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0" documentId="13_ncr:1_{7C427A27-F85A-47DA-8757-97D5F61BCD51}" xr6:coauthVersionLast="47" xr6:coauthVersionMax="47" xr10:uidLastSave="{00000000-0000-0000-0000-000000000000}"/>
  <bookViews>
    <workbookView xWindow="-120" yWindow="-120" windowWidth="29040" windowHeight="15840" tabRatio="1000" activeTab="5" xr2:uid="{00000000-000D-0000-FFFF-FFFF00000000}"/>
  </bookViews>
  <sheets>
    <sheet name="PLANILHA ORCAMENTARIA" sheetId="1" r:id="rId1"/>
    <sheet name="CUSTO DIRETO" sheetId="2" r:id="rId2"/>
    <sheet name="RESUMO" sheetId="3" r:id="rId3"/>
    <sheet name="COMPOSICOES" sheetId="4" r:id="rId4"/>
    <sheet name="COMPOSICOES PROPRIAS" sheetId="5" r:id="rId5"/>
    <sheet name="COMPOSICOES AUXILIARES" sheetId="6" r:id="rId6"/>
    <sheet name="SINTETICO SERVICOS" sheetId="7" r:id="rId7"/>
    <sheet name="SINTETICO PROPRIAS" sheetId="8" r:id="rId8"/>
    <sheet name="SINTETICO AUXILIARES" sheetId="9" r:id="rId9"/>
    <sheet name="SINTETICO MAO DE OBRA" sheetId="10" r:id="rId10"/>
    <sheet name="SINTETICO MATERIAIS" sheetId="11" r:id="rId11"/>
    <sheet name="QUANTITATIVOS" sheetId="12" r:id="rId12"/>
    <sheet name="CURVA ABC SERVICOS" sheetId="13" r:id="rId13"/>
    <sheet name="CURVA ABC INSUMOS" sheetId="14" r:id="rId14"/>
    <sheet name="ENCARGOS SOCIAIS" sheetId="15" r:id="rId15"/>
  </sheets>
  <definedNames>
    <definedName name="JR_PAGE_ANCHOR_0_1">'PLANILHA ORCAMENTARIA'!$A$1</definedName>
    <definedName name="JR_PAGE_ANCHOR_1_1">'CUSTO DIRETO'!$A$1</definedName>
    <definedName name="JR_PAGE_ANCHOR_10_1">'SINTETICO MATERIAIS'!$A$1</definedName>
    <definedName name="JR_PAGE_ANCHOR_11_1">QUANTITATIVOS!$A$1</definedName>
    <definedName name="JR_PAGE_ANCHOR_12_1">'CURVA ABC SERVICOS'!$A$1</definedName>
    <definedName name="JR_PAGE_ANCHOR_13_1">'CURVA ABC INSUMOS'!$A$1</definedName>
    <definedName name="JR_PAGE_ANCHOR_14_1">'ENCARGOS SOCIAIS'!$A$1</definedName>
    <definedName name="JR_PAGE_ANCHOR_2_1">RESUMO!$A$1</definedName>
    <definedName name="JR_PAGE_ANCHOR_3_1">COMPOSICOES!$A$1</definedName>
    <definedName name="JR_PAGE_ANCHOR_4_1">'COMPOSICOES PROPRIAS'!$A$1</definedName>
    <definedName name="JR_PAGE_ANCHOR_5_1">'COMPOSICOES AUXILIARES'!$A$1</definedName>
    <definedName name="JR_PAGE_ANCHOR_6_1">'SINTETICO SERVICOS'!$A$1</definedName>
    <definedName name="JR_PAGE_ANCHOR_7_1">'SINTETICO PROPRIAS'!$A$1</definedName>
    <definedName name="JR_PAGE_ANCHOR_8_1">'SINTETICO AUXILIARES'!$A$1</definedName>
    <definedName name="JR_PAGE_ANCHOR_9_1">'SINTETICO MAO DE OBRA'!$A$1</definedName>
    <definedName name="VALOR_TOTAL">'PLANILHA ORCAMENTARIA'!$H$195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452" i="6" l="1"/>
  <c r="H195" i="1"/>
  <c r="H403" i="14"/>
  <c r="H402" i="14"/>
  <c r="H401" i="14"/>
  <c r="H400" i="14"/>
  <c r="H399" i="14"/>
  <c r="H398" i="14"/>
  <c r="H397" i="14"/>
  <c r="H396" i="14"/>
  <c r="H395" i="14"/>
  <c r="H394" i="14"/>
  <c r="H393" i="14"/>
  <c r="H392" i="14"/>
  <c r="H391" i="14"/>
  <c r="H390" i="14"/>
  <c r="H389" i="14"/>
  <c r="H388" i="14"/>
  <c r="H387" i="14"/>
  <c r="H386" i="14"/>
  <c r="H385" i="14"/>
  <c r="H384" i="14"/>
  <c r="H383" i="14"/>
  <c r="H382" i="14"/>
  <c r="H381" i="14"/>
  <c r="H380" i="14"/>
  <c r="H379" i="14"/>
  <c r="H378" i="14"/>
  <c r="H377" i="14"/>
  <c r="H376" i="14"/>
  <c r="H375" i="14"/>
  <c r="H374" i="14"/>
  <c r="H373" i="14"/>
  <c r="H372" i="14"/>
  <c r="H371" i="14"/>
  <c r="H370" i="14"/>
  <c r="H369" i="14"/>
  <c r="H368" i="14"/>
  <c r="H367" i="14"/>
  <c r="H366" i="14"/>
  <c r="H365" i="14"/>
  <c r="H364" i="14"/>
  <c r="H363" i="14"/>
  <c r="H362" i="14"/>
  <c r="H361" i="14"/>
  <c r="H360" i="14"/>
  <c r="H359" i="14"/>
  <c r="H358" i="14"/>
  <c r="H357" i="14"/>
  <c r="H356" i="14"/>
  <c r="H355" i="14"/>
  <c r="H354" i="14"/>
  <c r="H353" i="14"/>
  <c r="H352" i="14"/>
  <c r="H351" i="14"/>
  <c r="H350" i="14"/>
  <c r="H349" i="14"/>
  <c r="H348" i="14"/>
  <c r="H347" i="14"/>
  <c r="H346" i="14"/>
  <c r="H345" i="14"/>
  <c r="H344" i="14"/>
  <c r="H343" i="14"/>
  <c r="H342" i="14"/>
  <c r="H341" i="14"/>
  <c r="H340" i="14"/>
  <c r="H339" i="14"/>
  <c r="H338" i="14"/>
  <c r="H337" i="14"/>
  <c r="H336" i="14"/>
  <c r="H335" i="14"/>
  <c r="H334" i="14"/>
  <c r="H333" i="14"/>
  <c r="H332" i="14"/>
  <c r="H331" i="14"/>
  <c r="H330" i="14"/>
  <c r="H329" i="14"/>
  <c r="H328" i="14"/>
  <c r="H327" i="14"/>
  <c r="H326" i="14"/>
  <c r="H325" i="14"/>
  <c r="H324" i="14"/>
  <c r="H323" i="14"/>
  <c r="H322" i="14"/>
  <c r="H321" i="14"/>
  <c r="H320" i="14"/>
  <c r="H319" i="14"/>
  <c r="H318" i="14"/>
  <c r="H317" i="14"/>
  <c r="H316" i="14"/>
  <c r="H315" i="14"/>
  <c r="H314" i="14"/>
  <c r="H313" i="14"/>
  <c r="H312" i="14"/>
  <c r="H311" i="14"/>
  <c r="H310" i="14"/>
  <c r="H309" i="14"/>
  <c r="H308" i="14"/>
  <c r="H307" i="14"/>
  <c r="H306" i="14"/>
  <c r="H305" i="14"/>
  <c r="H304" i="14"/>
  <c r="H303" i="14"/>
  <c r="H302" i="14"/>
  <c r="H301" i="14"/>
  <c r="H300" i="14"/>
  <c r="H299" i="14"/>
  <c r="H298" i="14"/>
  <c r="H297" i="14"/>
  <c r="H296" i="14"/>
  <c r="H295" i="14"/>
  <c r="H294" i="14"/>
  <c r="H293" i="14"/>
  <c r="H292" i="14"/>
  <c r="H291" i="14"/>
  <c r="H290" i="14"/>
  <c r="H289" i="14"/>
  <c r="H288" i="14"/>
  <c r="H287" i="14"/>
  <c r="H286" i="14"/>
  <c r="H285" i="14"/>
  <c r="H284" i="14"/>
  <c r="H283" i="14"/>
  <c r="H282" i="14"/>
  <c r="H281" i="14"/>
  <c r="H280" i="14"/>
  <c r="H279" i="14"/>
  <c r="H278" i="14"/>
  <c r="H277" i="14"/>
  <c r="H276" i="14"/>
  <c r="H275" i="14"/>
  <c r="H274" i="14"/>
  <c r="H273" i="14"/>
  <c r="H272" i="14"/>
  <c r="H271" i="14"/>
  <c r="H270" i="14"/>
  <c r="H269" i="14"/>
  <c r="H268" i="14"/>
  <c r="H267" i="14"/>
  <c r="H266" i="14"/>
  <c r="H265" i="14"/>
  <c r="H264" i="14"/>
  <c r="H263" i="14"/>
  <c r="H262" i="14"/>
  <c r="H261" i="14"/>
  <c r="H260" i="14"/>
  <c r="H259" i="14"/>
  <c r="H258" i="14"/>
  <c r="H257" i="14"/>
  <c r="H256" i="14"/>
  <c r="H255" i="14"/>
  <c r="H254" i="14"/>
  <c r="H253" i="14"/>
  <c r="H252" i="14"/>
  <c r="H251" i="14"/>
  <c r="H250" i="14"/>
  <c r="H249" i="14"/>
  <c r="H248" i="14"/>
  <c r="H247" i="14"/>
  <c r="H246" i="14"/>
  <c r="H245" i="14"/>
  <c r="H244" i="14"/>
  <c r="H243" i="14"/>
  <c r="H242" i="14"/>
  <c r="H241" i="14"/>
  <c r="H240" i="14"/>
  <c r="H239" i="14"/>
  <c r="H238" i="14"/>
  <c r="H237" i="14"/>
  <c r="H236" i="14"/>
  <c r="H235" i="14"/>
  <c r="H234" i="14"/>
  <c r="H233" i="14"/>
  <c r="H232" i="14"/>
  <c r="H231" i="14"/>
  <c r="H230" i="14"/>
  <c r="H229" i="14"/>
  <c r="H228" i="14"/>
  <c r="H227" i="14"/>
  <c r="H226" i="14"/>
  <c r="H225" i="14"/>
  <c r="H224" i="14"/>
  <c r="H223" i="14"/>
  <c r="H222" i="14"/>
  <c r="H221" i="14"/>
  <c r="H220" i="14"/>
  <c r="H219" i="14"/>
  <c r="H218" i="14"/>
  <c r="H217" i="14"/>
  <c r="H216" i="14"/>
  <c r="H215" i="14"/>
  <c r="H214" i="14"/>
  <c r="H213" i="14"/>
  <c r="H212" i="14"/>
  <c r="H211" i="14"/>
  <c r="H210" i="14"/>
  <c r="H209" i="14"/>
  <c r="H208" i="14"/>
  <c r="H207" i="14"/>
  <c r="H206" i="14"/>
  <c r="H205" i="14"/>
  <c r="H204" i="14"/>
  <c r="H203" i="14"/>
  <c r="H202" i="14"/>
  <c r="H201" i="14"/>
  <c r="H200" i="14"/>
  <c r="H199" i="14"/>
  <c r="H198" i="14"/>
  <c r="H197" i="14"/>
  <c r="H196" i="14"/>
  <c r="H195" i="14"/>
  <c r="H194" i="14"/>
  <c r="H193" i="14"/>
  <c r="H192" i="14"/>
  <c r="H191" i="14"/>
  <c r="H190" i="14"/>
  <c r="H189" i="14"/>
  <c r="H188" i="14"/>
  <c r="H187" i="14"/>
  <c r="H186" i="14"/>
  <c r="H185" i="14"/>
  <c r="H184" i="14"/>
  <c r="H183" i="14"/>
  <c r="H182" i="14"/>
  <c r="H181" i="14"/>
  <c r="H180" i="14"/>
  <c r="H179" i="14"/>
  <c r="H178" i="14"/>
  <c r="H177" i="14"/>
  <c r="H176" i="14"/>
  <c r="H175" i="14"/>
  <c r="H174" i="14"/>
  <c r="H173" i="14"/>
  <c r="H172" i="14"/>
  <c r="H171" i="14"/>
  <c r="H170" i="14"/>
  <c r="H169" i="14"/>
  <c r="H168" i="14"/>
  <c r="H167" i="14"/>
  <c r="H166" i="14"/>
  <c r="H165" i="14"/>
  <c r="H164" i="14"/>
  <c r="H163" i="14"/>
  <c r="H162" i="14"/>
  <c r="H161" i="14"/>
  <c r="H160" i="14"/>
  <c r="H159" i="14"/>
  <c r="H158" i="14"/>
  <c r="H157" i="14"/>
  <c r="H156" i="14"/>
  <c r="H155" i="14"/>
  <c r="H154" i="14"/>
  <c r="H153" i="14"/>
  <c r="H152" i="14"/>
  <c r="H151" i="14"/>
  <c r="H150" i="14"/>
  <c r="H149" i="14"/>
  <c r="H148" i="14"/>
  <c r="H147" i="14"/>
  <c r="H146" i="14"/>
  <c r="H145" i="14"/>
  <c r="H144" i="14"/>
  <c r="H143" i="14"/>
  <c r="H142" i="14"/>
  <c r="H141" i="14"/>
  <c r="H140" i="14"/>
  <c r="H139" i="14"/>
  <c r="H138" i="14"/>
  <c r="H137" i="14"/>
  <c r="H136" i="14"/>
  <c r="H135" i="14"/>
  <c r="H134" i="14"/>
  <c r="H133" i="14"/>
  <c r="H132" i="14"/>
  <c r="H131" i="14"/>
  <c r="H130" i="14"/>
  <c r="H129" i="14"/>
  <c r="H128" i="14"/>
  <c r="H127" i="14"/>
  <c r="H126" i="14"/>
  <c r="H125" i="14"/>
  <c r="H124" i="14"/>
  <c r="H123" i="14"/>
  <c r="H122" i="14"/>
  <c r="H121" i="14"/>
  <c r="H120" i="14"/>
  <c r="H119" i="14"/>
  <c r="H118" i="14"/>
  <c r="H117" i="14"/>
  <c r="H116" i="14"/>
  <c r="H115" i="14"/>
  <c r="H114" i="14"/>
  <c r="H113" i="14"/>
  <c r="H112" i="14"/>
  <c r="H111" i="14"/>
  <c r="H110" i="14"/>
  <c r="H109" i="14"/>
  <c r="H108" i="14"/>
  <c r="H107" i="14"/>
  <c r="H106" i="14"/>
  <c r="H105" i="14"/>
  <c r="H104" i="14"/>
  <c r="H103" i="14"/>
  <c r="H102" i="14"/>
  <c r="H101" i="14"/>
  <c r="H100" i="14"/>
  <c r="H99" i="14"/>
  <c r="H98" i="14"/>
  <c r="H97" i="14"/>
  <c r="H96" i="14"/>
  <c r="H95" i="14"/>
  <c r="H94" i="14"/>
  <c r="H93" i="14"/>
  <c r="H92" i="14"/>
  <c r="H91" i="14"/>
  <c r="H90" i="14"/>
  <c r="H89" i="14"/>
  <c r="H88" i="14"/>
  <c r="H87" i="14"/>
  <c r="H86" i="14"/>
  <c r="H85" i="14"/>
  <c r="H84" i="14"/>
  <c r="H83" i="14"/>
  <c r="H82" i="14"/>
  <c r="H81" i="14"/>
  <c r="H80" i="14"/>
  <c r="H79" i="14"/>
  <c r="H78" i="14"/>
  <c r="H77" i="14"/>
  <c r="H76" i="14"/>
  <c r="H75" i="14"/>
  <c r="H74" i="14"/>
  <c r="H73" i="14"/>
  <c r="H72" i="14"/>
  <c r="H71" i="14"/>
  <c r="H70" i="14"/>
  <c r="H69" i="14"/>
  <c r="H68" i="14"/>
  <c r="H67" i="14"/>
  <c r="H66" i="14"/>
  <c r="H65" i="14"/>
  <c r="H64" i="14"/>
  <c r="H63" i="14"/>
  <c r="H62" i="14"/>
  <c r="H61" i="14"/>
  <c r="H60" i="14"/>
  <c r="H59" i="14"/>
  <c r="H58" i="14"/>
  <c r="H57" i="14"/>
  <c r="H56" i="14"/>
  <c r="H55" i="14"/>
  <c r="H54" i="14"/>
  <c r="H53" i="14"/>
  <c r="H52" i="14"/>
  <c r="H51" i="14"/>
  <c r="H50" i="14"/>
  <c r="H49" i="14"/>
  <c r="H48" i="14"/>
  <c r="H47" i="14"/>
  <c r="H46" i="14"/>
  <c r="H45" i="14"/>
  <c r="H44" i="14"/>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128" i="13"/>
  <c r="H127" i="13"/>
  <c r="H126" i="13"/>
  <c r="H125" i="13"/>
  <c r="H124" i="13"/>
  <c r="H123" i="13"/>
  <c r="H122" i="13"/>
  <c r="H121" i="13"/>
  <c r="H120" i="13"/>
  <c r="H119" i="13"/>
  <c r="H118" i="13"/>
  <c r="H117" i="13"/>
  <c r="H116" i="13"/>
  <c r="H115" i="13"/>
  <c r="H114" i="13"/>
  <c r="H113" i="13"/>
  <c r="H112" i="13"/>
  <c r="H111" i="13"/>
  <c r="H110" i="13"/>
  <c r="H109" i="13"/>
  <c r="H108" i="13"/>
  <c r="H107" i="13"/>
  <c r="H106" i="13"/>
  <c r="H105" i="13"/>
  <c r="H104" i="13"/>
  <c r="H103" i="13"/>
  <c r="H102" i="13"/>
  <c r="H101" i="13"/>
  <c r="H100" i="13"/>
  <c r="H99" i="13"/>
  <c r="H98" i="13"/>
  <c r="H97" i="13"/>
  <c r="H96" i="13"/>
  <c r="H95" i="13"/>
  <c r="H94" i="13"/>
  <c r="H93" i="13"/>
  <c r="H92" i="13"/>
  <c r="H91" i="13"/>
  <c r="H90" i="13"/>
  <c r="H89" i="13"/>
  <c r="H88" i="13"/>
  <c r="H87" i="13"/>
  <c r="H86" i="13"/>
  <c r="H85" i="13"/>
  <c r="H84" i="13"/>
  <c r="H83" i="13"/>
  <c r="H82" i="13"/>
  <c r="H81" i="13"/>
  <c r="H80" i="13"/>
  <c r="H79" i="13"/>
  <c r="H78" i="13"/>
  <c r="H77" i="13"/>
  <c r="H76" i="13"/>
  <c r="H75" i="13"/>
  <c r="H74" i="13"/>
  <c r="H73" i="13"/>
  <c r="H72" i="13"/>
  <c r="H71" i="13"/>
  <c r="H70" i="13"/>
  <c r="H69" i="13"/>
  <c r="H68" i="13"/>
  <c r="H67" i="13"/>
  <c r="H66" i="13"/>
  <c r="H65" i="13"/>
  <c r="H64" i="13"/>
  <c r="H63" i="13"/>
  <c r="H62" i="13"/>
  <c r="H61" i="13"/>
  <c r="H60" i="13"/>
  <c r="H59" i="13"/>
  <c r="H58" i="13"/>
  <c r="H57" i="13"/>
  <c r="H56" i="13"/>
  <c r="H55" i="13"/>
  <c r="H54" i="13"/>
  <c r="H53" i="13"/>
  <c r="H52" i="13"/>
  <c r="H51" i="13"/>
  <c r="H50" i="13"/>
  <c r="H49" i="13"/>
  <c r="H48" i="13"/>
  <c r="H47" i="13"/>
  <c r="H46" i="13"/>
  <c r="H45" i="13"/>
  <c r="H44" i="13"/>
  <c r="H43" i="13"/>
  <c r="H42" i="13"/>
  <c r="H41" i="13"/>
  <c r="H40" i="13"/>
  <c r="H39" i="13"/>
  <c r="H38" i="13"/>
  <c r="H37" i="13"/>
  <c r="H36" i="13"/>
  <c r="H35" i="13"/>
  <c r="H34" i="13"/>
  <c r="H33" i="13"/>
  <c r="H32" i="13"/>
  <c r="H31" i="13"/>
  <c r="H30" i="13"/>
  <c r="H29" i="13"/>
  <c r="H28" i="13"/>
  <c r="H27" i="13"/>
  <c r="H26" i="13"/>
  <c r="H25" i="13"/>
  <c r="H24" i="13"/>
  <c r="H23" i="13"/>
  <c r="H22" i="13"/>
  <c r="H21" i="13"/>
  <c r="H20" i="13"/>
  <c r="H19" i="13"/>
  <c r="H18" i="13"/>
  <c r="H17" i="13"/>
  <c r="H16" i="13"/>
  <c r="H15" i="13"/>
  <c r="H14" i="13"/>
  <c r="H13" i="13"/>
  <c r="H12" i="13"/>
  <c r="H11" i="13"/>
  <c r="H10" i="13"/>
  <c r="H9" i="13"/>
  <c r="H8" i="13"/>
  <c r="H7" i="13"/>
  <c r="H6" i="13"/>
  <c r="H5" i="13"/>
  <c r="H4" i="13"/>
  <c r="G4946" i="12"/>
  <c r="G4945" i="12"/>
  <c r="G4942" i="12"/>
  <c r="G4941" i="12"/>
  <c r="G4940" i="12"/>
  <c r="G4939" i="12"/>
  <c r="G4938" i="12"/>
  <c r="G4935" i="12"/>
  <c r="G4932" i="12"/>
  <c r="G4929" i="12"/>
  <c r="G4926" i="12"/>
  <c r="G4923" i="12"/>
  <c r="G4920" i="12"/>
  <c r="G4919" i="12"/>
  <c r="G4918" i="12"/>
  <c r="G4915" i="12"/>
  <c r="G4912" i="12"/>
  <c r="G4909" i="12"/>
  <c r="G4906" i="12"/>
  <c r="G4903" i="12"/>
  <c r="G4900" i="12"/>
  <c r="G4897" i="12"/>
  <c r="G4894" i="12"/>
  <c r="G4891" i="12"/>
  <c r="G4890" i="12"/>
  <c r="G4889" i="12"/>
  <c r="G4888" i="12"/>
  <c r="G4887" i="12"/>
  <c r="G4886" i="12"/>
  <c r="G4885" i="12"/>
  <c r="G4884" i="12"/>
  <c r="G4883" i="12"/>
  <c r="G4882" i="12"/>
  <c r="G4881" i="12"/>
  <c r="G4880" i="12"/>
  <c r="G4879" i="12"/>
  <c r="G4878" i="12"/>
  <c r="G4877" i="12"/>
  <c r="G4876" i="12"/>
  <c r="G4875" i="12"/>
  <c r="G4874" i="12"/>
  <c r="G4873" i="12"/>
  <c r="G4872" i="12"/>
  <c r="G4871" i="12"/>
  <c r="G4870" i="12"/>
  <c r="G4869" i="12"/>
  <c r="G4868" i="12"/>
  <c r="G4867" i="12"/>
  <c r="G4866" i="12"/>
  <c r="G4865" i="12"/>
  <c r="G4864" i="12"/>
  <c r="G4863" i="12"/>
  <c r="G4862" i="12"/>
  <c r="G4861" i="12"/>
  <c r="G4860" i="12"/>
  <c r="G4859" i="12"/>
  <c r="G4858" i="12"/>
  <c r="G4857" i="12"/>
  <c r="G4856" i="12"/>
  <c r="G4855" i="12"/>
  <c r="G4854" i="12"/>
  <c r="G4853" i="12"/>
  <c r="G4852" i="12"/>
  <c r="G4851" i="12"/>
  <c r="G4850" i="12"/>
  <c r="G4849" i="12"/>
  <c r="G4848" i="12"/>
  <c r="G4847" i="12"/>
  <c r="G4846" i="12"/>
  <c r="G4845" i="12"/>
  <c r="G4844" i="12"/>
  <c r="G4843" i="12"/>
  <c r="G4842" i="12"/>
  <c r="G4841" i="12"/>
  <c r="G4840" i="12"/>
  <c r="G4839" i="12"/>
  <c r="G4838" i="12"/>
  <c r="G4837" i="12"/>
  <c r="G4836" i="12"/>
  <c r="G4835" i="12"/>
  <c r="G4834" i="12"/>
  <c r="G4833" i="12"/>
  <c r="G4832" i="12"/>
  <c r="G4831" i="12"/>
  <c r="G4830" i="12"/>
  <c r="G4829" i="12"/>
  <c r="G4828" i="12"/>
  <c r="G4827" i="12"/>
  <c r="G4826" i="12"/>
  <c r="G4825" i="12"/>
  <c r="G4824" i="12"/>
  <c r="G4823" i="12"/>
  <c r="G4822" i="12"/>
  <c r="G4821" i="12"/>
  <c r="G4820" i="12"/>
  <c r="G4819" i="12"/>
  <c r="G4818" i="12"/>
  <c r="G4817" i="12"/>
  <c r="G4816" i="12"/>
  <c r="G4815" i="12"/>
  <c r="G4814" i="12"/>
  <c r="G4813" i="12"/>
  <c r="G4812" i="12"/>
  <c r="G4811" i="12"/>
  <c r="G4810" i="12"/>
  <c r="G4809" i="12"/>
  <c r="G4808" i="12"/>
  <c r="G4807" i="12"/>
  <c r="G4806" i="12"/>
  <c r="G4805" i="12"/>
  <c r="G4804" i="12"/>
  <c r="G4803" i="12"/>
  <c r="G4802" i="12"/>
  <c r="G4801" i="12"/>
  <c r="G4800" i="12"/>
  <c r="G4799" i="12"/>
  <c r="G4798" i="12"/>
  <c r="G4797" i="12"/>
  <c r="G4796" i="12"/>
  <c r="G4795" i="12"/>
  <c r="G4794" i="12"/>
  <c r="G4793" i="12"/>
  <c r="G4792" i="12"/>
  <c r="G4791" i="12"/>
  <c r="G4790" i="12"/>
  <c r="G4789" i="12"/>
  <c r="G4788" i="12"/>
  <c r="G4787" i="12"/>
  <c r="G4786" i="12"/>
  <c r="G4785" i="12"/>
  <c r="G4784" i="12"/>
  <c r="G4783" i="12"/>
  <c r="G4782" i="12"/>
  <c r="G4781" i="12"/>
  <c r="G4780" i="12"/>
  <c r="G4779" i="12"/>
  <c r="G4778" i="12"/>
  <c r="G4777" i="12"/>
  <c r="G4776" i="12"/>
  <c r="G4775" i="12"/>
  <c r="G4774" i="12"/>
  <c r="G4773" i="12"/>
  <c r="G4772" i="12"/>
  <c r="G4771" i="12"/>
  <c r="G4770" i="12"/>
  <c r="G4769" i="12"/>
  <c r="G4768" i="12"/>
  <c r="G4767" i="12"/>
  <c r="G4766" i="12"/>
  <c r="G4765" i="12"/>
  <c r="G4764" i="12"/>
  <c r="G4763" i="12"/>
  <c r="G4762" i="12"/>
  <c r="G4761" i="12"/>
  <c r="G4760" i="12"/>
  <c r="G4759" i="12"/>
  <c r="G4758" i="12"/>
  <c r="G4757" i="12"/>
  <c r="G4756" i="12"/>
  <c r="G4755" i="12"/>
  <c r="G4754" i="12"/>
  <c r="G4753" i="12"/>
  <c r="G4752" i="12"/>
  <c r="G4751" i="12"/>
  <c r="G4750" i="12"/>
  <c r="G4749" i="12"/>
  <c r="G4748" i="12"/>
  <c r="G4747" i="12"/>
  <c r="G4746" i="12"/>
  <c r="G4743" i="12"/>
  <c r="G4740" i="12"/>
  <c r="G4737" i="12"/>
  <c r="G4734" i="12"/>
  <c r="G4733" i="12"/>
  <c r="G4730" i="12"/>
  <c r="G4727" i="12"/>
  <c r="G4726" i="12"/>
  <c r="G4723" i="12"/>
  <c r="G4720" i="12"/>
  <c r="G4719" i="12"/>
  <c r="G4716" i="12"/>
  <c r="G4715" i="12"/>
  <c r="G4712" i="12"/>
  <c r="G4711" i="12"/>
  <c r="G4710" i="12"/>
  <c r="G4709" i="12"/>
  <c r="G4708" i="12"/>
  <c r="G4707" i="12"/>
  <c r="G4706" i="12"/>
  <c r="G4705" i="12"/>
  <c r="G4704" i="12"/>
  <c r="G4701" i="12"/>
  <c r="G4700" i="12"/>
  <c r="G4697" i="12"/>
  <c r="G4694" i="12"/>
  <c r="G4691" i="12"/>
  <c r="G4690" i="12"/>
  <c r="G4687" i="12"/>
  <c r="G4686" i="12"/>
  <c r="G4683" i="12"/>
  <c r="G4682" i="12"/>
  <c r="G4681" i="12"/>
  <c r="G4678" i="12"/>
  <c r="G4677" i="12"/>
  <c r="G4674" i="12"/>
  <c r="G4673" i="12"/>
  <c r="G4670" i="12"/>
  <c r="G4667" i="12"/>
  <c r="G4666" i="12"/>
  <c r="G4663" i="12"/>
  <c r="G4660" i="12"/>
  <c r="G4657" i="12"/>
  <c r="G4656" i="12"/>
  <c r="G4653" i="12"/>
  <c r="G4652" i="12"/>
  <c r="G4651" i="12"/>
  <c r="G4648" i="12"/>
  <c r="G4645" i="12"/>
  <c r="G4642" i="12"/>
  <c r="G4641" i="12"/>
  <c r="G4640" i="12"/>
  <c r="G4639" i="12"/>
  <c r="G4638" i="12"/>
  <c r="G4637" i="12"/>
  <c r="G4636" i="12"/>
  <c r="G4633" i="12"/>
  <c r="G4632" i="12"/>
  <c r="G4629" i="12"/>
  <c r="G4628" i="12"/>
  <c r="G4625" i="12"/>
  <c r="G4622" i="12"/>
  <c r="G4621" i="12"/>
  <c r="G4618" i="12"/>
  <c r="G4615" i="12"/>
  <c r="G4612" i="12"/>
  <c r="G4609" i="12"/>
  <c r="G4606" i="12"/>
  <c r="G4605" i="12"/>
  <c r="G4604" i="12"/>
  <c r="G4603" i="12"/>
  <c r="G4600" i="12"/>
  <c r="G4599" i="12"/>
  <c r="G4596" i="12"/>
  <c r="G4595" i="12"/>
  <c r="G4594" i="12"/>
  <c r="G4591" i="12"/>
  <c r="G4590" i="12"/>
  <c r="G4589" i="12"/>
  <c r="G4588" i="12"/>
  <c r="G4587" i="12"/>
  <c r="G4586" i="12"/>
  <c r="G4585" i="12"/>
  <c r="G4584" i="12"/>
  <c r="G4583" i="12"/>
  <c r="G4582" i="12"/>
  <c r="G4581" i="12"/>
  <c r="G4580" i="12"/>
  <c r="G4579" i="12"/>
  <c r="G4578" i="12"/>
  <c r="G4577" i="12"/>
  <c r="G4576" i="12"/>
  <c r="G4575" i="12"/>
  <c r="G4574" i="12"/>
  <c r="G4573" i="12"/>
  <c r="G4572" i="12"/>
  <c r="G4571" i="12"/>
  <c r="G4570" i="12"/>
  <c r="G4569" i="12"/>
  <c r="G4568" i="12"/>
  <c r="G4567" i="12"/>
  <c r="G4566" i="12"/>
  <c r="G4565" i="12"/>
  <c r="G4564" i="12"/>
  <c r="G4563" i="12"/>
  <c r="G4562" i="12"/>
  <c r="G4561" i="12"/>
  <c r="G4560" i="12"/>
  <c r="G4559" i="12"/>
  <c r="G4558" i="12"/>
  <c r="G4557" i="12"/>
  <c r="G4556" i="12"/>
  <c r="G4555" i="12"/>
  <c r="G4554" i="12"/>
  <c r="G4553" i="12"/>
  <c r="G4552" i="12"/>
  <c r="G4551" i="12"/>
  <c r="G4550" i="12"/>
  <c r="G4549" i="12"/>
  <c r="G4548" i="12"/>
  <c r="G4547" i="12"/>
  <c r="G4546" i="12"/>
  <c r="G4545" i="12"/>
  <c r="G4544" i="12"/>
  <c r="G4543" i="12"/>
  <c r="G4542" i="12"/>
  <c r="G4541" i="12"/>
  <c r="G4540" i="12"/>
  <c r="G4539" i="12"/>
  <c r="G4538" i="12"/>
  <c r="G4537" i="12"/>
  <c r="G4536" i="12"/>
  <c r="G4535" i="12"/>
  <c r="G4534" i="12"/>
  <c r="G4533" i="12"/>
  <c r="G4532" i="12"/>
  <c r="G4531" i="12"/>
  <c r="G4530" i="12"/>
  <c r="G4529" i="12"/>
  <c r="G4528" i="12"/>
  <c r="G4527" i="12"/>
  <c r="G4526" i="12"/>
  <c r="G4525" i="12"/>
  <c r="G4524" i="12"/>
  <c r="G4523" i="12"/>
  <c r="G4522" i="12"/>
  <c r="G4521" i="12"/>
  <c r="G4520" i="12"/>
  <c r="G4519" i="12"/>
  <c r="G4518" i="12"/>
  <c r="G4517" i="12"/>
  <c r="G4516" i="12"/>
  <c r="G4515" i="12"/>
  <c r="G4514" i="12"/>
  <c r="G4513" i="12"/>
  <c r="G4512" i="12"/>
  <c r="G4511" i="12"/>
  <c r="G4510" i="12"/>
  <c r="G4509" i="12"/>
  <c r="G4508" i="12"/>
  <c r="G4507" i="12"/>
  <c r="G4506" i="12"/>
  <c r="G4505" i="12"/>
  <c r="G4504" i="12"/>
  <c r="G4503" i="12"/>
  <c r="G4502" i="12"/>
  <c r="G4501" i="12"/>
  <c r="G4500" i="12"/>
  <c r="G4499" i="12"/>
  <c r="G4498" i="12"/>
  <c r="G4497" i="12"/>
  <c r="G4496" i="12"/>
  <c r="G4495" i="12"/>
  <c r="G4494" i="12"/>
  <c r="G4493" i="12"/>
  <c r="G4492" i="12"/>
  <c r="G4491" i="12"/>
  <c r="G4490" i="12"/>
  <c r="G4489" i="12"/>
  <c r="G4488" i="12"/>
  <c r="G4487" i="12"/>
  <c r="G4484" i="12"/>
  <c r="G4483" i="12"/>
  <c r="G4482" i="12"/>
  <c r="G4481" i="12"/>
  <c r="G4478" i="12"/>
  <c r="G4475" i="12"/>
  <c r="G4472" i="12"/>
  <c r="G4469" i="12"/>
  <c r="G4468" i="12"/>
  <c r="G4467" i="12"/>
  <c r="G4466" i="12"/>
  <c r="G4465" i="12"/>
  <c r="G4464" i="12"/>
  <c r="G4463" i="12"/>
  <c r="G4460" i="12"/>
  <c r="G4459" i="12"/>
  <c r="G4458" i="12"/>
  <c r="G4457" i="12"/>
  <c r="G4456" i="12"/>
  <c r="G4453" i="12"/>
  <c r="G4452" i="12"/>
  <c r="G4449" i="12"/>
  <c r="G4448" i="12"/>
  <c r="G4447" i="12"/>
  <c r="G4444" i="12"/>
  <c r="G4441" i="12"/>
  <c r="G4440" i="12"/>
  <c r="G4439" i="12"/>
  <c r="G4438" i="12"/>
  <c r="G4437" i="12"/>
  <c r="G4436" i="12"/>
  <c r="G4435" i="12"/>
  <c r="G4434" i="12"/>
  <c r="G4433" i="12"/>
  <c r="G4432" i="12"/>
  <c r="G4431" i="12"/>
  <c r="G4430" i="12"/>
  <c r="G4429" i="12"/>
  <c r="G4428" i="12"/>
  <c r="G4427" i="12"/>
  <c r="G4426" i="12"/>
  <c r="G4425" i="12"/>
  <c r="G4424" i="12"/>
  <c r="G4423" i="12"/>
  <c r="G4422" i="12"/>
  <c r="G4421" i="12"/>
  <c r="G4420" i="12"/>
  <c r="G4419" i="12"/>
  <c r="G4418" i="12"/>
  <c r="G4417" i="12"/>
  <c r="G4416" i="12"/>
  <c r="G4415" i="12"/>
  <c r="G4414" i="12"/>
  <c r="G4413" i="12"/>
  <c r="G4412" i="12"/>
  <c r="G4411" i="12"/>
  <c r="G4410" i="12"/>
  <c r="G4409" i="12"/>
  <c r="G4408" i="12"/>
  <c r="G4407" i="12"/>
  <c r="G4406" i="12"/>
  <c r="G4405" i="12"/>
  <c r="G4404" i="12"/>
  <c r="G4403" i="12"/>
  <c r="G4402" i="12"/>
  <c r="G4401" i="12"/>
  <c r="G4400" i="12"/>
  <c r="G4399" i="12"/>
  <c r="G4398" i="12"/>
  <c r="G4397" i="12"/>
  <c r="G4396" i="12"/>
  <c r="G4395" i="12"/>
  <c r="G4394" i="12"/>
  <c r="G4393" i="12"/>
  <c r="G4392" i="12"/>
  <c r="G4391" i="12"/>
  <c r="G4390" i="12"/>
  <c r="G4389" i="12"/>
  <c r="G4388" i="12"/>
  <c r="G4387" i="12"/>
  <c r="G4386" i="12"/>
  <c r="G4385" i="12"/>
  <c r="G4384" i="12"/>
  <c r="G4383" i="12"/>
  <c r="G4382" i="12"/>
  <c r="G4381" i="12"/>
  <c r="G4380" i="12"/>
  <c r="G4379" i="12"/>
  <c r="G4378" i="12"/>
  <c r="G4377" i="12"/>
  <c r="G4376" i="12"/>
  <c r="G4375" i="12"/>
  <c r="G4374" i="12"/>
  <c r="G4373" i="12"/>
  <c r="G4372" i="12"/>
  <c r="G4371" i="12"/>
  <c r="G4370" i="12"/>
  <c r="G4369" i="12"/>
  <c r="G4368" i="12"/>
  <c r="G4367" i="12"/>
  <c r="G4366" i="12"/>
  <c r="G4365" i="12"/>
  <c r="G4364" i="12"/>
  <c r="G4363" i="12"/>
  <c r="G4362" i="12"/>
  <c r="G4361" i="12"/>
  <c r="G4360" i="12"/>
  <c r="G4359" i="12"/>
  <c r="G4358" i="12"/>
  <c r="G4357" i="12"/>
  <c r="G4356" i="12"/>
  <c r="G4355" i="12"/>
  <c r="G4354" i="12"/>
  <c r="G4353" i="12"/>
  <c r="G4352" i="12"/>
  <c r="G4351" i="12"/>
  <c r="G4350" i="12"/>
  <c r="G4349" i="12"/>
  <c r="G4348" i="12"/>
  <c r="G4347" i="12"/>
  <c r="G4346" i="12"/>
  <c r="G4345" i="12"/>
  <c r="G4344" i="12"/>
  <c r="G4343" i="12"/>
  <c r="G4342" i="12"/>
  <c r="G4341" i="12"/>
  <c r="G4340" i="12"/>
  <c r="G4339" i="12"/>
  <c r="G4338" i="12"/>
  <c r="G4337" i="12"/>
  <c r="G4336" i="12"/>
  <c r="G4335" i="12"/>
  <c r="G4334" i="12"/>
  <c r="G4333" i="12"/>
  <c r="G4332" i="12"/>
  <c r="G4331" i="12"/>
  <c r="G4330" i="12"/>
  <c r="G4329" i="12"/>
  <c r="G4328" i="12"/>
  <c r="G4327" i="12"/>
  <c r="G4326" i="12"/>
  <c r="G4325" i="12"/>
  <c r="G4324" i="12"/>
  <c r="G4323" i="12"/>
  <c r="G4322" i="12"/>
  <c r="G4321" i="12"/>
  <c r="G4320" i="12"/>
  <c r="G4319" i="12"/>
  <c r="G4318" i="12"/>
  <c r="G4317" i="12"/>
  <c r="G4316" i="12"/>
  <c r="G4315" i="12"/>
  <c r="G4314" i="12"/>
  <c r="G4313" i="12"/>
  <c r="G4312" i="12"/>
  <c r="G4311" i="12"/>
  <c r="G4310" i="12"/>
  <c r="G4309" i="12"/>
  <c r="G4308" i="12"/>
  <c r="G4307" i="12"/>
  <c r="G4306" i="12"/>
  <c r="G4305" i="12"/>
  <c r="G4304" i="12"/>
  <c r="G4303" i="12"/>
  <c r="G4302" i="12"/>
  <c r="G4301" i="12"/>
  <c r="G4300" i="12"/>
  <c r="G4299" i="12"/>
  <c r="G4298" i="12"/>
  <c r="G4297" i="12"/>
  <c r="G4296" i="12"/>
  <c r="G4295" i="12"/>
  <c r="G4294" i="12"/>
  <c r="G4293" i="12"/>
  <c r="G4292" i="12"/>
  <c r="G4291" i="12"/>
  <c r="G4290" i="12"/>
  <c r="G4289" i="12"/>
  <c r="G4286" i="12"/>
  <c r="G4285" i="12"/>
  <c r="G4284" i="12"/>
  <c r="G4283" i="12"/>
  <c r="G4282" i="12"/>
  <c r="G4281" i="12"/>
  <c r="G4278" i="12"/>
  <c r="G4275" i="12"/>
  <c r="G4274" i="12"/>
  <c r="G4273" i="12"/>
  <c r="G4272" i="12"/>
  <c r="G4271" i="12"/>
  <c r="G4268" i="12"/>
  <c r="G4265" i="12"/>
  <c r="G4262" i="12"/>
  <c r="G4259" i="12"/>
  <c r="G4256" i="12"/>
  <c r="G4253" i="12"/>
  <c r="G4250" i="12"/>
  <c r="G4247" i="12"/>
  <c r="G4244" i="12"/>
  <c r="G4243" i="12"/>
  <c r="G4242" i="12"/>
  <c r="G4241" i="12"/>
  <c r="G4238" i="12"/>
  <c r="G4235" i="12"/>
  <c r="G4232" i="12"/>
  <c r="G4229" i="12"/>
  <c r="G4226" i="12"/>
  <c r="G4223" i="12"/>
  <c r="G4220" i="12"/>
  <c r="G4219" i="12"/>
  <c r="G4218" i="12"/>
  <c r="G4215" i="12"/>
  <c r="G4214" i="12"/>
  <c r="G4211" i="12"/>
  <c r="G4208" i="12"/>
  <c r="G4207" i="12"/>
  <c r="G4206" i="12"/>
  <c r="G4203" i="12"/>
  <c r="G4202" i="12"/>
  <c r="G4201" i="12"/>
  <c r="G4198" i="12"/>
  <c r="G4195" i="12"/>
  <c r="G4192" i="12"/>
  <c r="G4189" i="12"/>
  <c r="G4188" i="12"/>
  <c r="G4187" i="12"/>
  <c r="G4184" i="12"/>
  <c r="G4183" i="12"/>
  <c r="G4182" i="12"/>
  <c r="G4181" i="12"/>
  <c r="G4180" i="12"/>
  <c r="G4177" i="12"/>
  <c r="G4176" i="12"/>
  <c r="G4173" i="12"/>
  <c r="G4172" i="12"/>
  <c r="G4171" i="12"/>
  <c r="G4168" i="12"/>
  <c r="G4167" i="12"/>
  <c r="G4166" i="12"/>
  <c r="G4165" i="12"/>
  <c r="G4164" i="12"/>
  <c r="G4163" i="12"/>
  <c r="G4160" i="12"/>
  <c r="G4159" i="12"/>
  <c r="G4158" i="12"/>
  <c r="G4157" i="12"/>
  <c r="G4156" i="12"/>
  <c r="G4155" i="12"/>
  <c r="G4154" i="12"/>
  <c r="G4153" i="12"/>
  <c r="G4152" i="12"/>
  <c r="G4149" i="12"/>
  <c r="G4146" i="12"/>
  <c r="G4143" i="12"/>
  <c r="G4140" i="12"/>
  <c r="G4137" i="12"/>
  <c r="G4134" i="12"/>
  <c r="G4131" i="12"/>
  <c r="G4128" i="12"/>
  <c r="G4125" i="12"/>
  <c r="G4122" i="12"/>
  <c r="G4121" i="12"/>
  <c r="G4120" i="12"/>
  <c r="G4119" i="12"/>
  <c r="G4118" i="12"/>
  <c r="G4117" i="12"/>
  <c r="G4116" i="12"/>
  <c r="G4113" i="12"/>
  <c r="G4110" i="12"/>
  <c r="G4107" i="12"/>
  <c r="G4104" i="12"/>
  <c r="G4103" i="12"/>
  <c r="G4102" i="12"/>
  <c r="G4101" i="12"/>
  <c r="G4100" i="12"/>
  <c r="G4099" i="12"/>
  <c r="G4098" i="12"/>
  <c r="G4095" i="12"/>
  <c r="G4094" i="12"/>
  <c r="G4091" i="12"/>
  <c r="G4088" i="12"/>
  <c r="G4085" i="12"/>
  <c r="G4082" i="12"/>
  <c r="G4079" i="12"/>
  <c r="G4078" i="12"/>
  <c r="G4077" i="12"/>
  <c r="G4076" i="12"/>
  <c r="G4075" i="12"/>
  <c r="G4074" i="12"/>
  <c r="G4073" i="12"/>
  <c r="G4072" i="12"/>
  <c r="G4071" i="12"/>
  <c r="G4070" i="12"/>
  <c r="G4069" i="12"/>
  <c r="G4068" i="12"/>
  <c r="G4067" i="12"/>
  <c r="G4066" i="12"/>
  <c r="G4065" i="12"/>
  <c r="G4064" i="12"/>
  <c r="G4063" i="12"/>
  <c r="G4062" i="12"/>
  <c r="G4061" i="12"/>
  <c r="G4060" i="12"/>
  <c r="G4059" i="12"/>
  <c r="G4058" i="12"/>
  <c r="G4057" i="12"/>
  <c r="G4056" i="12"/>
  <c r="G4055" i="12"/>
  <c r="G4054" i="12"/>
  <c r="G4053" i="12"/>
  <c r="G4052" i="12"/>
  <c r="G4051" i="12"/>
  <c r="G4050" i="12"/>
  <c r="G4049" i="12"/>
  <c r="G4048" i="12"/>
  <c r="G4047" i="12"/>
  <c r="G4046" i="12"/>
  <c r="G4045" i="12"/>
  <c r="G4044" i="12"/>
  <c r="G4043" i="12"/>
  <c r="G4042" i="12"/>
  <c r="G4041" i="12"/>
  <c r="G4040" i="12"/>
  <c r="G4039" i="12"/>
  <c r="G4038" i="12"/>
  <c r="G4037" i="12"/>
  <c r="G4036" i="12"/>
  <c r="G4035" i="12"/>
  <c r="G4034" i="12"/>
  <c r="G4033" i="12"/>
  <c r="G4032" i="12"/>
  <c r="G4031" i="12"/>
  <c r="G4030" i="12"/>
  <c r="G4029" i="12"/>
  <c r="G4028" i="12"/>
  <c r="G4027" i="12"/>
  <c r="G4024" i="12"/>
  <c r="G4021" i="12"/>
  <c r="G4020" i="12"/>
  <c r="G4019" i="12"/>
  <c r="G4016" i="12"/>
  <c r="G4013" i="12"/>
  <c r="G4012" i="12"/>
  <c r="G4009" i="12"/>
  <c r="G4006" i="12"/>
  <c r="G4003" i="12"/>
  <c r="G4002" i="12"/>
  <c r="G3999" i="12"/>
  <c r="G3996" i="12"/>
  <c r="G3995" i="12"/>
  <c r="G3994" i="12"/>
  <c r="G3991" i="12"/>
  <c r="G3988" i="12"/>
  <c r="G3985" i="12"/>
  <c r="G3984" i="12"/>
  <c r="G3983" i="12"/>
  <c r="G3980" i="12"/>
  <c r="G3979" i="12"/>
  <c r="G3978" i="12"/>
  <c r="G3977" i="12"/>
  <c r="G3974" i="12"/>
  <c r="G3973" i="12"/>
  <c r="G3972" i="12"/>
  <c r="G3971" i="12"/>
  <c r="G3968" i="12"/>
  <c r="G3967" i="12"/>
  <c r="G3964" i="12"/>
  <c r="G3963" i="12"/>
  <c r="G3962" i="12"/>
  <c r="G3961" i="12"/>
  <c r="G3960" i="12"/>
  <c r="G3959" i="12"/>
  <c r="G3958" i="12"/>
  <c r="G3955" i="12"/>
  <c r="G3952" i="12"/>
  <c r="G3951" i="12"/>
  <c r="G3950" i="12"/>
  <c r="G3949" i="12"/>
  <c r="G3948" i="12"/>
  <c r="G3947" i="12"/>
  <c r="G3946" i="12"/>
  <c r="G3943" i="12"/>
  <c r="G3942" i="12"/>
  <c r="G3939" i="12"/>
  <c r="G3938" i="12"/>
  <c r="G3937" i="12"/>
  <c r="G3936" i="12"/>
  <c r="G3935" i="12"/>
  <c r="G3934" i="12"/>
  <c r="G3933" i="12"/>
  <c r="G3932" i="12"/>
  <c r="G3931" i="12"/>
  <c r="G3930" i="12"/>
  <c r="G3929" i="12"/>
  <c r="G3928" i="12"/>
  <c r="G3927" i="12"/>
  <c r="G3926" i="12"/>
  <c r="G3925" i="12"/>
  <c r="G3924" i="12"/>
  <c r="G3921" i="12"/>
  <c r="G3920" i="12"/>
  <c r="G3919" i="12"/>
  <c r="G3918" i="12"/>
  <c r="G3917" i="12"/>
  <c r="G3916" i="12"/>
  <c r="G3915" i="12"/>
  <c r="G3914" i="12"/>
  <c r="G3911" i="12"/>
  <c r="G3910" i="12"/>
  <c r="G3909" i="12"/>
  <c r="G3906" i="12"/>
  <c r="G3903" i="12"/>
  <c r="G3900" i="12"/>
  <c r="G3897" i="12"/>
  <c r="G3896" i="12"/>
  <c r="G3893" i="12"/>
  <c r="G3892" i="12"/>
  <c r="G3889" i="12"/>
  <c r="G3888" i="12"/>
  <c r="G3887" i="12"/>
  <c r="G3886" i="12"/>
  <c r="G3885" i="12"/>
  <c r="G3882" i="12"/>
  <c r="G3879" i="12"/>
  <c r="G3878" i="12"/>
  <c r="G3875" i="12"/>
  <c r="G3872" i="12"/>
  <c r="G3869" i="12"/>
  <c r="G3868" i="12"/>
  <c r="G3865" i="12"/>
  <c r="G3864" i="12"/>
  <c r="G3861" i="12"/>
  <c r="G3858" i="12"/>
  <c r="G3855" i="12"/>
  <c r="G3852" i="12"/>
  <c r="G3851" i="12"/>
  <c r="G3848" i="12"/>
  <c r="G3845" i="12"/>
  <c r="G3842" i="12"/>
  <c r="G3839" i="12"/>
  <c r="G3838" i="12"/>
  <c r="G3837" i="12"/>
  <c r="G3834" i="12"/>
  <c r="G3831" i="12"/>
  <c r="G3828" i="12"/>
  <c r="G3825" i="12"/>
  <c r="G3824" i="12"/>
  <c r="G3821" i="12"/>
  <c r="G3820" i="12"/>
  <c r="G3819" i="12"/>
  <c r="G3818" i="12"/>
  <c r="G3815" i="12"/>
  <c r="G3814" i="12"/>
  <c r="G3813" i="12"/>
  <c r="G3810" i="12"/>
  <c r="G3807" i="12"/>
  <c r="G3804" i="12"/>
  <c r="G3801" i="12"/>
  <c r="G3798" i="12"/>
  <c r="G3797" i="12"/>
  <c r="G3796" i="12"/>
  <c r="G3795" i="12"/>
  <c r="G3792" i="12"/>
  <c r="G3789" i="12"/>
  <c r="G3786" i="12"/>
  <c r="G3785" i="12"/>
  <c r="G3784" i="12"/>
  <c r="G3783" i="12"/>
  <c r="G3780" i="12"/>
  <c r="G3779" i="12"/>
  <c r="G3778" i="12"/>
  <c r="G3777" i="12"/>
  <c r="G3774" i="12"/>
  <c r="G3773" i="12"/>
  <c r="G3770" i="12"/>
  <c r="G3767" i="12"/>
  <c r="G3764" i="12"/>
  <c r="G3761" i="12"/>
  <c r="G3758" i="12"/>
  <c r="G3755" i="12"/>
  <c r="G3752" i="12"/>
  <c r="G3749" i="12"/>
  <c r="G3748" i="12"/>
  <c r="G3747" i="12"/>
  <c r="G3746" i="12"/>
  <c r="G3745" i="12"/>
  <c r="G3744" i="12"/>
  <c r="G3743" i="12"/>
  <c r="G3740" i="12"/>
  <c r="G3737" i="12"/>
  <c r="G3734" i="12"/>
  <c r="G3731" i="12"/>
  <c r="G3728" i="12"/>
  <c r="G3725" i="12"/>
  <c r="G3722" i="12"/>
  <c r="G3719" i="12"/>
  <c r="G3718" i="12"/>
  <c r="G3715" i="12"/>
  <c r="G3714" i="12"/>
  <c r="G3711" i="12"/>
  <c r="G3710" i="12"/>
  <c r="G3707" i="12"/>
  <c r="G3704" i="12"/>
  <c r="G3703" i="12"/>
  <c r="G3702" i="12"/>
  <c r="G3701" i="12"/>
  <c r="G3700" i="12"/>
  <c r="G3697" i="12"/>
  <c r="G3696" i="12"/>
  <c r="G3693" i="12"/>
  <c r="G3690" i="12"/>
  <c r="G3687" i="12"/>
  <c r="G3684" i="12"/>
  <c r="G3683" i="12"/>
  <c r="G3682" i="12"/>
  <c r="G3681" i="12"/>
  <c r="G3680" i="12"/>
  <c r="G3679" i="12"/>
  <c r="G3678" i="12"/>
  <c r="G3675" i="12"/>
  <c r="G3674" i="12"/>
  <c r="G3671" i="12"/>
  <c r="G3668" i="12"/>
  <c r="G3665" i="12"/>
  <c r="G3664" i="12"/>
  <c r="G3661" i="12"/>
  <c r="G3660" i="12"/>
  <c r="G3659" i="12"/>
  <c r="G3656" i="12"/>
  <c r="G3653" i="12"/>
  <c r="G3650" i="12"/>
  <c r="G3647" i="12"/>
  <c r="G3646" i="12"/>
  <c r="G3643" i="12"/>
  <c r="G3640" i="12"/>
  <c r="G3637" i="12"/>
  <c r="G3636" i="12"/>
  <c r="G3633" i="12"/>
  <c r="G3632" i="12"/>
  <c r="G3631" i="12"/>
  <c r="G3630" i="12"/>
  <c r="G3629" i="12"/>
  <c r="G3628" i="12"/>
  <c r="G3625" i="12"/>
  <c r="G3622" i="12"/>
  <c r="G3621" i="12"/>
  <c r="G3620" i="12"/>
  <c r="G3619" i="12"/>
  <c r="G3618" i="12"/>
  <c r="G3617" i="12"/>
  <c r="G3614" i="12"/>
  <c r="G3611" i="12"/>
  <c r="G3610" i="12"/>
  <c r="G3609" i="12"/>
  <c r="G3606" i="12"/>
  <c r="G3603" i="12"/>
  <c r="G3600" i="12"/>
  <c r="G3599" i="12"/>
  <c r="G3598" i="12"/>
  <c r="G3595" i="12"/>
  <c r="G3594" i="12"/>
  <c r="G3593" i="12"/>
  <c r="G3592" i="12"/>
  <c r="G3591" i="12"/>
  <c r="G3590" i="12"/>
  <c r="G3589" i="12"/>
  <c r="G3588" i="12"/>
  <c r="G3587" i="12"/>
  <c r="G3586" i="12"/>
  <c r="G3585" i="12"/>
  <c r="G3584" i="12"/>
  <c r="G3583" i="12"/>
  <c r="G3582" i="12"/>
  <c r="G3581" i="12"/>
  <c r="G3580" i="12"/>
  <c r="G3579" i="12"/>
  <c r="G3578" i="12"/>
  <c r="G3577" i="12"/>
  <c r="G3576" i="12"/>
  <c r="G3575" i="12"/>
  <c r="G3574" i="12"/>
  <c r="G3573" i="12"/>
  <c r="G3572" i="12"/>
  <c r="G3571" i="12"/>
  <c r="G3570" i="12"/>
  <c r="G3569" i="12"/>
  <c r="G3568" i="12"/>
  <c r="G3567" i="12"/>
  <c r="G3566" i="12"/>
  <c r="G3565" i="12"/>
  <c r="G3564" i="12"/>
  <c r="G3563" i="12"/>
  <c r="G3562" i="12"/>
  <c r="G3561" i="12"/>
  <c r="G3560" i="12"/>
  <c r="G3559" i="12"/>
  <c r="G3558" i="12"/>
  <c r="G3557" i="12"/>
  <c r="G3556" i="12"/>
  <c r="G3555" i="12"/>
  <c r="G3554" i="12"/>
  <c r="G3553" i="12"/>
  <c r="G3552" i="12"/>
  <c r="G3551" i="12"/>
  <c r="G3550" i="12"/>
  <c r="G3549" i="12"/>
  <c r="G3548" i="12"/>
  <c r="G3547" i="12"/>
  <c r="G3546" i="12"/>
  <c r="G3545" i="12"/>
  <c r="G3544" i="12"/>
  <c r="G3543" i="12"/>
  <c r="G3542" i="12"/>
  <c r="G3541" i="12"/>
  <c r="G3540" i="12"/>
  <c r="G3539" i="12"/>
  <c r="G3538" i="12"/>
  <c r="G3537" i="12"/>
  <c r="G3536" i="12"/>
  <c r="G3535" i="12"/>
  <c r="G3534" i="12"/>
  <c r="G3533" i="12"/>
  <c r="G3532" i="12"/>
  <c r="G3531" i="12"/>
  <c r="G3530" i="12"/>
  <c r="G3529" i="12"/>
  <c r="G3528" i="12"/>
  <c r="G3527" i="12"/>
  <c r="G3526" i="12"/>
  <c r="G3525" i="12"/>
  <c r="G3524" i="12"/>
  <c r="G3523" i="12"/>
  <c r="G3522" i="12"/>
  <c r="G3521" i="12"/>
  <c r="G3520" i="12"/>
  <c r="G3519" i="12"/>
  <c r="G3518" i="12"/>
  <c r="G3517" i="12"/>
  <c r="G3516" i="12"/>
  <c r="G3515" i="12"/>
  <c r="G3514" i="12"/>
  <c r="G3513" i="12"/>
  <c r="G3512" i="12"/>
  <c r="G3511" i="12"/>
  <c r="G3510" i="12"/>
  <c r="G3509" i="12"/>
  <c r="G3508" i="12"/>
  <c r="G3507" i="12"/>
  <c r="G3506" i="12"/>
  <c r="G3505" i="12"/>
  <c r="G3504" i="12"/>
  <c r="G3503" i="12"/>
  <c r="G3502" i="12"/>
  <c r="G3501" i="12"/>
  <c r="G3500" i="12"/>
  <c r="G3499" i="12"/>
  <c r="G3498" i="12"/>
  <c r="G3497" i="12"/>
  <c r="G3496" i="12"/>
  <c r="G3495" i="12"/>
  <c r="G3494" i="12"/>
  <c r="G3493" i="12"/>
  <c r="G3492" i="12"/>
  <c r="G3491" i="12"/>
  <c r="G3490" i="12"/>
  <c r="G3489" i="12"/>
  <c r="G3488" i="12"/>
  <c r="G3487" i="12"/>
  <c r="G3486" i="12"/>
  <c r="G3485" i="12"/>
  <c r="G3482" i="12"/>
  <c r="G3481" i="12"/>
  <c r="G3480" i="12"/>
  <c r="G3479" i="12"/>
  <c r="G3478" i="12"/>
  <c r="G3477" i="12"/>
  <c r="G3476" i="12"/>
  <c r="G3473" i="12"/>
  <c r="G3472" i="12"/>
  <c r="G3471" i="12"/>
  <c r="G3470" i="12"/>
  <c r="G3469" i="12"/>
  <c r="G3468" i="12"/>
  <c r="G3467" i="12"/>
  <c r="G3466" i="12"/>
  <c r="G3465" i="12"/>
  <c r="G3464" i="12"/>
  <c r="G3463" i="12"/>
  <c r="G3462" i="12"/>
  <c r="G3461" i="12"/>
  <c r="G3460" i="12"/>
  <c r="G3459" i="12"/>
  <c r="G3458" i="12"/>
  <c r="G3457" i="12"/>
  <c r="G3456" i="12"/>
  <c r="G3455" i="12"/>
  <c r="G3454" i="12"/>
  <c r="G3453" i="12"/>
  <c r="G3452" i="12"/>
  <c r="G3451" i="12"/>
  <c r="G3450" i="12"/>
  <c r="G3449" i="12"/>
  <c r="G3448" i="12"/>
  <c r="G3447" i="12"/>
  <c r="G3446" i="12"/>
  <c r="G3445" i="12"/>
  <c r="G3444" i="12"/>
  <c r="G3443" i="12"/>
  <c r="G3442" i="12"/>
  <c r="G3441" i="12"/>
  <c r="G3440" i="12"/>
  <c r="G3439" i="12"/>
  <c r="G3438" i="12"/>
  <c r="G3437" i="12"/>
  <c r="G3436" i="12"/>
  <c r="G3435" i="12"/>
  <c r="G3434" i="12"/>
  <c r="G3433" i="12"/>
  <c r="G3432" i="12"/>
  <c r="G3431" i="12"/>
  <c r="G3430" i="12"/>
  <c r="G3429" i="12"/>
  <c r="G3428" i="12"/>
  <c r="G3427" i="12"/>
  <c r="G3426" i="12"/>
  <c r="G3425" i="12"/>
  <c r="G3424" i="12"/>
  <c r="G3423" i="12"/>
  <c r="G3422" i="12"/>
  <c r="G3421" i="12"/>
  <c r="G3420" i="12"/>
  <c r="G3419" i="12"/>
  <c r="G3418" i="12"/>
  <c r="G3417" i="12"/>
  <c r="G3416" i="12"/>
  <c r="G3415" i="12"/>
  <c r="G3414" i="12"/>
  <c r="G3413" i="12"/>
  <c r="G3412" i="12"/>
  <c r="G3411" i="12"/>
  <c r="G3410" i="12"/>
  <c r="G3409" i="12"/>
  <c r="G3408" i="12"/>
  <c r="G3407" i="12"/>
  <c r="G3406" i="12"/>
  <c r="G3405" i="12"/>
  <c r="G3404" i="12"/>
  <c r="G3403" i="12"/>
  <c r="G3402" i="12"/>
  <c r="G3401" i="12"/>
  <c r="G3400" i="12"/>
  <c r="G3399" i="12"/>
  <c r="G3398" i="12"/>
  <c r="G3397" i="12"/>
  <c r="G3396" i="12"/>
  <c r="G3395" i="12"/>
  <c r="G3392" i="12"/>
  <c r="G3391" i="12"/>
  <c r="G3390" i="12"/>
  <c r="G3389" i="12"/>
  <c r="G3388" i="12"/>
  <c r="G3387" i="12"/>
  <c r="G3386" i="12"/>
  <c r="G3385" i="12"/>
  <c r="G3384" i="12"/>
  <c r="G3383" i="12"/>
  <c r="G3382" i="12"/>
  <c r="G3381" i="12"/>
  <c r="G3380" i="12"/>
  <c r="G3379" i="12"/>
  <c r="G3378" i="12"/>
  <c r="G3377" i="12"/>
  <c r="G3376" i="12"/>
  <c r="G3375" i="12"/>
  <c r="G3374" i="12"/>
  <c r="G3373" i="12"/>
  <c r="G3372" i="12"/>
  <c r="G3371" i="12"/>
  <c r="G3370" i="12"/>
  <c r="G3369" i="12"/>
  <c r="G3368" i="12"/>
  <c r="G3367" i="12"/>
  <c r="G3366" i="12"/>
  <c r="G3365" i="12"/>
  <c r="G3364" i="12"/>
  <c r="G3363" i="12"/>
  <c r="G3362" i="12"/>
  <c r="G3361" i="12"/>
  <c r="G3360" i="12"/>
  <c r="G3359" i="12"/>
  <c r="G3358" i="12"/>
  <c r="G3357" i="12"/>
  <c r="G3356" i="12"/>
  <c r="G3355" i="12"/>
  <c r="G3354" i="12"/>
  <c r="G3353" i="12"/>
  <c r="G3350" i="12"/>
  <c r="G3349" i="12"/>
  <c r="G3348" i="12"/>
  <c r="G3347" i="12"/>
  <c r="G3346" i="12"/>
  <c r="G3345" i="12"/>
  <c r="G3344" i="12"/>
  <c r="G3343" i="12"/>
  <c r="G3340" i="12"/>
  <c r="G3337" i="12"/>
  <c r="G3334" i="12"/>
  <c r="G3333" i="12"/>
  <c r="G3332" i="12"/>
  <c r="G3331" i="12"/>
  <c r="G3330" i="12"/>
  <c r="G3329" i="12"/>
  <c r="G3328" i="12"/>
  <c r="G3327" i="12"/>
  <c r="G3326" i="12"/>
  <c r="G3325" i="12"/>
  <c r="G3324" i="12"/>
  <c r="G3323" i="12"/>
  <c r="G3322" i="12"/>
  <c r="G3321" i="12"/>
  <c r="G3320" i="12"/>
  <c r="G3319" i="12"/>
  <c r="G3318" i="12"/>
  <c r="G3317" i="12"/>
  <c r="G3316" i="12"/>
  <c r="G3315" i="12"/>
  <c r="G3314" i="12"/>
  <c r="G3313" i="12"/>
  <c r="G3310" i="12"/>
  <c r="G3309" i="12"/>
  <c r="G3308" i="12"/>
  <c r="G3307" i="12"/>
  <c r="G3306" i="12"/>
  <c r="G3305" i="12"/>
  <c r="G3302" i="12"/>
  <c r="G3301" i="12"/>
  <c r="G3300" i="12"/>
  <c r="G3299" i="12"/>
  <c r="G3298" i="12"/>
  <c r="G3297" i="12"/>
  <c r="G3296" i="12"/>
  <c r="G3295" i="12"/>
  <c r="G3294" i="12"/>
  <c r="G3293" i="12"/>
  <c r="G3292" i="12"/>
  <c r="G3291" i="12"/>
  <c r="G3290" i="12"/>
  <c r="G3289" i="12"/>
  <c r="G3288" i="12"/>
  <c r="G3287" i="12"/>
  <c r="G3286" i="12"/>
  <c r="G3285" i="12"/>
  <c r="G3284" i="12"/>
  <c r="G3283" i="12"/>
  <c r="G3282" i="12"/>
  <c r="G3281" i="12"/>
  <c r="G3280" i="12"/>
  <c r="G3279" i="12"/>
  <c r="G3278" i="12"/>
  <c r="G3277" i="12"/>
  <c r="G3276" i="12"/>
  <c r="G3275" i="12"/>
  <c r="G3274" i="12"/>
  <c r="G3273" i="12"/>
  <c r="G3270" i="12"/>
  <c r="G3267" i="12"/>
  <c r="G3264" i="12"/>
  <c r="G3263" i="12"/>
  <c r="G3260" i="12"/>
  <c r="G3259" i="12"/>
  <c r="G3258" i="12"/>
  <c r="G3255" i="12"/>
  <c r="G3254" i="12"/>
  <c r="G3251" i="12"/>
  <c r="G3250" i="12"/>
  <c r="G3247" i="12"/>
  <c r="G3244" i="12"/>
  <c r="G3243" i="12"/>
  <c r="G3242" i="12"/>
  <c r="G3239" i="12"/>
  <c r="G3236" i="12"/>
  <c r="G3235" i="12"/>
  <c r="G3234" i="12"/>
  <c r="G3233" i="12"/>
  <c r="G3232" i="12"/>
  <c r="G3231" i="12"/>
  <c r="G3230" i="12"/>
  <c r="G3229" i="12"/>
  <c r="G3228" i="12"/>
  <c r="G3227" i="12"/>
  <c r="G3226" i="12"/>
  <c r="G3225" i="12"/>
  <c r="G3224" i="12"/>
  <c r="G3223" i="12"/>
  <c r="G3222" i="12"/>
  <c r="G3221" i="12"/>
  <c r="G3220" i="12"/>
  <c r="G3219" i="12"/>
  <c r="G3218" i="12"/>
  <c r="G3217" i="12"/>
  <c r="G3216" i="12"/>
  <c r="G3215" i="12"/>
  <c r="G3214" i="12"/>
  <c r="G3213" i="12"/>
  <c r="G3212" i="12"/>
  <c r="G3211" i="12"/>
  <c r="G3210" i="12"/>
  <c r="G3209" i="12"/>
  <c r="G3208" i="12"/>
  <c r="G3207" i="12"/>
  <c r="G3206" i="12"/>
  <c r="G3205" i="12"/>
  <c r="G3204" i="12"/>
  <c r="G3203" i="12"/>
  <c r="G3202" i="12"/>
  <c r="G3201" i="12"/>
  <c r="G3200" i="12"/>
  <c r="G3199" i="12"/>
  <c r="G3198" i="12"/>
  <c r="G3197" i="12"/>
  <c r="G3196" i="12"/>
  <c r="G3195" i="12"/>
  <c r="G3194" i="12"/>
  <c r="G3193" i="12"/>
  <c r="G3192" i="12"/>
  <c r="G3191" i="12"/>
  <c r="G3190" i="12"/>
  <c r="G3189" i="12"/>
  <c r="G3188" i="12"/>
  <c r="G3187" i="12"/>
  <c r="G3186" i="12"/>
  <c r="G3185" i="12"/>
  <c r="G3184" i="12"/>
  <c r="G3183" i="12"/>
  <c r="G3182" i="12"/>
  <c r="G3181" i="12"/>
  <c r="G3180" i="12"/>
  <c r="G3179" i="12"/>
  <c r="G3178" i="12"/>
  <c r="G3177" i="12"/>
  <c r="G3176" i="12"/>
  <c r="G3175" i="12"/>
  <c r="G3174" i="12"/>
  <c r="G3173" i="12"/>
  <c r="G3172" i="12"/>
  <c r="G3171" i="12"/>
  <c r="G3170" i="12"/>
  <c r="G3169" i="12"/>
  <c r="G3168" i="12"/>
  <c r="G3167" i="12"/>
  <c r="G3166" i="12"/>
  <c r="G3165" i="12"/>
  <c r="G3164" i="12"/>
  <c r="G3163" i="12"/>
  <c r="G3162" i="12"/>
  <c r="G3161" i="12"/>
  <c r="G3160" i="12"/>
  <c r="G3159" i="12"/>
  <c r="G3158" i="12"/>
  <c r="G3157" i="12"/>
  <c r="G3156" i="12"/>
  <c r="G3155" i="12"/>
  <c r="G3154" i="12"/>
  <c r="G3153" i="12"/>
  <c r="G3152" i="12"/>
  <c r="G3151" i="12"/>
  <c r="G3150" i="12"/>
  <c r="G3149" i="12"/>
  <c r="G3148" i="12"/>
  <c r="G3147" i="12"/>
  <c r="G3146" i="12"/>
  <c r="G3145" i="12"/>
  <c r="G3144" i="12"/>
  <c r="G3143" i="12"/>
  <c r="G3142" i="12"/>
  <c r="G3141" i="12"/>
  <c r="G3140" i="12"/>
  <c r="G3139" i="12"/>
  <c r="G3138" i="12"/>
  <c r="G3137" i="12"/>
  <c r="G3136" i="12"/>
  <c r="G3135" i="12"/>
  <c r="G3134" i="12"/>
  <c r="G3133" i="12"/>
  <c r="G3132" i="12"/>
  <c r="G3131" i="12"/>
  <c r="G3130" i="12"/>
  <c r="G3129" i="12"/>
  <c r="G3128" i="12"/>
  <c r="G3127" i="12"/>
  <c r="G3126" i="12"/>
  <c r="G3125" i="12"/>
  <c r="G3124" i="12"/>
  <c r="G3123" i="12"/>
  <c r="G3122" i="12"/>
  <c r="G3121" i="12"/>
  <c r="G3120" i="12"/>
  <c r="G3119" i="12"/>
  <c r="G3118" i="12"/>
  <c r="G3117" i="12"/>
  <c r="G3116" i="12"/>
  <c r="G3115" i="12"/>
  <c r="G3114" i="12"/>
  <c r="G3113" i="12"/>
  <c r="G3112" i="12"/>
  <c r="G3111" i="12"/>
  <c r="G3110" i="12"/>
  <c r="G3109" i="12"/>
  <c r="G3108" i="12"/>
  <c r="G3107" i="12"/>
  <c r="G3106" i="12"/>
  <c r="G3105" i="12"/>
  <c r="G3104" i="12"/>
  <c r="G3103" i="12"/>
  <c r="G3102" i="12"/>
  <c r="G3101" i="12"/>
  <c r="G3100" i="12"/>
  <c r="G3099" i="12"/>
  <c r="G3098" i="12"/>
  <c r="G3097" i="12"/>
  <c r="G3096" i="12"/>
  <c r="G3095" i="12"/>
  <c r="G3094" i="12"/>
  <c r="G3093" i="12"/>
  <c r="G3092" i="12"/>
  <c r="G3091" i="12"/>
  <c r="G3090" i="12"/>
  <c r="G3089" i="12"/>
  <c r="G3088" i="12"/>
  <c r="G3087" i="12"/>
  <c r="G3086" i="12"/>
  <c r="G3085" i="12"/>
  <c r="G3084" i="12"/>
  <c r="G3081" i="12"/>
  <c r="G3078" i="12"/>
  <c r="G3077" i="12"/>
  <c r="G3074" i="12"/>
  <c r="G3071" i="12"/>
  <c r="G3070" i="12"/>
  <c r="G3069" i="12"/>
  <c r="G3068" i="12"/>
  <c r="G3067" i="12"/>
  <c r="G3066" i="12"/>
  <c r="G3063" i="12"/>
  <c r="G3062" i="12"/>
  <c r="G3059" i="12"/>
  <c r="G3056" i="12"/>
  <c r="G3053" i="12"/>
  <c r="G3050" i="12"/>
  <c r="G3049" i="12"/>
  <c r="G3048" i="12"/>
  <c r="G3045" i="12"/>
  <c r="G3044" i="12"/>
  <c r="G3043" i="12"/>
  <c r="G3042" i="12"/>
  <c r="G3041" i="12"/>
  <c r="G3040" i="12"/>
  <c r="G3039" i="12"/>
  <c r="G3038" i="12"/>
  <c r="G3037" i="12"/>
  <c r="G3036" i="12"/>
  <c r="G3035" i="12"/>
  <c r="G3034" i="12"/>
  <c r="G3033" i="12"/>
  <c r="G3032" i="12"/>
  <c r="G3031" i="12"/>
  <c r="G3030" i="12"/>
  <c r="G3029" i="12"/>
  <c r="G3028" i="12"/>
  <c r="G3027" i="12"/>
  <c r="G3026" i="12"/>
  <c r="G3025" i="12"/>
  <c r="G3024" i="12"/>
  <c r="G3023" i="12"/>
  <c r="G3022" i="12"/>
  <c r="G3021" i="12"/>
  <c r="G3020" i="12"/>
  <c r="G3019" i="12"/>
  <c r="G3018" i="12"/>
  <c r="G3017" i="12"/>
  <c r="G3016" i="12"/>
  <c r="G3015" i="12"/>
  <c r="G3014" i="12"/>
  <c r="G3013" i="12"/>
  <c r="G3012" i="12"/>
  <c r="G3011" i="12"/>
  <c r="G3010" i="12"/>
  <c r="G3009" i="12"/>
  <c r="G3008" i="12"/>
  <c r="G3007" i="12"/>
  <c r="G3006" i="12"/>
  <c r="G3005" i="12"/>
  <c r="G3004" i="12"/>
  <c r="G3003" i="12"/>
  <c r="G3002" i="12"/>
  <c r="G3001" i="12"/>
  <c r="G3000" i="12"/>
  <c r="G2999" i="12"/>
  <c r="G2998" i="12"/>
  <c r="G2997" i="12"/>
  <c r="G2996" i="12"/>
  <c r="G2995" i="12"/>
  <c r="G2994" i="12"/>
  <c r="G2993" i="12"/>
  <c r="G2992" i="12"/>
  <c r="G2991" i="12"/>
  <c r="G2990" i="12"/>
  <c r="G2989" i="12"/>
  <c r="G2988" i="12"/>
  <c r="G2987" i="12"/>
  <c r="G2986" i="12"/>
  <c r="G2985" i="12"/>
  <c r="G2984" i="12"/>
  <c r="G2983" i="12"/>
  <c r="G2982" i="12"/>
  <c r="G2981" i="12"/>
  <c r="G2980" i="12"/>
  <c r="G2979" i="12"/>
  <c r="G2978" i="12"/>
  <c r="G2977" i="12"/>
  <c r="G2976" i="12"/>
  <c r="G2975" i="12"/>
  <c r="G2974" i="12"/>
  <c r="G2973" i="12"/>
  <c r="G2972" i="12"/>
  <c r="G2971" i="12"/>
  <c r="G2970" i="12"/>
  <c r="G2969" i="12"/>
  <c r="G2968" i="12"/>
  <c r="G2967" i="12"/>
  <c r="G2966" i="12"/>
  <c r="G2965" i="12"/>
  <c r="G2964" i="12"/>
  <c r="G2963" i="12"/>
  <c r="G2962" i="12"/>
  <c r="G2961" i="12"/>
  <c r="G2960" i="12"/>
  <c r="G2959" i="12"/>
  <c r="G2958" i="12"/>
  <c r="G2957" i="12"/>
  <c r="G2956" i="12"/>
  <c r="G2955" i="12"/>
  <c r="G2954" i="12"/>
  <c r="G2953" i="12"/>
  <c r="G2952" i="12"/>
  <c r="G2951" i="12"/>
  <c r="G2950" i="12"/>
  <c r="G2949" i="12"/>
  <c r="G2948" i="12"/>
  <c r="G2947" i="12"/>
  <c r="G2946" i="12"/>
  <c r="G2945" i="12"/>
  <c r="G2944" i="12"/>
  <c r="G2943" i="12"/>
  <c r="G2942" i="12"/>
  <c r="G2941" i="12"/>
  <c r="G2940" i="12"/>
  <c r="G2939" i="12"/>
  <c r="G2938" i="12"/>
  <c r="G2937" i="12"/>
  <c r="G2936" i="12"/>
  <c r="G2935" i="12"/>
  <c r="G2932" i="12"/>
  <c r="G2931" i="12"/>
  <c r="G2930" i="12"/>
  <c r="G2929" i="12"/>
  <c r="G2928" i="12"/>
  <c r="G2927" i="12"/>
  <c r="G2926" i="12"/>
  <c r="G2923" i="12"/>
  <c r="G2922" i="12"/>
  <c r="G2921" i="12"/>
  <c r="G2920" i="12"/>
  <c r="G2919" i="12"/>
  <c r="G2918" i="12"/>
  <c r="G2917" i="12"/>
  <c r="G2916" i="12"/>
  <c r="G2915" i="12"/>
  <c r="G2914" i="12"/>
  <c r="G2913" i="12"/>
  <c r="G2912" i="12"/>
  <c r="G2911" i="12"/>
  <c r="G2910" i="12"/>
  <c r="G2909" i="12"/>
  <c r="G2908" i="12"/>
  <c r="G2907" i="12"/>
  <c r="G2906" i="12"/>
  <c r="G2905" i="12"/>
  <c r="G2904" i="12"/>
  <c r="G2903" i="12"/>
  <c r="G2902" i="12"/>
  <c r="G2901" i="12"/>
  <c r="G2900" i="12"/>
  <c r="G2899" i="12"/>
  <c r="G2898" i="12"/>
  <c r="G2897" i="12"/>
  <c r="G2896" i="12"/>
  <c r="G2895" i="12"/>
  <c r="G2894" i="12"/>
  <c r="G2893" i="12"/>
  <c r="G2892" i="12"/>
  <c r="G2891" i="12"/>
  <c r="G2890" i="12"/>
  <c r="G2889" i="12"/>
  <c r="G2888" i="12"/>
  <c r="G2887" i="12"/>
  <c r="G2886" i="12"/>
  <c r="G2885" i="12"/>
  <c r="G2884" i="12"/>
  <c r="G2883" i="12"/>
  <c r="G2882" i="12"/>
  <c r="G2881" i="12"/>
  <c r="G2880" i="12"/>
  <c r="G2879" i="12"/>
  <c r="G2878" i="12"/>
  <c r="G2877" i="12"/>
  <c r="G2876" i="12"/>
  <c r="G2875" i="12"/>
  <c r="G2874" i="12"/>
  <c r="G2873" i="12"/>
  <c r="G2872" i="12"/>
  <c r="G2871" i="12"/>
  <c r="G2870" i="12"/>
  <c r="G2869" i="12"/>
  <c r="G2868" i="12"/>
  <c r="G2867" i="12"/>
  <c r="G2866" i="12"/>
  <c r="G2865" i="12"/>
  <c r="G2864" i="12"/>
  <c r="G2863" i="12"/>
  <c r="G2862" i="12"/>
  <c r="G2861" i="12"/>
  <c r="G2860" i="12"/>
  <c r="G2859" i="12"/>
  <c r="G2858" i="12"/>
  <c r="G2857" i="12"/>
  <c r="G2856" i="12"/>
  <c r="G2855" i="12"/>
  <c r="G2854" i="12"/>
  <c r="G2853" i="12"/>
  <c r="G2852" i="12"/>
  <c r="G2851" i="12"/>
  <c r="G2850" i="12"/>
  <c r="G2849" i="12"/>
  <c r="G2848" i="12"/>
  <c r="G2847" i="12"/>
  <c r="G2846" i="12"/>
  <c r="G2845" i="12"/>
  <c r="G2842" i="12"/>
  <c r="G2841" i="12"/>
  <c r="G2840" i="12"/>
  <c r="G2839" i="12"/>
  <c r="G2838" i="12"/>
  <c r="G2837" i="12"/>
  <c r="G2836" i="12"/>
  <c r="G2835" i="12"/>
  <c r="G2834" i="12"/>
  <c r="G2833" i="12"/>
  <c r="G2832" i="12"/>
  <c r="G2831" i="12"/>
  <c r="G2830" i="12"/>
  <c r="G2829" i="12"/>
  <c r="G2828" i="12"/>
  <c r="G2827" i="12"/>
  <c r="G2826" i="12"/>
  <c r="G2825" i="12"/>
  <c r="G2824" i="12"/>
  <c r="G2823" i="12"/>
  <c r="G2822" i="12"/>
  <c r="G2821" i="12"/>
  <c r="G2820" i="12"/>
  <c r="G2819" i="12"/>
  <c r="G2818" i="12"/>
  <c r="G2817" i="12"/>
  <c r="G2816" i="12"/>
  <c r="G2815" i="12"/>
  <c r="G2814" i="12"/>
  <c r="G2813" i="12"/>
  <c r="G2812" i="12"/>
  <c r="G2811" i="12"/>
  <c r="G2810" i="12"/>
  <c r="G2809" i="12"/>
  <c r="G2808" i="12"/>
  <c r="G2807" i="12"/>
  <c r="G2806" i="12"/>
  <c r="G2805" i="12"/>
  <c r="G2804" i="12"/>
  <c r="G2803" i="12"/>
  <c r="G2800" i="12"/>
  <c r="G2799" i="12"/>
  <c r="G2798" i="12"/>
  <c r="G2797" i="12"/>
  <c r="G2796" i="12"/>
  <c r="G2795" i="12"/>
  <c r="G2794" i="12"/>
  <c r="G2793" i="12"/>
  <c r="G2790" i="12"/>
  <c r="G2787" i="12"/>
  <c r="G2784" i="12"/>
  <c r="G2783" i="12"/>
  <c r="G2782" i="12"/>
  <c r="G2781" i="12"/>
  <c r="G2780" i="12"/>
  <c r="G2779" i="12"/>
  <c r="G2778" i="12"/>
  <c r="G2777" i="12"/>
  <c r="G2776" i="12"/>
  <c r="G2775" i="12"/>
  <c r="G2774" i="12"/>
  <c r="G2773" i="12"/>
  <c r="G2772" i="12"/>
  <c r="G2771" i="12"/>
  <c r="G2770" i="12"/>
  <c r="G2769" i="12"/>
  <c r="G2768" i="12"/>
  <c r="G2767" i="12"/>
  <c r="G2766" i="12"/>
  <c r="G2765" i="12"/>
  <c r="G2764" i="12"/>
  <c r="G2763" i="12"/>
  <c r="G2760" i="12"/>
  <c r="G2759" i="12"/>
  <c r="G2758" i="12"/>
  <c r="G2757" i="12"/>
  <c r="G2756" i="12"/>
  <c r="G2755" i="12"/>
  <c r="G2752" i="12"/>
  <c r="G2751" i="12"/>
  <c r="G2750" i="12"/>
  <c r="G2749" i="12"/>
  <c r="G2748" i="12"/>
  <c r="G2747" i="12"/>
  <c r="G2746" i="12"/>
  <c r="G2745" i="12"/>
  <c r="G2744" i="12"/>
  <c r="G2743" i="12"/>
  <c r="G2742" i="12"/>
  <c r="G2741" i="12"/>
  <c r="G2740" i="12"/>
  <c r="G2739" i="12"/>
  <c r="G2738" i="12"/>
  <c r="G2737" i="12"/>
  <c r="G2736" i="12"/>
  <c r="G2735" i="12"/>
  <c r="G2734" i="12"/>
  <c r="G2733" i="12"/>
  <c r="G2732" i="12"/>
  <c r="G2731" i="12"/>
  <c r="G2730" i="12"/>
  <c r="G2729" i="12"/>
  <c r="G2728" i="12"/>
  <c r="G2727" i="12"/>
  <c r="G2726" i="12"/>
  <c r="G2725" i="12"/>
  <c r="G2724" i="12"/>
  <c r="G2723" i="12"/>
  <c r="G2720" i="12"/>
  <c r="G2717" i="12"/>
  <c r="G2714" i="12"/>
  <c r="G2713" i="12"/>
  <c r="G2710" i="12"/>
  <c r="G2709" i="12"/>
  <c r="G2708" i="12"/>
  <c r="G2705" i="12"/>
  <c r="G2702" i="12"/>
  <c r="G2701" i="12"/>
  <c r="G2698" i="12"/>
  <c r="G2697" i="12"/>
  <c r="G2696" i="12"/>
  <c r="G2695" i="12"/>
  <c r="G2694" i="12"/>
  <c r="G2693" i="12"/>
  <c r="G2692" i="12"/>
  <c r="G2691" i="12"/>
  <c r="G2690" i="12"/>
  <c r="G2689" i="12"/>
  <c r="G2688" i="12"/>
  <c r="G2687" i="12"/>
  <c r="G2686" i="12"/>
  <c r="G2685" i="12"/>
  <c r="G2684" i="12"/>
  <c r="G2683" i="12"/>
  <c r="G2682" i="12"/>
  <c r="G2681" i="12"/>
  <c r="G2680" i="12"/>
  <c r="G2679" i="12"/>
  <c r="G2678" i="12"/>
  <c r="G2677" i="12"/>
  <c r="G2676" i="12"/>
  <c r="G2675" i="12"/>
  <c r="G2674" i="12"/>
  <c r="G2673" i="12"/>
  <c r="G2672" i="12"/>
  <c r="G2671" i="12"/>
  <c r="G2670" i="12"/>
  <c r="G2669" i="12"/>
  <c r="G2668" i="12"/>
  <c r="G2667" i="12"/>
  <c r="G2666" i="12"/>
  <c r="G2665" i="12"/>
  <c r="G2664" i="12"/>
  <c r="G2663" i="12"/>
  <c r="G2662" i="12"/>
  <c r="G2661" i="12"/>
  <c r="G2660" i="12"/>
  <c r="G2657" i="12"/>
  <c r="G2654" i="12"/>
  <c r="G2653" i="12"/>
  <c r="G2652" i="12"/>
  <c r="G2651" i="12"/>
  <c r="G2650" i="12"/>
  <c r="G2649" i="12"/>
  <c r="G2648" i="12"/>
  <c r="G2647" i="12"/>
  <c r="G2646" i="12"/>
  <c r="G2645" i="12"/>
  <c r="G2644" i="12"/>
  <c r="G2643" i="12"/>
  <c r="G2642" i="12"/>
  <c r="G2641" i="12"/>
  <c r="G2640" i="12"/>
  <c r="G2639" i="12"/>
  <c r="G2638" i="12"/>
  <c r="G2637" i="12"/>
  <c r="G2636" i="12"/>
  <c r="G2635" i="12"/>
  <c r="G2632" i="12"/>
  <c r="G2629" i="12"/>
  <c r="G2628" i="12"/>
  <c r="G2625" i="12"/>
  <c r="G2622" i="12"/>
  <c r="G2621" i="12"/>
  <c r="G2620" i="12"/>
  <c r="G2619" i="12"/>
  <c r="G2618" i="12"/>
  <c r="G2617" i="12"/>
  <c r="G2614" i="12"/>
  <c r="G2611" i="12"/>
  <c r="G2608" i="12"/>
  <c r="G2607" i="12"/>
  <c r="G2604" i="12"/>
  <c r="G2601" i="12"/>
  <c r="G2598" i="12"/>
  <c r="G2595" i="12"/>
  <c r="G2594" i="12"/>
  <c r="G2591" i="12"/>
  <c r="G2588" i="12"/>
  <c r="G2585" i="12"/>
  <c r="G2584" i="12"/>
  <c r="G2583" i="12"/>
  <c r="G2582" i="12"/>
  <c r="G2581" i="12"/>
  <c r="G2580" i="12"/>
  <c r="G2579" i="12"/>
  <c r="G2578" i="12"/>
  <c r="G2577" i="12"/>
  <c r="G2576" i="12"/>
  <c r="G2573" i="12"/>
  <c r="G2572" i="12"/>
  <c r="G2571" i="12"/>
  <c r="G2568" i="12"/>
  <c r="G2565" i="12"/>
  <c r="G2564" i="12"/>
  <c r="G2561" i="12"/>
  <c r="G2560" i="12"/>
  <c r="G2557" i="12"/>
  <c r="G2554" i="12"/>
  <c r="G2551" i="12"/>
  <c r="G2548" i="12"/>
  <c r="G2545" i="12"/>
  <c r="G2542" i="12"/>
  <c r="G2541" i="12"/>
  <c r="G2538" i="12"/>
  <c r="G2537" i="12"/>
  <c r="G2534" i="12"/>
  <c r="G2533" i="12"/>
  <c r="G2530" i="12"/>
  <c r="G2529" i="12"/>
  <c r="G2526" i="12"/>
  <c r="G2525" i="12"/>
  <c r="G2524" i="12"/>
  <c r="G2521" i="12"/>
  <c r="G2520" i="12"/>
  <c r="G2519" i="12"/>
  <c r="G2518" i="12"/>
  <c r="G2515" i="12"/>
  <c r="G2514" i="12"/>
  <c r="G2511" i="12"/>
  <c r="G2508" i="12"/>
  <c r="G2507" i="12"/>
  <c r="G2504" i="12"/>
  <c r="G2503" i="12"/>
  <c r="G2502" i="12"/>
  <c r="G2501" i="12"/>
  <c r="G2500" i="12"/>
  <c r="G2499" i="12"/>
  <c r="G2498" i="12"/>
  <c r="G2497" i="12"/>
  <c r="G2496" i="12"/>
  <c r="G2495" i="12"/>
  <c r="G2494" i="12"/>
  <c r="G2493" i="12"/>
  <c r="G2492" i="12"/>
  <c r="G2491" i="12"/>
  <c r="G2490" i="12"/>
  <c r="G2489" i="12"/>
  <c r="G2488" i="12"/>
  <c r="G2487" i="12"/>
  <c r="G2486" i="12"/>
  <c r="G2485" i="12"/>
  <c r="G2484" i="12"/>
  <c r="G2483" i="12"/>
  <c r="G2482" i="12"/>
  <c r="G2481" i="12"/>
  <c r="G2478" i="12"/>
  <c r="G2475" i="12"/>
  <c r="G2472" i="12"/>
  <c r="G2471" i="12"/>
  <c r="G2468" i="12"/>
  <c r="G2467" i="12"/>
  <c r="G2466" i="12"/>
  <c r="G2463" i="12"/>
  <c r="G2462" i="12"/>
  <c r="G2461" i="12"/>
  <c r="G2460" i="12"/>
  <c r="G2457" i="12"/>
  <c r="G2456" i="12"/>
  <c r="G2455" i="12"/>
  <c r="G2454" i="12"/>
  <c r="G2451" i="12"/>
  <c r="G2448" i="12"/>
  <c r="G2447" i="12"/>
  <c r="G2446" i="12"/>
  <c r="G2443" i="12"/>
  <c r="G2442" i="12"/>
  <c r="G2441" i="12"/>
  <c r="G2438" i="12"/>
  <c r="G2437" i="12"/>
  <c r="G2436" i="12"/>
  <c r="G2433" i="12"/>
  <c r="G2430" i="12"/>
  <c r="G2429" i="12"/>
  <c r="G2428" i="12"/>
  <c r="G2427" i="12"/>
  <c r="G2426" i="12"/>
  <c r="G2425" i="12"/>
  <c r="G2424" i="12"/>
  <c r="G2423" i="12"/>
  <c r="G2422" i="12"/>
  <c r="G2421" i="12"/>
  <c r="G2420" i="12"/>
  <c r="G2419" i="12"/>
  <c r="G2418" i="12"/>
  <c r="G2417" i="12"/>
  <c r="G2416" i="12"/>
  <c r="G2415" i="12"/>
  <c r="G2414" i="12"/>
  <c r="G2413" i="12"/>
  <c r="G2412" i="12"/>
  <c r="G2411" i="12"/>
  <c r="G2408" i="12"/>
  <c r="G2407" i="12"/>
  <c r="G2406" i="12"/>
  <c r="G2403" i="12"/>
  <c r="G2402" i="12"/>
  <c r="G2401" i="12"/>
  <c r="G2400" i="12"/>
  <c r="G2399" i="12"/>
  <c r="G2398" i="12"/>
  <c r="G2397" i="12"/>
  <c r="G2396" i="12"/>
  <c r="G2395" i="12"/>
  <c r="G2394" i="12"/>
  <c r="G2393" i="12"/>
  <c r="G2392" i="12"/>
  <c r="G2391" i="12"/>
  <c r="G2388" i="12"/>
  <c r="G2387" i="12"/>
  <c r="G2386" i="12"/>
  <c r="G2383" i="12"/>
  <c r="G2382" i="12"/>
  <c r="G2381" i="12"/>
  <c r="G2378" i="12"/>
  <c r="G2375" i="12"/>
  <c r="G2372" i="12"/>
  <c r="G2371" i="12"/>
  <c r="G2370" i="12"/>
  <c r="G2367" i="12"/>
  <c r="G2364" i="12"/>
  <c r="G2363" i="12"/>
  <c r="G2360" i="12"/>
  <c r="G2359" i="12"/>
  <c r="G2358" i="12"/>
  <c r="G2357" i="12"/>
  <c r="G2356" i="12"/>
  <c r="G2355" i="12"/>
  <c r="G2354" i="12"/>
  <c r="G2353" i="12"/>
  <c r="G2352" i="12"/>
  <c r="G2351" i="12"/>
  <c r="G2348" i="12"/>
  <c r="G2345" i="12"/>
  <c r="G2344" i="12"/>
  <c r="G2341" i="12"/>
  <c r="G2338" i="12"/>
  <c r="G2335" i="12"/>
  <c r="G2332" i="12"/>
  <c r="G2331" i="12"/>
  <c r="G2328" i="12"/>
  <c r="G2327" i="12"/>
  <c r="G2324" i="12"/>
  <c r="G2321" i="12"/>
  <c r="G2318" i="12"/>
  <c r="G2315" i="12"/>
  <c r="G2314" i="12"/>
  <c r="G2311" i="12"/>
  <c r="G2310" i="12"/>
  <c r="G2307" i="12"/>
  <c r="G2304" i="12"/>
  <c r="G2301" i="12"/>
  <c r="G2298" i="12"/>
  <c r="G2297" i="12"/>
  <c r="G2294" i="12"/>
  <c r="G2293" i="12"/>
  <c r="G2292" i="12"/>
  <c r="G2289" i="12"/>
  <c r="G2286" i="12"/>
  <c r="G2285" i="12"/>
  <c r="G2284" i="12"/>
  <c r="G2281" i="12"/>
  <c r="G2278" i="12"/>
  <c r="G2275" i="12"/>
  <c r="G2272" i="12"/>
  <c r="G2269" i="12"/>
  <c r="G2268" i="12"/>
  <c r="G2265" i="12"/>
  <c r="G2262" i="12"/>
  <c r="G2261" i="12"/>
  <c r="G2260" i="12"/>
  <c r="G2259" i="12"/>
  <c r="G2256" i="12"/>
  <c r="G2255" i="12"/>
  <c r="G2254" i="12"/>
  <c r="G2253" i="12"/>
  <c r="G2252" i="12"/>
  <c r="G2251" i="12"/>
  <c r="G2250" i="12"/>
  <c r="G2249" i="12"/>
  <c r="G2248" i="12"/>
  <c r="G2247" i="12"/>
  <c r="G2246" i="12"/>
  <c r="G2245" i="12"/>
  <c r="G2244" i="12"/>
  <c r="G2243" i="12"/>
  <c r="G2242" i="12"/>
  <c r="G2239" i="12"/>
  <c r="G2236" i="12"/>
  <c r="G2233" i="12"/>
  <c r="G2230" i="12"/>
  <c r="G2229" i="12"/>
  <c r="G2228" i="12"/>
  <c r="G2227" i="12"/>
  <c r="G2226" i="12"/>
  <c r="G2225" i="12"/>
  <c r="G2224" i="12"/>
  <c r="G2223" i="12"/>
  <c r="G2222" i="12"/>
  <c r="G2221" i="12"/>
  <c r="G2220" i="12"/>
  <c r="G2219" i="12"/>
  <c r="G2218" i="12"/>
  <c r="G2215" i="12"/>
  <c r="G2212" i="12"/>
  <c r="G2211" i="12"/>
  <c r="G2210" i="12"/>
  <c r="G2209" i="12"/>
  <c r="G2208" i="12"/>
  <c r="G2207" i="12"/>
  <c r="G2206" i="12"/>
  <c r="G2205" i="12"/>
  <c r="G2204" i="12"/>
  <c r="G2203" i="12"/>
  <c r="G2200" i="12"/>
  <c r="G2197" i="12"/>
  <c r="G2194" i="12"/>
  <c r="G2193" i="12"/>
  <c r="G2192" i="12"/>
  <c r="G2191" i="12"/>
  <c r="G2190" i="12"/>
  <c r="G2189" i="12"/>
  <c r="G2188" i="12"/>
  <c r="G2187" i="12"/>
  <c r="G2186" i="12"/>
  <c r="G2185" i="12"/>
  <c r="G2184" i="12"/>
  <c r="G2181" i="12"/>
  <c r="G2178" i="12"/>
  <c r="G2177" i="12"/>
  <c r="G2174" i="12"/>
  <c r="G2171" i="12"/>
  <c r="G2170" i="12"/>
  <c r="G2169" i="12"/>
  <c r="G2168" i="12"/>
  <c r="G2167" i="12"/>
  <c r="G2164" i="12"/>
  <c r="G2163" i="12"/>
  <c r="G2160" i="12"/>
  <c r="G2159" i="12"/>
  <c r="G2158" i="12"/>
  <c r="G2157" i="12"/>
  <c r="G2156" i="12"/>
  <c r="G2155" i="12"/>
  <c r="G2154" i="12"/>
  <c r="G2153" i="12"/>
  <c r="G2152" i="12"/>
  <c r="G2151" i="12"/>
  <c r="G2150" i="12"/>
  <c r="G2149" i="12"/>
  <c r="G2148" i="12"/>
  <c r="G2147" i="12"/>
  <c r="G2146" i="12"/>
  <c r="G2145" i="12"/>
  <c r="G2144" i="12"/>
  <c r="G2143" i="12"/>
  <c r="G2142" i="12"/>
  <c r="G2139" i="12"/>
  <c r="G2138" i="12"/>
  <c r="G2137" i="12"/>
  <c r="G2136" i="12"/>
  <c r="G2135" i="12"/>
  <c r="G2134" i="12"/>
  <c r="G2133" i="12"/>
  <c r="G2130" i="12"/>
  <c r="G2129" i="12"/>
  <c r="G2128" i="12"/>
  <c r="G2127" i="12"/>
  <c r="G2126" i="12"/>
  <c r="G2125" i="12"/>
  <c r="G2122" i="12"/>
  <c r="G2119" i="12"/>
  <c r="G2116" i="12"/>
  <c r="G2115" i="12"/>
  <c r="G2114" i="12"/>
  <c r="G2113" i="12"/>
  <c r="G2110" i="12"/>
  <c r="G2107" i="12"/>
  <c r="G2104" i="12"/>
  <c r="G2101" i="12"/>
  <c r="G2100" i="12"/>
  <c r="G2099" i="12"/>
  <c r="G2096" i="12"/>
  <c r="G2095" i="12"/>
  <c r="G2094" i="12"/>
  <c r="G2093" i="12"/>
  <c r="G2092" i="12"/>
  <c r="G2091" i="12"/>
  <c r="G2090" i="12"/>
  <c r="G2089" i="12"/>
  <c r="G2088" i="12"/>
  <c r="G2087" i="12"/>
  <c r="G2086" i="12"/>
  <c r="G2085" i="12"/>
  <c r="G2084" i="12"/>
  <c r="G2083" i="12"/>
  <c r="G2082" i="12"/>
  <c r="G2081" i="12"/>
  <c r="G2080" i="12"/>
  <c r="G2079" i="12"/>
  <c r="G2078" i="12"/>
  <c r="G2077" i="12"/>
  <c r="G2076" i="12"/>
  <c r="G2075" i="12"/>
  <c r="G2074" i="12"/>
  <c r="G2073" i="12"/>
  <c r="G2072" i="12"/>
  <c r="G2071" i="12"/>
  <c r="G2070" i="12"/>
  <c r="G2069" i="12"/>
  <c r="G2068" i="12"/>
  <c r="G2067" i="12"/>
  <c r="G2066" i="12"/>
  <c r="G2065" i="12"/>
  <c r="G2064" i="12"/>
  <c r="G2063" i="12"/>
  <c r="G2062" i="12"/>
  <c r="G2061" i="12"/>
  <c r="G2060" i="12"/>
  <c r="G2059" i="12"/>
  <c r="G2058" i="12"/>
  <c r="G2057" i="12"/>
  <c r="G2056" i="12"/>
  <c r="G2055" i="12"/>
  <c r="G2054" i="12"/>
  <c r="G2053" i="12"/>
  <c r="G2052" i="12"/>
  <c r="G2051" i="12"/>
  <c r="G2050" i="12"/>
  <c r="G2049" i="12"/>
  <c r="G2048" i="12"/>
  <c r="G2047" i="12"/>
  <c r="G2046" i="12"/>
  <c r="G2045" i="12"/>
  <c r="G2044" i="12"/>
  <c r="G2043" i="12"/>
  <c r="G2042" i="12"/>
  <c r="G2041" i="12"/>
  <c r="G2040" i="12"/>
  <c r="G2039" i="12"/>
  <c r="G2038" i="12"/>
  <c r="G2037" i="12"/>
  <c r="G2036" i="12"/>
  <c r="G2035" i="12"/>
  <c r="G2034" i="12"/>
  <c r="G2033" i="12"/>
  <c r="G2032" i="12"/>
  <c r="G2031" i="12"/>
  <c r="G2030" i="12"/>
  <c r="G2029" i="12"/>
  <c r="G2028" i="12"/>
  <c r="G2027" i="12"/>
  <c r="G2026" i="12"/>
  <c r="G2025" i="12"/>
  <c r="G2024" i="12"/>
  <c r="G2023" i="12"/>
  <c r="G2022" i="12"/>
  <c r="G2021" i="12"/>
  <c r="G2020" i="12"/>
  <c r="G2019" i="12"/>
  <c r="G2018" i="12"/>
  <c r="G2017" i="12"/>
  <c r="G2016" i="12"/>
  <c r="G2015" i="12"/>
  <c r="G2014" i="12"/>
  <c r="G2013" i="12"/>
  <c r="G2012" i="12"/>
  <c r="G2011" i="12"/>
  <c r="G2010" i="12"/>
  <c r="G2009" i="12"/>
  <c r="G2008" i="12"/>
  <c r="G2007" i="12"/>
  <c r="G2006" i="12"/>
  <c r="G2005" i="12"/>
  <c r="G2004" i="12"/>
  <c r="G2003" i="12"/>
  <c r="G2002" i="12"/>
  <c r="G2001" i="12"/>
  <c r="G2000" i="12"/>
  <c r="G1999" i="12"/>
  <c r="G1998" i="12"/>
  <c r="G1997" i="12"/>
  <c r="G1996" i="12"/>
  <c r="G1995" i="12"/>
  <c r="G1994" i="12"/>
  <c r="G1993" i="12"/>
  <c r="G1992" i="12"/>
  <c r="G1991" i="12"/>
  <c r="G1990" i="12"/>
  <c r="G1989" i="12"/>
  <c r="G1988" i="12"/>
  <c r="G1987" i="12"/>
  <c r="G1986" i="12"/>
  <c r="G1985" i="12"/>
  <c r="G1984" i="12"/>
  <c r="G1983" i="12"/>
  <c r="G1982" i="12"/>
  <c r="G1981" i="12"/>
  <c r="G1980" i="12"/>
  <c r="G1979" i="12"/>
  <c r="G1978" i="12"/>
  <c r="G1977" i="12"/>
  <c r="G1976" i="12"/>
  <c r="G1975" i="12"/>
  <c r="G1974" i="12"/>
  <c r="G1973" i="12"/>
  <c r="G1972" i="12"/>
  <c r="G1971" i="12"/>
  <c r="G1970" i="12"/>
  <c r="G1969" i="12"/>
  <c r="G1968" i="12"/>
  <c r="G1967" i="12"/>
  <c r="G1966" i="12"/>
  <c r="G1965" i="12"/>
  <c r="G1964" i="12"/>
  <c r="G1963" i="12"/>
  <c r="G1962" i="12"/>
  <c r="G1961" i="12"/>
  <c r="G1960" i="12"/>
  <c r="G1959" i="12"/>
  <c r="G1958" i="12"/>
  <c r="G1957" i="12"/>
  <c r="G1956" i="12"/>
  <c r="G1955" i="12"/>
  <c r="G1954" i="12"/>
  <c r="G1953" i="12"/>
  <c r="G1952" i="12"/>
  <c r="G1951" i="12"/>
  <c r="G1948" i="12"/>
  <c r="G1945" i="12"/>
  <c r="G1944" i="12"/>
  <c r="G1943" i="12"/>
  <c r="G1942" i="12"/>
  <c r="G1941" i="12"/>
  <c r="G1940" i="12"/>
  <c r="G1937" i="12"/>
  <c r="G1936" i="12"/>
  <c r="G1933" i="12"/>
  <c r="G1932" i="12"/>
  <c r="G1931" i="12"/>
  <c r="G1930" i="12"/>
  <c r="G1927" i="12"/>
  <c r="G1926" i="12"/>
  <c r="G1925" i="12"/>
  <c r="G1924" i="12"/>
  <c r="G1923" i="12"/>
  <c r="G1922" i="12"/>
  <c r="G1921" i="12"/>
  <c r="G1918" i="12"/>
  <c r="G1915" i="12"/>
  <c r="G1912" i="12"/>
  <c r="G1911" i="12"/>
  <c r="G1910" i="12"/>
  <c r="G1907" i="12"/>
  <c r="G1904" i="12"/>
  <c r="G1901" i="12"/>
  <c r="G1900" i="12"/>
  <c r="G1897" i="12"/>
  <c r="G1896" i="12"/>
  <c r="G1893" i="12"/>
  <c r="G1890" i="12"/>
  <c r="G1887" i="12"/>
  <c r="G1886" i="12"/>
  <c r="G1883" i="12"/>
  <c r="G1880" i="12"/>
  <c r="G1879" i="12"/>
  <c r="G1876" i="12"/>
  <c r="G1875" i="12"/>
  <c r="G1872" i="12"/>
  <c r="G1871" i="12"/>
  <c r="G1870" i="12"/>
  <c r="G1867" i="12"/>
  <c r="G1864" i="12"/>
  <c r="G1863" i="12"/>
  <c r="G1860" i="12"/>
  <c r="G1859" i="12"/>
  <c r="G1856" i="12"/>
  <c r="G1855" i="12"/>
  <c r="G1854" i="12"/>
  <c r="G1853" i="12"/>
  <c r="G1852" i="12"/>
  <c r="G1849" i="12"/>
  <c r="G1848" i="12"/>
  <c r="G1847" i="12"/>
  <c r="G1846" i="12"/>
  <c r="G1845" i="12"/>
  <c r="G1842" i="12"/>
  <c r="G1841" i="12"/>
  <c r="G1840" i="12"/>
  <c r="G1839" i="12"/>
  <c r="G1838" i="12"/>
  <c r="G1835" i="12"/>
  <c r="G1834" i="12"/>
  <c r="G1833" i="12"/>
  <c r="G1832" i="12"/>
  <c r="G1831" i="12"/>
  <c r="G1828" i="12"/>
  <c r="G1827" i="12"/>
  <c r="G1826" i="12"/>
  <c r="G1825" i="12"/>
  <c r="G1824" i="12"/>
  <c r="G1821" i="12"/>
  <c r="G1820" i="12"/>
  <c r="G1819" i="12"/>
  <c r="G1818" i="12"/>
  <c r="G1817" i="12"/>
  <c r="G1814" i="12"/>
  <c r="G1811" i="12"/>
  <c r="G1808" i="12"/>
  <c r="G1805" i="12"/>
  <c r="G1802" i="12"/>
  <c r="G1799" i="12"/>
  <c r="G1796" i="12"/>
  <c r="G1795" i="12"/>
  <c r="G1792" i="12"/>
  <c r="G1789" i="12"/>
  <c r="G1788" i="12"/>
  <c r="G1785" i="12"/>
  <c r="G1782" i="12"/>
  <c r="G1779" i="12"/>
  <c r="G1776" i="12"/>
  <c r="G1773" i="12"/>
  <c r="G1772" i="12"/>
  <c r="G1769" i="12"/>
  <c r="G1768" i="12"/>
  <c r="G1765" i="12"/>
  <c r="G1764" i="12"/>
  <c r="G1761" i="12"/>
  <c r="G1760" i="12"/>
  <c r="G1759" i="12"/>
  <c r="G1758" i="12"/>
  <c r="G1757" i="12"/>
  <c r="G1756" i="12"/>
  <c r="G1755" i="12"/>
  <c r="G1754" i="12"/>
  <c r="G1753" i="12"/>
  <c r="G1750" i="12"/>
  <c r="G1749" i="12"/>
  <c r="G1746" i="12"/>
  <c r="G1743" i="12"/>
  <c r="G1742" i="12"/>
  <c r="G1739" i="12"/>
  <c r="G1736" i="12"/>
  <c r="G1733" i="12"/>
  <c r="G1732" i="12"/>
  <c r="G1731" i="12"/>
  <c r="G1730" i="12"/>
  <c r="G1729" i="12"/>
  <c r="G1728" i="12"/>
  <c r="G1727" i="12"/>
  <c r="G1726" i="12"/>
  <c r="G1725" i="12"/>
  <c r="G1724" i="12"/>
  <c r="G1723" i="12"/>
  <c r="G1722" i="12"/>
  <c r="G1721" i="12"/>
  <c r="G1720" i="12"/>
  <c r="G1719" i="12"/>
  <c r="G1718" i="12"/>
  <c r="G1717" i="12"/>
  <c r="G1716" i="12"/>
  <c r="G1715" i="12"/>
  <c r="G1714" i="12"/>
  <c r="G1713" i="12"/>
  <c r="G1712" i="12"/>
  <c r="G1711" i="12"/>
  <c r="G1710" i="12"/>
  <c r="G1709" i="12"/>
  <c r="G1708" i="12"/>
  <c r="G1707" i="12"/>
  <c r="G1706" i="12"/>
  <c r="G1705" i="12"/>
  <c r="G1704" i="12"/>
  <c r="G1703" i="12"/>
  <c r="G1702" i="12"/>
  <c r="G1701" i="12"/>
  <c r="G1700" i="12"/>
  <c r="G1699" i="12"/>
  <c r="G1698" i="12"/>
  <c r="G1697" i="12"/>
  <c r="G1696" i="12"/>
  <c r="G1695" i="12"/>
  <c r="G1694" i="12"/>
  <c r="G1693" i="12"/>
  <c r="G1692" i="12"/>
  <c r="G1691" i="12"/>
  <c r="G1690" i="12"/>
  <c r="G1689" i="12"/>
  <c r="G1688" i="12"/>
  <c r="G1687" i="12"/>
  <c r="G1686" i="12"/>
  <c r="G1685" i="12"/>
  <c r="G1684" i="12"/>
  <c r="G1683" i="12"/>
  <c r="G1682" i="12"/>
  <c r="G1681" i="12"/>
  <c r="G1680" i="12"/>
  <c r="G1679" i="12"/>
  <c r="G1678" i="12"/>
  <c r="G1677" i="12"/>
  <c r="G1676" i="12"/>
  <c r="G1675" i="12"/>
  <c r="G1674" i="12"/>
  <c r="G1673" i="12"/>
  <c r="G1672" i="12"/>
  <c r="G1671" i="12"/>
  <c r="G1670" i="12"/>
  <c r="G1669" i="12"/>
  <c r="G1668" i="12"/>
  <c r="G1667" i="12"/>
  <c r="G1666" i="12"/>
  <c r="G1665" i="12"/>
  <c r="G1664" i="12"/>
  <c r="G1663" i="12"/>
  <c r="G1662" i="12"/>
  <c r="G1661" i="12"/>
  <c r="G1660" i="12"/>
  <c r="G1659" i="12"/>
  <c r="G1658" i="12"/>
  <c r="G1657" i="12"/>
  <c r="G1656" i="12"/>
  <c r="G1655" i="12"/>
  <c r="G1654" i="12"/>
  <c r="G1653" i="12"/>
  <c r="G1652" i="12"/>
  <c r="G1651" i="12"/>
  <c r="G1650" i="12"/>
  <c r="G1649" i="12"/>
  <c r="G1648" i="12"/>
  <c r="G1647" i="12"/>
  <c r="G1646" i="12"/>
  <c r="G1645" i="12"/>
  <c r="G1644" i="12"/>
  <c r="G1643" i="12"/>
  <c r="G1642" i="12"/>
  <c r="G1641" i="12"/>
  <c r="G1640" i="12"/>
  <c r="G1639" i="12"/>
  <c r="G1638" i="12"/>
  <c r="G1637" i="12"/>
  <c r="G1636" i="12"/>
  <c r="G1635" i="12"/>
  <c r="G1634" i="12"/>
  <c r="G1633" i="12"/>
  <c r="G1632" i="12"/>
  <c r="G1631" i="12"/>
  <c r="G1630" i="12"/>
  <c r="G1629" i="12"/>
  <c r="G1626" i="12"/>
  <c r="G1625" i="12"/>
  <c r="G1624" i="12"/>
  <c r="G1623" i="12"/>
  <c r="G1622" i="12"/>
  <c r="G1621" i="12"/>
  <c r="G1620" i="12"/>
  <c r="G1617" i="12"/>
  <c r="G1616" i="12"/>
  <c r="G1615" i="12"/>
  <c r="G1614" i="12"/>
  <c r="G1613" i="12"/>
  <c r="G1612" i="12"/>
  <c r="G1611" i="12"/>
  <c r="G1608" i="12"/>
  <c r="G1607" i="12"/>
  <c r="G1606" i="12"/>
  <c r="G1605" i="12"/>
  <c r="G1604" i="12"/>
  <c r="G1603" i="12"/>
  <c r="G1602" i="12"/>
  <c r="G1599" i="12"/>
  <c r="G1598" i="12"/>
  <c r="G1597" i="12"/>
  <c r="G1596" i="12"/>
  <c r="G1595" i="12"/>
  <c r="G1594" i="12"/>
  <c r="G1593" i="12"/>
  <c r="G1590" i="12"/>
  <c r="G1589" i="12"/>
  <c r="G1588" i="12"/>
  <c r="G1587" i="12"/>
  <c r="G1586" i="12"/>
  <c r="G1585" i="12"/>
  <c r="G1584" i="12"/>
  <c r="G1581" i="12"/>
  <c r="G1580" i="12"/>
  <c r="G1579" i="12"/>
  <c r="G1578" i="12"/>
  <c r="G1577" i="12"/>
  <c r="G1576" i="12"/>
  <c r="G1575" i="12"/>
  <c r="G1572" i="12"/>
  <c r="G1569" i="12"/>
  <c r="G1566" i="12"/>
  <c r="G1563" i="12"/>
  <c r="G1560" i="12"/>
  <c r="G1557" i="12"/>
  <c r="G1554" i="12"/>
  <c r="G1553" i="12"/>
  <c r="G1550" i="12"/>
  <c r="G1547" i="12"/>
  <c r="G1546" i="12"/>
  <c r="G1543" i="12"/>
  <c r="G1540" i="12"/>
  <c r="G1537" i="12"/>
  <c r="G1534" i="12"/>
  <c r="G1531" i="12"/>
  <c r="G1528" i="12"/>
  <c r="G1525" i="12"/>
  <c r="G1522" i="12"/>
  <c r="G1519" i="12"/>
  <c r="G1518" i="12"/>
  <c r="G1515" i="12"/>
  <c r="G1512" i="12"/>
  <c r="G1509" i="12"/>
  <c r="G1508" i="12"/>
  <c r="G1507" i="12"/>
  <c r="G1506" i="12"/>
  <c r="G1505" i="12"/>
  <c r="G1504" i="12"/>
  <c r="G1503" i="12"/>
  <c r="G1500" i="12"/>
  <c r="G1499" i="12"/>
  <c r="G1498" i="12"/>
  <c r="G1497" i="12"/>
  <c r="G1496" i="12"/>
  <c r="G1495" i="12"/>
  <c r="G1494" i="12"/>
  <c r="G1493" i="12"/>
  <c r="G1492" i="12"/>
  <c r="G1491" i="12"/>
  <c r="G1490" i="12"/>
  <c r="G1489" i="12"/>
  <c r="G1488" i="12"/>
  <c r="G1487" i="12"/>
  <c r="G1486" i="12"/>
  <c r="G1485" i="12"/>
  <c r="G1484" i="12"/>
  <c r="G1483" i="12"/>
  <c r="G1482" i="12"/>
  <c r="G1481" i="12"/>
  <c r="G1480" i="12"/>
  <c r="G1479" i="12"/>
  <c r="G1478" i="12"/>
  <c r="G1477" i="12"/>
  <c r="G1476" i="12"/>
  <c r="G1475" i="12"/>
  <c r="G1474" i="12"/>
  <c r="G1473" i="12"/>
  <c r="G1472" i="12"/>
  <c r="G1471" i="12"/>
  <c r="G1470" i="12"/>
  <c r="G1469" i="12"/>
  <c r="G1468" i="12"/>
  <c r="G1467" i="12"/>
  <c r="G1466" i="12"/>
  <c r="G1465" i="12"/>
  <c r="G1464" i="12"/>
  <c r="G1463" i="12"/>
  <c r="G1462" i="12"/>
  <c r="G1461" i="12"/>
  <c r="G1460" i="12"/>
  <c r="G1459" i="12"/>
  <c r="G1458" i="12"/>
  <c r="G1457" i="12"/>
  <c r="G1456" i="12"/>
  <c r="G1455" i="12"/>
  <c r="G1454" i="12"/>
  <c r="G1453" i="12"/>
  <c r="G1452" i="12"/>
  <c r="G1451" i="12"/>
  <c r="G1450" i="12"/>
  <c r="G1449" i="12"/>
  <c r="G1448" i="12"/>
  <c r="G1445" i="12"/>
  <c r="G1442" i="12"/>
  <c r="G1439" i="12"/>
  <c r="G1436" i="12"/>
  <c r="G1433" i="12"/>
  <c r="G1430" i="12"/>
  <c r="G1429" i="12"/>
  <c r="G1426" i="12"/>
  <c r="G1425" i="12"/>
  <c r="G1422" i="12"/>
  <c r="G1421" i="12"/>
  <c r="G1418" i="12"/>
  <c r="G1417" i="12"/>
  <c r="G1414" i="12"/>
  <c r="G1413" i="12"/>
  <c r="G1412" i="12"/>
  <c r="G1411" i="12"/>
  <c r="G1408" i="12"/>
  <c r="G1407" i="12"/>
  <c r="G1406" i="12"/>
  <c r="G1405" i="12"/>
  <c r="G1402" i="12"/>
  <c r="G1401" i="12"/>
  <c r="G1400" i="12"/>
  <c r="G1399" i="12"/>
  <c r="G1396" i="12"/>
  <c r="G1395" i="12"/>
  <c r="G1394" i="12"/>
  <c r="G1393" i="12"/>
  <c r="G1390" i="12"/>
  <c r="G1389" i="12"/>
  <c r="G1388" i="12"/>
  <c r="G1387" i="12"/>
  <c r="G1384" i="12"/>
  <c r="G1383" i="12"/>
  <c r="G1382" i="12"/>
  <c r="G1381" i="12"/>
  <c r="G1378" i="12"/>
  <c r="G1377" i="12"/>
  <c r="G1376" i="12"/>
  <c r="G1375" i="12"/>
  <c r="G1372" i="12"/>
  <c r="G1371" i="12"/>
  <c r="G1368" i="12"/>
  <c r="G1367" i="12"/>
  <c r="G1366" i="12"/>
  <c r="G1365" i="12"/>
  <c r="G1364" i="12"/>
  <c r="G1363" i="12"/>
  <c r="G1362" i="12"/>
  <c r="G1359" i="12"/>
  <c r="G1356" i="12"/>
  <c r="G1355" i="12"/>
  <c r="G1354" i="12"/>
  <c r="G1353" i="12"/>
  <c r="G1352" i="12"/>
  <c r="G1351" i="12"/>
  <c r="G1350" i="12"/>
  <c r="G1347" i="12"/>
  <c r="G1346" i="12"/>
  <c r="G1343" i="12"/>
  <c r="G1342" i="12"/>
  <c r="G1341" i="12"/>
  <c r="G1340" i="12"/>
  <c r="G1339" i="12"/>
  <c r="G1338" i="12"/>
  <c r="G1337" i="12"/>
  <c r="G1336" i="12"/>
  <c r="G1335" i="12"/>
  <c r="G1334" i="12"/>
  <c r="G1333" i="12"/>
  <c r="G1332" i="12"/>
  <c r="G1331" i="12"/>
  <c r="G1330" i="12"/>
  <c r="G1329" i="12"/>
  <c r="G1328" i="12"/>
  <c r="G1325" i="12"/>
  <c r="G1322" i="12"/>
  <c r="G1321" i="12"/>
  <c r="G1318" i="12"/>
  <c r="G1315" i="12"/>
  <c r="G1314" i="12"/>
  <c r="G1313" i="12"/>
  <c r="G1312" i="12"/>
  <c r="G1311" i="12"/>
  <c r="G1308" i="12"/>
  <c r="G1305" i="12"/>
  <c r="G1304" i="12"/>
  <c r="G1301" i="12"/>
  <c r="G1300" i="12"/>
  <c r="G1297" i="12"/>
  <c r="G1296" i="12"/>
  <c r="G1293" i="12"/>
  <c r="G1292" i="12"/>
  <c r="G1289" i="12"/>
  <c r="G1288" i="12"/>
  <c r="G1285" i="12"/>
  <c r="G1284" i="12"/>
  <c r="G1281" i="12"/>
  <c r="G1278" i="12"/>
  <c r="G1275" i="12"/>
  <c r="G1272" i="12"/>
  <c r="G1269" i="12"/>
  <c r="G1268" i="12"/>
  <c r="G1265" i="12"/>
  <c r="G1262" i="12"/>
  <c r="G1259" i="12"/>
  <c r="G1258" i="12"/>
  <c r="G1257" i="12"/>
  <c r="G1256" i="12"/>
  <c r="G1255" i="12"/>
  <c r="G1254" i="12"/>
  <c r="G1253" i="12"/>
  <c r="G1250" i="12"/>
  <c r="G1249" i="12"/>
  <c r="G1248" i="12"/>
  <c r="G1247" i="12"/>
  <c r="G1246" i="12"/>
  <c r="G1245" i="12"/>
  <c r="G1244" i="12"/>
  <c r="G1241" i="12"/>
  <c r="G1240" i="12"/>
  <c r="G1239" i="12"/>
  <c r="G1238" i="12"/>
  <c r="G1237" i="12"/>
  <c r="G1236" i="12"/>
  <c r="G1235" i="12"/>
  <c r="G1232" i="12"/>
  <c r="G1231" i="12"/>
  <c r="G1230" i="12"/>
  <c r="G1229" i="12"/>
  <c r="G1228" i="12"/>
  <c r="G1227" i="12"/>
  <c r="G1226" i="12"/>
  <c r="G1223" i="12"/>
  <c r="G1222" i="12"/>
  <c r="G1221" i="12"/>
  <c r="G1220" i="12"/>
  <c r="G1219" i="12"/>
  <c r="G1218" i="12"/>
  <c r="G1217" i="12"/>
  <c r="G1214" i="12"/>
  <c r="G1213" i="12"/>
  <c r="G1210" i="12"/>
  <c r="G1209" i="12"/>
  <c r="G1206" i="12"/>
  <c r="G1205" i="12"/>
  <c r="G1204" i="12"/>
  <c r="G1203" i="12"/>
  <c r="G1200" i="12"/>
  <c r="G1197" i="12"/>
  <c r="G1194" i="12"/>
  <c r="G1191" i="12"/>
  <c r="G1188" i="12"/>
  <c r="G1185" i="12"/>
  <c r="G1182" i="12"/>
  <c r="G1179" i="12"/>
  <c r="G1176" i="12"/>
  <c r="G1173" i="12"/>
  <c r="G1172" i="12"/>
  <c r="G1171" i="12"/>
  <c r="G1170" i="12"/>
  <c r="G1169" i="12"/>
  <c r="G1166" i="12"/>
  <c r="G1163" i="12"/>
  <c r="G1160" i="12"/>
  <c r="G1157" i="12"/>
  <c r="G1154" i="12"/>
  <c r="G1151" i="12"/>
  <c r="G1148" i="12"/>
  <c r="G1145" i="12"/>
  <c r="G1142" i="12"/>
  <c r="G1139" i="12"/>
  <c r="G1136" i="12"/>
  <c r="G1133" i="12"/>
  <c r="G1130" i="12"/>
  <c r="G1127" i="12"/>
  <c r="G1124" i="12"/>
  <c r="G1123" i="12"/>
  <c r="G1122" i="12"/>
  <c r="G1121" i="12"/>
  <c r="G1120" i="12"/>
  <c r="G1119" i="12"/>
  <c r="G1118" i="12"/>
  <c r="G1115" i="12"/>
  <c r="G1114" i="12"/>
  <c r="G1113" i="12"/>
  <c r="G1112" i="12"/>
  <c r="G1111" i="12"/>
  <c r="G1110" i="12"/>
  <c r="G1109" i="12"/>
  <c r="G1106" i="12"/>
  <c r="G1105" i="12"/>
  <c r="G1104" i="12"/>
  <c r="G1103" i="12"/>
  <c r="G1102" i="12"/>
  <c r="G1101" i="12"/>
  <c r="G1100" i="12"/>
  <c r="G1097" i="12"/>
  <c r="G1096" i="12"/>
  <c r="G1095" i="12"/>
  <c r="G1094" i="12"/>
  <c r="G1093" i="12"/>
  <c r="G1092" i="12"/>
  <c r="G1091" i="12"/>
  <c r="G1088" i="12"/>
  <c r="G1087" i="12"/>
  <c r="G1086" i="12"/>
  <c r="G1085" i="12"/>
  <c r="G1084" i="12"/>
  <c r="G1083" i="12"/>
  <c r="G1082" i="12"/>
  <c r="G1079" i="12"/>
  <c r="G1078" i="12"/>
  <c r="G1077" i="12"/>
  <c r="G1076" i="12"/>
  <c r="G1075" i="12"/>
  <c r="G1074" i="12"/>
  <c r="G1073" i="12"/>
  <c r="G1070" i="12"/>
  <c r="G1067" i="12"/>
  <c r="G1064" i="12"/>
  <c r="G1063" i="12"/>
  <c r="G1062" i="12"/>
  <c r="G1061" i="12"/>
  <c r="G1058" i="12"/>
  <c r="G1057" i="12"/>
  <c r="G1054" i="12"/>
  <c r="G1053" i="12"/>
  <c r="G1050" i="12"/>
  <c r="G1047" i="12"/>
  <c r="G1044" i="12"/>
  <c r="G1043" i="12"/>
  <c r="G1042" i="12"/>
  <c r="G1039" i="12"/>
  <c r="G1036" i="12"/>
  <c r="G1033" i="12"/>
  <c r="G1030" i="12"/>
  <c r="G1027" i="12"/>
  <c r="G1024" i="12"/>
  <c r="G1021" i="12"/>
  <c r="G1018" i="12"/>
  <c r="G1017" i="12"/>
  <c r="G1016" i="12"/>
  <c r="G1013" i="12"/>
  <c r="G1010" i="12"/>
  <c r="G1009" i="12"/>
  <c r="G1006" i="12"/>
  <c r="G1005" i="12"/>
  <c r="G1004" i="12"/>
  <c r="G1001" i="12"/>
  <c r="G998" i="12"/>
  <c r="G997" i="12"/>
  <c r="G996" i="12"/>
  <c r="G993" i="12"/>
  <c r="G990" i="12"/>
  <c r="G987" i="12"/>
  <c r="G984" i="12"/>
  <c r="G983" i="12"/>
  <c r="G982" i="12"/>
  <c r="G981" i="12"/>
  <c r="G980" i="12"/>
  <c r="G979" i="12"/>
  <c r="G978" i="12"/>
  <c r="G977" i="12"/>
  <c r="G976" i="12"/>
  <c r="G975" i="12"/>
  <c r="G974" i="12"/>
  <c r="G973" i="12"/>
  <c r="G972" i="12"/>
  <c r="G971" i="12"/>
  <c r="G970" i="12"/>
  <c r="G969" i="12"/>
  <c r="G968" i="12"/>
  <c r="G967" i="12"/>
  <c r="G966" i="12"/>
  <c r="G965" i="12"/>
  <c r="G962" i="12"/>
  <c r="G959" i="12"/>
  <c r="G956" i="12"/>
  <c r="G955" i="12"/>
  <c r="G952" i="12"/>
  <c r="G951" i="12"/>
  <c r="G948" i="12"/>
  <c r="G947" i="12"/>
  <c r="G946" i="12"/>
  <c r="G945" i="12"/>
  <c r="G944" i="12"/>
  <c r="G943" i="12"/>
  <c r="G940" i="12"/>
  <c r="G939" i="12"/>
  <c r="G936" i="12"/>
  <c r="G933" i="12"/>
  <c r="G932" i="12"/>
  <c r="G931" i="12"/>
  <c r="G928" i="12"/>
  <c r="G925" i="12"/>
  <c r="G924" i="12"/>
  <c r="G921" i="12"/>
  <c r="G918" i="12"/>
  <c r="G917" i="12"/>
  <c r="G916" i="12"/>
  <c r="G915" i="12"/>
  <c r="G914" i="12"/>
  <c r="G913" i="12"/>
  <c r="G912" i="12"/>
  <c r="G911" i="12"/>
  <c r="G910" i="12"/>
  <c r="G907" i="12"/>
  <c r="G904" i="12"/>
  <c r="G903" i="12"/>
  <c r="G900" i="12"/>
  <c r="G899" i="12"/>
  <c r="G898" i="12"/>
  <c r="G897" i="12"/>
  <c r="G896" i="12"/>
  <c r="G895" i="12"/>
  <c r="G894" i="12"/>
  <c r="G893" i="12"/>
  <c r="G892" i="12"/>
  <c r="G891" i="12"/>
  <c r="G890" i="12"/>
  <c r="G889" i="12"/>
  <c r="G888" i="12"/>
  <c r="G887" i="12"/>
  <c r="G886" i="12"/>
  <c r="G885" i="12"/>
  <c r="G884" i="12"/>
  <c r="G883" i="12"/>
  <c r="G882" i="12"/>
  <c r="G881" i="12"/>
  <c r="G880" i="12"/>
  <c r="G879" i="12"/>
  <c r="G878" i="12"/>
  <c r="G877" i="12"/>
  <c r="G876" i="12"/>
  <c r="G875" i="12"/>
  <c r="G874" i="12"/>
  <c r="G873" i="12"/>
  <c r="G872" i="12"/>
  <c r="G871" i="12"/>
  <c r="G870" i="12"/>
  <c r="G869" i="12"/>
  <c r="G868" i="12"/>
  <c r="G867" i="12"/>
  <c r="G866" i="12"/>
  <c r="G865" i="12"/>
  <c r="G864" i="12"/>
  <c r="G863" i="12"/>
  <c r="G862" i="12"/>
  <c r="G861" i="12"/>
  <c r="G860" i="12"/>
  <c r="G859" i="12"/>
  <c r="G858" i="12"/>
  <c r="G857" i="12"/>
  <c r="G856" i="12"/>
  <c r="G855" i="12"/>
  <c r="G854" i="12"/>
  <c r="G853" i="12"/>
  <c r="G852" i="12"/>
  <c r="G851" i="12"/>
  <c r="G850" i="12"/>
  <c r="G849" i="12"/>
  <c r="G848" i="12"/>
  <c r="G847" i="12"/>
  <c r="G846" i="12"/>
  <c r="G845" i="12"/>
  <c r="G844" i="12"/>
  <c r="G843" i="12"/>
  <c r="G842" i="12"/>
  <c r="G841" i="12"/>
  <c r="G840" i="12"/>
  <c r="G839" i="12"/>
  <c r="G838" i="12"/>
  <c r="G837" i="12"/>
  <c r="G836" i="12"/>
  <c r="G835" i="12"/>
  <c r="G834" i="12"/>
  <c r="G833" i="12"/>
  <c r="G832" i="12"/>
  <c r="G831" i="12"/>
  <c r="G830" i="12"/>
  <c r="G829" i="12"/>
  <c r="G828" i="12"/>
  <c r="G827" i="12"/>
  <c r="G826" i="12"/>
  <c r="G825" i="12"/>
  <c r="G824" i="12"/>
  <c r="G823" i="12"/>
  <c r="G822" i="12"/>
  <c r="G821" i="12"/>
  <c r="G820" i="12"/>
  <c r="G819" i="12"/>
  <c r="G818" i="12"/>
  <c r="G817" i="12"/>
  <c r="G816" i="12"/>
  <c r="G815" i="12"/>
  <c r="G814" i="12"/>
  <c r="G813" i="12"/>
  <c r="G812" i="12"/>
  <c r="G811" i="12"/>
  <c r="G810" i="12"/>
  <c r="G809" i="12"/>
  <c r="G808" i="12"/>
  <c r="G807" i="12"/>
  <c r="G806" i="12"/>
  <c r="G805" i="12"/>
  <c r="G804" i="12"/>
  <c r="G803" i="12"/>
  <c r="G802" i="12"/>
  <c r="G801" i="12"/>
  <c r="G800" i="12"/>
  <c r="G799" i="12"/>
  <c r="G798" i="12"/>
  <c r="G797" i="12"/>
  <c r="G796" i="12"/>
  <c r="G793" i="12"/>
  <c r="G792" i="12"/>
  <c r="G791" i="12"/>
  <c r="G790" i="12"/>
  <c r="G789" i="12"/>
  <c r="G788" i="12"/>
  <c r="G787" i="12"/>
  <c r="G784" i="12"/>
  <c r="G783" i="12"/>
  <c r="G782" i="12"/>
  <c r="G781" i="12"/>
  <c r="G780" i="12"/>
  <c r="G779" i="12"/>
  <c r="G778" i="12"/>
  <c r="G777" i="12"/>
  <c r="G776" i="12"/>
  <c r="G775" i="12"/>
  <c r="G774" i="12"/>
  <c r="G773" i="12"/>
  <c r="G772" i="12"/>
  <c r="G771" i="12"/>
  <c r="G770" i="12"/>
  <c r="G769" i="12"/>
  <c r="G768" i="12"/>
  <c r="G767" i="12"/>
  <c r="G766" i="12"/>
  <c r="G765" i="12"/>
  <c r="G764" i="12"/>
  <c r="G763" i="12"/>
  <c r="G762" i="12"/>
  <c r="G761" i="12"/>
  <c r="G760" i="12"/>
  <c r="G759" i="12"/>
  <c r="G758" i="12"/>
  <c r="G757" i="12"/>
  <c r="G756" i="12"/>
  <c r="G755" i="12"/>
  <c r="G754" i="12"/>
  <c r="G753" i="12"/>
  <c r="G752" i="12"/>
  <c r="G751" i="12"/>
  <c r="G750" i="12"/>
  <c r="G749" i="12"/>
  <c r="G748" i="12"/>
  <c r="G747" i="12"/>
  <c r="G746" i="12"/>
  <c r="G745" i="12"/>
  <c r="G744" i="12"/>
  <c r="G743" i="12"/>
  <c r="G742" i="12"/>
  <c r="G741" i="12"/>
  <c r="G740" i="12"/>
  <c r="G739" i="12"/>
  <c r="G738" i="12"/>
  <c r="G737" i="12"/>
  <c r="G736" i="12"/>
  <c r="G735" i="12"/>
  <c r="G734" i="12"/>
  <c r="G733" i="12"/>
  <c r="G732" i="12"/>
  <c r="G729" i="12"/>
  <c r="G728" i="12"/>
  <c r="G727" i="12"/>
  <c r="G726" i="12"/>
  <c r="G723" i="12"/>
  <c r="G722" i="12"/>
  <c r="G719" i="12"/>
  <c r="G718" i="12"/>
  <c r="G717" i="12"/>
  <c r="G716" i="12"/>
  <c r="G715" i="12"/>
  <c r="G714" i="12"/>
  <c r="G713" i="12"/>
  <c r="G710" i="12"/>
  <c r="G707" i="12"/>
  <c r="G706" i="12"/>
  <c r="G705" i="12"/>
  <c r="G704" i="12"/>
  <c r="G703" i="12"/>
  <c r="G702" i="12"/>
  <c r="G701" i="12"/>
  <c r="G698" i="12"/>
  <c r="G697" i="12"/>
  <c r="G694" i="12"/>
  <c r="G693" i="12"/>
  <c r="G692" i="12"/>
  <c r="G691" i="12"/>
  <c r="G690" i="12"/>
  <c r="G689" i="12"/>
  <c r="G688" i="12"/>
  <c r="G687" i="12"/>
  <c r="G686" i="12"/>
  <c r="G685" i="12"/>
  <c r="G684" i="12"/>
  <c r="G683" i="12"/>
  <c r="G682" i="12"/>
  <c r="G681" i="12"/>
  <c r="G680" i="12"/>
  <c r="G679" i="12"/>
  <c r="G676" i="12"/>
  <c r="G673" i="12"/>
  <c r="G672" i="12"/>
  <c r="G669" i="12"/>
  <c r="G666" i="12"/>
  <c r="G665" i="12"/>
  <c r="G664" i="12"/>
  <c r="G663" i="12"/>
  <c r="G662" i="12"/>
  <c r="G659" i="12"/>
  <c r="G656" i="12"/>
  <c r="G653" i="12"/>
  <c r="G650" i="12"/>
  <c r="G649" i="12"/>
  <c r="G648" i="12"/>
  <c r="G647" i="12"/>
  <c r="G646" i="12"/>
  <c r="G643" i="12"/>
  <c r="G640" i="12"/>
  <c r="G639" i="12"/>
  <c r="G636" i="12"/>
  <c r="G635" i="12"/>
  <c r="G634" i="12"/>
  <c r="G631" i="12"/>
  <c r="G628" i="12"/>
  <c r="G627" i="12"/>
  <c r="G626" i="12"/>
  <c r="G625" i="12"/>
  <c r="G624" i="12"/>
  <c r="G623" i="12"/>
  <c r="G622" i="12"/>
  <c r="G621" i="12"/>
  <c r="G620" i="12"/>
  <c r="G619" i="12"/>
  <c r="G618" i="12"/>
  <c r="G617" i="12"/>
  <c r="G616" i="12"/>
  <c r="G615" i="12"/>
  <c r="G614" i="12"/>
  <c r="G613" i="12"/>
  <c r="G612" i="12"/>
  <c r="G611" i="12"/>
  <c r="G610" i="12"/>
  <c r="G609" i="12"/>
  <c r="G606" i="12"/>
  <c r="G605" i="12"/>
  <c r="G604" i="12"/>
  <c r="G603" i="12"/>
  <c r="G602" i="12"/>
  <c r="G601" i="12"/>
  <c r="G598" i="12"/>
  <c r="G597" i="12"/>
  <c r="G596" i="12"/>
  <c r="G593" i="12"/>
  <c r="G592" i="12"/>
  <c r="G591" i="12"/>
  <c r="G590" i="12"/>
  <c r="G589" i="12"/>
  <c r="G588" i="12"/>
  <c r="G587" i="12"/>
  <c r="G586" i="12"/>
  <c r="G585" i="12"/>
  <c r="G584" i="12"/>
  <c r="G583" i="12"/>
  <c r="G582" i="12"/>
  <c r="G581" i="12"/>
  <c r="G580" i="12"/>
  <c r="G579" i="12"/>
  <c r="G578" i="12"/>
  <c r="G577" i="12"/>
  <c r="G576" i="12"/>
  <c r="G575" i="12"/>
  <c r="G574" i="12"/>
  <c r="G571" i="12"/>
  <c r="G570" i="12"/>
  <c r="G569" i="12"/>
  <c r="G566" i="12"/>
  <c r="G565" i="12"/>
  <c r="G564" i="12"/>
  <c r="G563" i="12"/>
  <c r="G562" i="12"/>
  <c r="G561" i="12"/>
  <c r="G560" i="12"/>
  <c r="G559" i="12"/>
  <c r="G558" i="12"/>
  <c r="G557" i="12"/>
  <c r="G556" i="12"/>
  <c r="G555" i="12"/>
  <c r="G554" i="12"/>
  <c r="G551" i="12"/>
  <c r="G548" i="12"/>
  <c r="G547" i="12"/>
  <c r="G546" i="12"/>
  <c r="G545" i="12"/>
  <c r="G544" i="12"/>
  <c r="G543" i="12"/>
  <c r="G542" i="12"/>
  <c r="G541" i="12"/>
  <c r="G540" i="12"/>
  <c r="G539" i="12"/>
  <c r="G536" i="12"/>
  <c r="G535" i="12"/>
  <c r="G534" i="12"/>
  <c r="G533" i="12"/>
  <c r="G530" i="12"/>
  <c r="G529" i="12"/>
  <c r="G528" i="12"/>
  <c r="G527" i="12"/>
  <c r="G526" i="12"/>
  <c r="G525" i="12"/>
  <c r="G524" i="12"/>
  <c r="G523" i="12"/>
  <c r="G522" i="12"/>
  <c r="G521" i="12"/>
  <c r="G520" i="12"/>
  <c r="G517" i="12"/>
  <c r="G516" i="12"/>
  <c r="G515" i="12"/>
  <c r="G514" i="12"/>
  <c r="G513" i="12"/>
  <c r="G512" i="12"/>
  <c r="G509" i="12"/>
  <c r="G508" i="12"/>
  <c r="G505" i="12"/>
  <c r="G504" i="12"/>
  <c r="G503" i="12"/>
  <c r="G502" i="12"/>
  <c r="G501" i="12"/>
  <c r="G500" i="12"/>
  <c r="G499" i="12"/>
  <c r="G498" i="12"/>
  <c r="G497" i="12"/>
  <c r="G496" i="12"/>
  <c r="G495" i="12"/>
  <c r="G494" i="12"/>
  <c r="G493" i="12"/>
  <c r="G490" i="12"/>
  <c r="G489" i="12"/>
  <c r="G488" i="12"/>
  <c r="G487" i="12"/>
  <c r="G486" i="12"/>
  <c r="G485" i="12"/>
  <c r="G484" i="12"/>
  <c r="G481" i="12"/>
  <c r="G478" i="12"/>
  <c r="G477" i="12"/>
  <c r="G474" i="12"/>
  <c r="G471" i="12"/>
  <c r="G470" i="12"/>
  <c r="G467" i="12"/>
  <c r="G466" i="12"/>
  <c r="G463" i="12"/>
  <c r="G460" i="12"/>
  <c r="G457" i="12"/>
  <c r="G454" i="12"/>
  <c r="G453" i="12"/>
  <c r="G450" i="12"/>
  <c r="G449" i="12"/>
  <c r="G446" i="12"/>
  <c r="G445" i="12"/>
  <c r="G444" i="12"/>
  <c r="G443" i="12"/>
  <c r="G440" i="12"/>
  <c r="G437" i="12"/>
  <c r="G436" i="12"/>
  <c r="G433" i="12"/>
  <c r="G432" i="12"/>
  <c r="G429" i="12"/>
  <c r="G428" i="12"/>
  <c r="G425" i="12"/>
  <c r="G422" i="12"/>
  <c r="G421" i="12"/>
  <c r="G418" i="12"/>
  <c r="G417" i="12"/>
  <c r="G414" i="12"/>
  <c r="G413" i="12"/>
  <c r="G410" i="12"/>
  <c r="G409" i="12"/>
  <c r="G406" i="12"/>
  <c r="G405" i="12"/>
  <c r="G402" i="12"/>
  <c r="G399" i="12"/>
  <c r="G396" i="12"/>
  <c r="G395" i="12"/>
  <c r="G394" i="12"/>
  <c r="G393" i="12"/>
  <c r="G392" i="12"/>
  <c r="G391" i="12"/>
  <c r="G390" i="12"/>
  <c r="G389" i="12"/>
  <c r="G388" i="12"/>
  <c r="G387" i="12"/>
  <c r="G386" i="12"/>
  <c r="G385" i="12"/>
  <c r="G384" i="12"/>
  <c r="G383" i="12"/>
  <c r="G382" i="12"/>
  <c r="G381" i="12"/>
  <c r="G380" i="12"/>
  <c r="G379" i="12"/>
  <c r="G378" i="12"/>
  <c r="G377" i="12"/>
  <c r="G374" i="12"/>
  <c r="G373" i="12"/>
  <c r="G372" i="12"/>
  <c r="G369" i="12"/>
  <c r="G368" i="12"/>
  <c r="G365" i="12"/>
  <c r="G364" i="12"/>
  <c r="G361" i="12"/>
  <c r="G360" i="12"/>
  <c r="G357" i="12"/>
  <c r="G356" i="12"/>
  <c r="G353" i="12"/>
  <c r="G352" i="12"/>
  <c r="G349" i="12"/>
  <c r="G348" i="12"/>
  <c r="G345" i="12"/>
  <c r="G344" i="12"/>
  <c r="G341" i="12"/>
  <c r="G338" i="12"/>
  <c r="G335" i="12"/>
  <c r="G332" i="12"/>
  <c r="G329" i="12"/>
  <c r="G326" i="12"/>
  <c r="G323" i="12"/>
  <c r="G320" i="12"/>
  <c r="G319" i="12"/>
  <c r="G316" i="12"/>
  <c r="G313" i="12"/>
  <c r="G310" i="12"/>
  <c r="G309" i="12"/>
  <c r="G306" i="12"/>
  <c r="G303" i="12"/>
  <c r="G302" i="12"/>
  <c r="G299" i="12"/>
  <c r="G298" i="12"/>
  <c r="G297" i="12"/>
  <c r="G296" i="12"/>
  <c r="G293" i="12"/>
  <c r="G292" i="12"/>
  <c r="G291" i="12"/>
  <c r="G290" i="12"/>
  <c r="G287" i="12"/>
  <c r="G286" i="12"/>
  <c r="G285" i="12"/>
  <c r="G284" i="12"/>
  <c r="G281" i="12"/>
  <c r="G280" i="12"/>
  <c r="G279" i="12"/>
  <c r="G278" i="12"/>
  <c r="G275" i="12"/>
  <c r="G274" i="12"/>
  <c r="G273" i="12"/>
  <c r="G272" i="12"/>
  <c r="G269" i="12"/>
  <c r="G268" i="12"/>
  <c r="G267" i="12"/>
  <c r="G266" i="12"/>
  <c r="G263" i="12"/>
  <c r="G262" i="12"/>
  <c r="G261" i="12"/>
  <c r="G260" i="12"/>
  <c r="G259" i="12"/>
  <c r="G258" i="12"/>
  <c r="G257" i="12"/>
  <c r="G256" i="12"/>
  <c r="G255" i="12"/>
  <c r="G254" i="12"/>
  <c r="G253" i="12"/>
  <c r="G252" i="12"/>
  <c r="G251" i="12"/>
  <c r="G250" i="12"/>
  <c r="G249" i="12"/>
  <c r="G246" i="12"/>
  <c r="G245" i="12"/>
  <c r="G244" i="12"/>
  <c r="G243" i="12"/>
  <c r="G242" i="12"/>
  <c r="G241" i="12"/>
  <c r="G240" i="12"/>
  <c r="G239" i="12"/>
  <c r="G238" i="12"/>
  <c r="G237" i="12"/>
  <c r="G236" i="12"/>
  <c r="G235" i="12"/>
  <c r="G234" i="12"/>
  <c r="G233" i="12"/>
  <c r="G232" i="12"/>
  <c r="G229" i="12"/>
  <c r="G228" i="12"/>
  <c r="G227" i="12"/>
  <c r="G226" i="12"/>
  <c r="G225" i="12"/>
  <c r="G224" i="12"/>
  <c r="G223" i="12"/>
  <c r="G222" i="12"/>
  <c r="G221" i="12"/>
  <c r="G220" i="12"/>
  <c r="G219" i="12"/>
  <c r="G218" i="12"/>
  <c r="G217" i="12"/>
  <c r="G216" i="12"/>
  <c r="G215" i="12"/>
  <c r="G212" i="12"/>
  <c r="G211" i="12"/>
  <c r="G210" i="12"/>
  <c r="G209" i="12"/>
  <c r="G208" i="12"/>
  <c r="G207" i="12"/>
  <c r="G206" i="12"/>
  <c r="G205" i="12"/>
  <c r="G204" i="12"/>
  <c r="G203" i="12"/>
  <c r="G202" i="12"/>
  <c r="G201" i="12"/>
  <c r="G200" i="12"/>
  <c r="G199" i="12"/>
  <c r="G198" i="12"/>
  <c r="G195" i="12"/>
  <c r="G194" i="12"/>
  <c r="G193" i="12"/>
  <c r="G192" i="12"/>
  <c r="G191" i="12"/>
  <c r="G190" i="12"/>
  <c r="G189" i="12"/>
  <c r="G188" i="12"/>
  <c r="G187" i="12"/>
  <c r="G186" i="12"/>
  <c r="G185" i="12"/>
  <c r="G184" i="12"/>
  <c r="G183" i="12"/>
  <c r="G182" i="12"/>
  <c r="G181" i="12"/>
  <c r="G178" i="12"/>
  <c r="G177" i="12"/>
  <c r="G176" i="12"/>
  <c r="G175" i="12"/>
  <c r="G174" i="12"/>
  <c r="G173" i="12"/>
  <c r="G172" i="12"/>
  <c r="G171" i="12"/>
  <c r="G170" i="12"/>
  <c r="G169" i="12"/>
  <c r="G168" i="12"/>
  <c r="G167" i="12"/>
  <c r="G166" i="12"/>
  <c r="G165" i="12"/>
  <c r="G164" i="12"/>
  <c r="G161" i="12"/>
  <c r="G158" i="12"/>
  <c r="G155" i="12"/>
  <c r="G154" i="12"/>
  <c r="G153" i="12"/>
  <c r="G152" i="12"/>
  <c r="G151" i="12"/>
  <c r="G150" i="12"/>
  <c r="G149" i="12"/>
  <c r="G148" i="12"/>
  <c r="G147" i="12"/>
  <c r="G146" i="12"/>
  <c r="G145" i="12"/>
  <c r="G144" i="12"/>
  <c r="G143" i="12"/>
  <c r="G140" i="12"/>
  <c r="G139" i="12"/>
  <c r="G138" i="12"/>
  <c r="G137" i="12"/>
  <c r="G136" i="12"/>
  <c r="G135" i="12"/>
  <c r="G134" i="12"/>
  <c r="G133" i="12"/>
  <c r="G132" i="12"/>
  <c r="G131" i="12"/>
  <c r="G128" i="12"/>
  <c r="G127" i="12"/>
  <c r="G126" i="12"/>
  <c r="G125" i="12"/>
  <c r="G122" i="12"/>
  <c r="G119" i="12"/>
  <c r="G118" i="12"/>
  <c r="G117" i="12"/>
  <c r="G116" i="12"/>
  <c r="G115" i="12"/>
  <c r="G114" i="12"/>
  <c r="G113" i="12"/>
  <c r="G112" i="12"/>
  <c r="G111" i="12"/>
  <c r="G110" i="12"/>
  <c r="G109" i="12"/>
  <c r="G106" i="12"/>
  <c r="G105" i="12"/>
  <c r="G102" i="12"/>
  <c r="G101" i="12"/>
  <c r="G100" i="12"/>
  <c r="G97" i="12"/>
  <c r="G94" i="12"/>
  <c r="G93" i="12"/>
  <c r="G90" i="12"/>
  <c r="G89" i="12"/>
  <c r="G86" i="12"/>
  <c r="G85" i="12"/>
  <c r="G84" i="12"/>
  <c r="G83" i="12"/>
  <c r="G80" i="12"/>
  <c r="G77" i="12"/>
  <c r="G76" i="12"/>
  <c r="G75" i="12"/>
  <c r="G72" i="12"/>
  <c r="G69" i="12"/>
  <c r="G66" i="12"/>
  <c r="G63" i="12"/>
  <c r="G62" i="12"/>
  <c r="G61" i="12"/>
  <c r="G60" i="12"/>
  <c r="G59" i="12"/>
  <c r="G58" i="12"/>
  <c r="G55" i="12"/>
  <c r="G52" i="12"/>
  <c r="G51" i="12"/>
  <c r="G50" i="12"/>
  <c r="G47" i="12"/>
  <c r="G44" i="12"/>
  <c r="G41" i="12"/>
  <c r="G40" i="12"/>
  <c r="G37" i="12"/>
  <c r="G36" i="12"/>
  <c r="G35" i="12"/>
  <c r="G34" i="12"/>
  <c r="G33" i="12"/>
  <c r="G32" i="12"/>
  <c r="G29" i="12"/>
  <c r="G28" i="12"/>
  <c r="G25" i="12"/>
  <c r="G24" i="12"/>
  <c r="G23" i="12"/>
  <c r="G22" i="12"/>
  <c r="G21" i="12"/>
  <c r="G20" i="12"/>
  <c r="G19" i="12"/>
  <c r="G18" i="12"/>
  <c r="G17" i="12"/>
  <c r="G16" i="12"/>
  <c r="G15" i="12"/>
  <c r="G14" i="12"/>
  <c r="G13" i="12"/>
  <c r="G10" i="12"/>
  <c r="G9" i="12"/>
  <c r="G8" i="12"/>
  <c r="G7" i="12"/>
  <c r="G6" i="12"/>
  <c r="G5" i="12"/>
  <c r="G4" i="12"/>
  <c r="G258" i="11"/>
  <c r="G257" i="11"/>
  <c r="G256" i="11"/>
  <c r="G255" i="11"/>
  <c r="G254" i="11"/>
  <c r="G253" i="11"/>
  <c r="G252" i="11"/>
  <c r="G251" i="11"/>
  <c r="G250" i="11"/>
  <c r="G249" i="11"/>
  <c r="G248" i="11"/>
  <c r="G247" i="11"/>
  <c r="G246" i="11"/>
  <c r="G245" i="11"/>
  <c r="G244" i="11"/>
  <c r="G243" i="11"/>
  <c r="G242" i="11"/>
  <c r="G241" i="11"/>
  <c r="G240" i="11"/>
  <c r="G239" i="11"/>
  <c r="G238" i="11"/>
  <c r="G237" i="11"/>
  <c r="G236" i="11"/>
  <c r="G235" i="11"/>
  <c r="G234" i="11"/>
  <c r="G233" i="11"/>
  <c r="G232" i="11"/>
  <c r="G231" i="11"/>
  <c r="G230" i="11"/>
  <c r="G229" i="11"/>
  <c r="G228" i="11"/>
  <c r="G227" i="11"/>
  <c r="G226" i="11"/>
  <c r="G225" i="11"/>
  <c r="G224" i="11"/>
  <c r="G223" i="11"/>
  <c r="G222" i="11"/>
  <c r="G221" i="11"/>
  <c r="G220" i="11"/>
  <c r="G219" i="11"/>
  <c r="G218" i="11"/>
  <c r="G217" i="11"/>
  <c r="G216" i="11"/>
  <c r="G215" i="11"/>
  <c r="G214" i="11"/>
  <c r="G213" i="11"/>
  <c r="G212" i="11"/>
  <c r="G211" i="11"/>
  <c r="G210" i="11"/>
  <c r="G209" i="11"/>
  <c r="G208" i="11"/>
  <c r="G207" i="11"/>
  <c r="G206" i="11"/>
  <c r="G205" i="11"/>
  <c r="G204" i="11"/>
  <c r="G203" i="11"/>
  <c r="G202" i="11"/>
  <c r="G201" i="11"/>
  <c r="G200" i="11"/>
  <c r="G199" i="11"/>
  <c r="G198" i="11"/>
  <c r="G197" i="11"/>
  <c r="G196" i="11"/>
  <c r="G195" i="11"/>
  <c r="G194" i="11"/>
  <c r="G193" i="11"/>
  <c r="G192" i="11"/>
  <c r="G191" i="11"/>
  <c r="G190" i="11"/>
  <c r="G189" i="11"/>
  <c r="G188" i="11"/>
  <c r="G187" i="11"/>
  <c r="G186" i="11"/>
  <c r="G185" i="11"/>
  <c r="G184" i="11"/>
  <c r="G183" i="11"/>
  <c r="G182" i="11"/>
  <c r="G181" i="11"/>
  <c r="G180" i="11"/>
  <c r="G179" i="11"/>
  <c r="G178" i="11"/>
  <c r="G177" i="11"/>
  <c r="G176" i="11"/>
  <c r="G175" i="11"/>
  <c r="G174" i="11"/>
  <c r="G173" i="11"/>
  <c r="G172" i="11"/>
  <c r="G171" i="11"/>
  <c r="G170" i="11"/>
  <c r="G169" i="11"/>
  <c r="G168" i="11"/>
  <c r="G167" i="11"/>
  <c r="G166" i="11"/>
  <c r="G165" i="11"/>
  <c r="G164" i="11"/>
  <c r="G163" i="11"/>
  <c r="G162" i="11"/>
  <c r="G161" i="11"/>
  <c r="G160" i="11"/>
  <c r="G159" i="11"/>
  <c r="G158" i="11"/>
  <c r="G157" i="11"/>
  <c r="G156" i="11"/>
  <c r="G155" i="11"/>
  <c r="G154" i="11"/>
  <c r="G153" i="11"/>
  <c r="G152" i="11"/>
  <c r="G151" i="11"/>
  <c r="G150" i="11"/>
  <c r="G149" i="11"/>
  <c r="G148" i="11"/>
  <c r="G147" i="11"/>
  <c r="G146" i="11"/>
  <c r="G145" i="11"/>
  <c r="G144" i="11"/>
  <c r="G143" i="11"/>
  <c r="G142" i="11"/>
  <c r="G141" i="11"/>
  <c r="G140" i="11"/>
  <c r="G139" i="11"/>
  <c r="G138" i="11"/>
  <c r="G137" i="11"/>
  <c r="G136" i="11"/>
  <c r="G135" i="11"/>
  <c r="G134" i="11"/>
  <c r="G133" i="11"/>
  <c r="G132" i="11"/>
  <c r="G131" i="11"/>
  <c r="G130" i="11"/>
  <c r="G129" i="11"/>
  <c r="G128" i="11"/>
  <c r="G127" i="11"/>
  <c r="G126" i="11"/>
  <c r="G125" i="11"/>
  <c r="G124" i="11"/>
  <c r="G123" i="11"/>
  <c r="G122" i="11"/>
  <c r="G121" i="11"/>
  <c r="G120" i="11"/>
  <c r="G119" i="11"/>
  <c r="G118" i="11"/>
  <c r="G117" i="11"/>
  <c r="G116" i="11"/>
  <c r="G115" i="11"/>
  <c r="G114" i="11"/>
  <c r="G113" i="11"/>
  <c r="G112" i="11"/>
  <c r="G111" i="11"/>
  <c r="G110" i="11"/>
  <c r="G109" i="11"/>
  <c r="G108" i="11"/>
  <c r="G107" i="11"/>
  <c r="G106" i="11"/>
  <c r="G105" i="11"/>
  <c r="G104" i="11"/>
  <c r="G103" i="11"/>
  <c r="G102" i="11"/>
  <c r="G101" i="11"/>
  <c r="G100" i="11"/>
  <c r="G99" i="11"/>
  <c r="G98" i="11"/>
  <c r="G97" i="11"/>
  <c r="G96" i="11"/>
  <c r="G95" i="11"/>
  <c r="G94" i="11"/>
  <c r="G93" i="11"/>
  <c r="G92" i="11"/>
  <c r="G91" i="11"/>
  <c r="G90" i="11"/>
  <c r="G89" i="11"/>
  <c r="G88" i="11"/>
  <c r="G87" i="11"/>
  <c r="G86" i="11"/>
  <c r="G85" i="11"/>
  <c r="G84" i="11"/>
  <c r="G83" i="11"/>
  <c r="G82" i="11"/>
  <c r="G81" i="11"/>
  <c r="G80" i="11"/>
  <c r="G79" i="11"/>
  <c r="G78" i="11"/>
  <c r="G77" i="11"/>
  <c r="G76" i="11"/>
  <c r="G75" i="11"/>
  <c r="G74" i="11"/>
  <c r="G73" i="11"/>
  <c r="G72" i="11"/>
  <c r="G71" i="11"/>
  <c r="G70" i="11"/>
  <c r="G69" i="11"/>
  <c r="G68" i="11"/>
  <c r="G67" i="11"/>
  <c r="G66" i="11"/>
  <c r="G65" i="11"/>
  <c r="G64" i="11"/>
  <c r="G63" i="11"/>
  <c r="G62" i="11"/>
  <c r="G61" i="11"/>
  <c r="G60" i="11"/>
  <c r="G59" i="11"/>
  <c r="G58" i="11"/>
  <c r="G57" i="11"/>
  <c r="G56" i="11"/>
  <c r="G55" i="11"/>
  <c r="G54" i="11"/>
  <c r="G53" i="11"/>
  <c r="G52" i="11"/>
  <c r="G51" i="11"/>
  <c r="G50" i="11"/>
  <c r="G49" i="11"/>
  <c r="G48" i="11"/>
  <c r="G47" i="11"/>
  <c r="G46" i="11"/>
  <c r="G45" i="11"/>
  <c r="G44" i="11"/>
  <c r="G43" i="11"/>
  <c r="G42" i="11"/>
  <c r="G41" i="11"/>
  <c r="G40" i="11"/>
  <c r="G39" i="11"/>
  <c r="G38" i="11"/>
  <c r="G37" i="11"/>
  <c r="G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I5" i="10"/>
  <c r="I4" i="10"/>
  <c r="G298" i="9"/>
  <c r="G297" i="9"/>
  <c r="G296" i="9"/>
  <c r="G295" i="9"/>
  <c r="G294" i="9"/>
  <c r="G293" i="9"/>
  <c r="G292" i="9"/>
  <c r="G291" i="9"/>
  <c r="G290" i="9"/>
  <c r="G289" i="9"/>
  <c r="G288" i="9"/>
  <c r="G287" i="9"/>
  <c r="G286" i="9"/>
  <c r="G285" i="9"/>
  <c r="G284" i="9"/>
  <c r="G283" i="9"/>
  <c r="G282" i="9"/>
  <c r="G281" i="9"/>
  <c r="G280" i="9"/>
  <c r="G279" i="9"/>
  <c r="G278" i="9"/>
  <c r="G277" i="9"/>
  <c r="G276" i="9"/>
  <c r="G275" i="9"/>
  <c r="G274" i="9"/>
  <c r="G273" i="9"/>
  <c r="G272" i="9"/>
  <c r="G271" i="9"/>
  <c r="G270" i="9"/>
  <c r="G269" i="9"/>
  <c r="G268" i="9"/>
  <c r="G267" i="9"/>
  <c r="G266" i="9"/>
  <c r="G265" i="9"/>
  <c r="G264" i="9"/>
  <c r="G263" i="9"/>
  <c r="G262" i="9"/>
  <c r="G261" i="9"/>
  <c r="G260" i="9"/>
  <c r="G259" i="9"/>
  <c r="G258" i="9"/>
  <c r="G257" i="9"/>
  <c r="G256" i="9"/>
  <c r="G255" i="9"/>
  <c r="G254" i="9"/>
  <c r="G253" i="9"/>
  <c r="G252" i="9"/>
  <c r="G251" i="9"/>
  <c r="G250" i="9"/>
  <c r="G249" i="9"/>
  <c r="G248" i="9"/>
  <c r="G247" i="9"/>
  <c r="G246" i="9"/>
  <c r="G245" i="9"/>
  <c r="G244" i="9"/>
  <c r="G243" i="9"/>
  <c r="G242" i="9"/>
  <c r="G241" i="9"/>
  <c r="G240" i="9"/>
  <c r="G239" i="9"/>
  <c r="G238" i="9"/>
  <c r="G237" i="9"/>
  <c r="G236" i="9"/>
  <c r="G235" i="9"/>
  <c r="G234" i="9"/>
  <c r="G233" i="9"/>
  <c r="G232" i="9"/>
  <c r="G231" i="9"/>
  <c r="G230" i="9"/>
  <c r="G229" i="9"/>
  <c r="G228" i="9"/>
  <c r="G227" i="9"/>
  <c r="G226" i="9"/>
  <c r="G225" i="9"/>
  <c r="G224" i="9"/>
  <c r="G223" i="9"/>
  <c r="G222" i="9"/>
  <c r="G221" i="9"/>
  <c r="G220" i="9"/>
  <c r="G219" i="9"/>
  <c r="G218" i="9"/>
  <c r="G217" i="9"/>
  <c r="G216" i="9"/>
  <c r="G215" i="9"/>
  <c r="G214" i="9"/>
  <c r="G213" i="9"/>
  <c r="G212" i="9"/>
  <c r="G211" i="9"/>
  <c r="G210" i="9"/>
  <c r="G209" i="9"/>
  <c r="G208" i="9"/>
  <c r="G207" i="9"/>
  <c r="G206" i="9"/>
  <c r="G205" i="9"/>
  <c r="G204" i="9"/>
  <c r="G203" i="9"/>
  <c r="G202" i="9"/>
  <c r="G201" i="9"/>
  <c r="G200" i="9"/>
  <c r="G199" i="9"/>
  <c r="G198" i="9"/>
  <c r="G197" i="9"/>
  <c r="G196" i="9"/>
  <c r="G195" i="9"/>
  <c r="G194" i="9"/>
  <c r="G193" i="9"/>
  <c r="G192" i="9"/>
  <c r="G191" i="9"/>
  <c r="G190" i="9"/>
  <c r="G189" i="9"/>
  <c r="G188" i="9"/>
  <c r="G187" i="9"/>
  <c r="G186" i="9"/>
  <c r="G185" i="9"/>
  <c r="G184" i="9"/>
  <c r="G183" i="9"/>
  <c r="G182" i="9"/>
  <c r="G181" i="9"/>
  <c r="G180" i="9"/>
  <c r="G179" i="9"/>
  <c r="G178" i="9"/>
  <c r="G177" i="9"/>
  <c r="G176" i="9"/>
  <c r="G175" i="9"/>
  <c r="G174" i="9"/>
  <c r="G173" i="9"/>
  <c r="G172" i="9"/>
  <c r="G171" i="9"/>
  <c r="G170" i="9"/>
  <c r="G169" i="9"/>
  <c r="G168" i="9"/>
  <c r="G167" i="9"/>
  <c r="G166" i="9"/>
  <c r="G165" i="9"/>
  <c r="G164" i="9"/>
  <c r="G163" i="9"/>
  <c r="G162" i="9"/>
  <c r="G161" i="9"/>
  <c r="G160" i="9"/>
  <c r="G159" i="9"/>
  <c r="G158" i="9"/>
  <c r="G157" i="9"/>
  <c r="G156" i="9"/>
  <c r="G155" i="9"/>
  <c r="G154" i="9"/>
  <c r="G153" i="9"/>
  <c r="G152" i="9"/>
  <c r="G151" i="9"/>
  <c r="G150" i="9"/>
  <c r="G149" i="9"/>
  <c r="G148" i="9"/>
  <c r="G147" i="9"/>
  <c r="G146" i="9"/>
  <c r="G145" i="9"/>
  <c r="G144" i="9"/>
  <c r="G143" i="9"/>
  <c r="G142" i="9"/>
  <c r="G141" i="9"/>
  <c r="G140" i="9"/>
  <c r="G139" i="9"/>
  <c r="G138" i="9"/>
  <c r="G137" i="9"/>
  <c r="G136" i="9"/>
  <c r="G135" i="9"/>
  <c r="G134" i="9"/>
  <c r="G133" i="9"/>
  <c r="G132" i="9"/>
  <c r="G131" i="9"/>
  <c r="G130" i="9"/>
  <c r="G129" i="9"/>
  <c r="G128" i="9"/>
  <c r="G127" i="9"/>
  <c r="G126" i="9"/>
  <c r="G125" i="9"/>
  <c r="G124" i="9"/>
  <c r="G123" i="9"/>
  <c r="G122" i="9"/>
  <c r="G121" i="9"/>
  <c r="G120" i="9"/>
  <c r="G119" i="9"/>
  <c r="G118" i="9"/>
  <c r="G117" i="9"/>
  <c r="G116" i="9"/>
  <c r="G115" i="9"/>
  <c r="G114" i="9"/>
  <c r="G113" i="9"/>
  <c r="G112" i="9"/>
  <c r="G111" i="9"/>
  <c r="G110" i="9"/>
  <c r="G109" i="9"/>
  <c r="G108" i="9"/>
  <c r="G107" i="9"/>
  <c r="G106" i="9"/>
  <c r="G105" i="9"/>
  <c r="G104" i="9"/>
  <c r="G103" i="9"/>
  <c r="G102" i="9"/>
  <c r="G101" i="9"/>
  <c r="G100" i="9"/>
  <c r="G99" i="9"/>
  <c r="G98" i="9"/>
  <c r="G97" i="9"/>
  <c r="G96" i="9"/>
  <c r="G95" i="9"/>
  <c r="G94" i="9"/>
  <c r="G93" i="9"/>
  <c r="G92" i="9"/>
  <c r="G91" i="9"/>
  <c r="G90" i="9"/>
  <c r="G89" i="9"/>
  <c r="G88" i="9"/>
  <c r="G87" i="9"/>
  <c r="G86" i="9"/>
  <c r="G85" i="9"/>
  <c r="G84" i="9"/>
  <c r="G83" i="9"/>
  <c r="G82" i="9"/>
  <c r="G81" i="9"/>
  <c r="G80" i="9"/>
  <c r="G79" i="9"/>
  <c r="G78" i="9"/>
  <c r="G77" i="9"/>
  <c r="G76" i="9"/>
  <c r="G75" i="9"/>
  <c r="G74" i="9"/>
  <c r="G73" i="9"/>
  <c r="G72" i="9"/>
  <c r="G71" i="9"/>
  <c r="G70" i="9"/>
  <c r="G69" i="9"/>
  <c r="G68" i="9"/>
  <c r="G67" i="9"/>
  <c r="G66" i="9"/>
  <c r="G65" i="9"/>
  <c r="G64" i="9"/>
  <c r="G63" i="9"/>
  <c r="G62" i="9"/>
  <c r="G61" i="9"/>
  <c r="G60" i="9"/>
  <c r="G59" i="9"/>
  <c r="G58" i="9"/>
  <c r="G57" i="9"/>
  <c r="G56" i="9"/>
  <c r="G55" i="9"/>
  <c r="G54" i="9"/>
  <c r="G53" i="9"/>
  <c r="G52" i="9"/>
  <c r="G51" i="9"/>
  <c r="G50" i="9"/>
  <c r="G49" i="9"/>
  <c r="G48" i="9"/>
  <c r="G47" i="9"/>
  <c r="G46" i="9"/>
  <c r="G45" i="9"/>
  <c r="G44" i="9"/>
  <c r="G43" i="9"/>
  <c r="G42" i="9"/>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51" i="8"/>
  <c r="G50" i="8"/>
  <c r="G49" i="8"/>
  <c r="G48" i="8"/>
  <c r="G47" i="8"/>
  <c r="G46" i="8"/>
  <c r="G45" i="8"/>
  <c r="G44" i="8"/>
  <c r="G43" i="8"/>
  <c r="G42" i="8"/>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128" i="7"/>
  <c r="G127" i="7"/>
  <c r="G126" i="7"/>
  <c r="G125" i="7"/>
  <c r="G124" i="7"/>
  <c r="G123" i="7"/>
  <c r="G122" i="7"/>
  <c r="G121" i="7"/>
  <c r="G120" i="7"/>
  <c r="G119" i="7"/>
  <c r="G118" i="7"/>
  <c r="G117" i="7"/>
  <c r="G116" i="7"/>
  <c r="G115" i="7"/>
  <c r="G114" i="7"/>
  <c r="G113" i="7"/>
  <c r="G112" i="7"/>
  <c r="G111" i="7"/>
  <c r="G110" i="7"/>
  <c r="G109" i="7"/>
  <c r="G108" i="7"/>
  <c r="G107" i="7"/>
  <c r="G106" i="7"/>
  <c r="G105" i="7"/>
  <c r="G104" i="7"/>
  <c r="G103" i="7"/>
  <c r="G102" i="7"/>
  <c r="G101" i="7"/>
  <c r="G100" i="7"/>
  <c r="G99" i="7"/>
  <c r="G98" i="7"/>
  <c r="G97" i="7"/>
  <c r="G96" i="7"/>
  <c r="G95" i="7"/>
  <c r="G94" i="7"/>
  <c r="G93" i="7"/>
  <c r="G92" i="7"/>
  <c r="G91" i="7"/>
  <c r="G90" i="7"/>
  <c r="G89" i="7"/>
  <c r="G88" i="7"/>
  <c r="G87" i="7"/>
  <c r="G86" i="7"/>
  <c r="G85" i="7"/>
  <c r="G84"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4" i="7"/>
  <c r="G53" i="7"/>
  <c r="G52" i="7"/>
  <c r="G51" i="7"/>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719" i="6"/>
  <c r="G3720" i="6" s="1"/>
  <c r="G3718" i="6"/>
  <c r="G3715" i="6"/>
  <c r="G3714" i="6"/>
  <c r="G3716" i="6" s="1"/>
  <c r="G3706" i="6"/>
  <c r="G3707" i="6" s="1"/>
  <c r="G3705" i="6"/>
  <c r="G3702" i="6"/>
  <c r="G3701" i="6"/>
  <c r="G3703" i="6" s="1"/>
  <c r="G3693" i="6"/>
  <c r="G3692" i="6"/>
  <c r="G3694" i="6" s="1"/>
  <c r="G3689" i="6"/>
  <c r="G3688" i="6"/>
  <c r="G3690" i="6" s="1"/>
  <c r="G3680" i="6"/>
  <c r="G3681" i="6" s="1"/>
  <c r="G3682" i="6" s="1"/>
  <c r="G3683" i="6" s="1"/>
  <c r="G3684" i="6" s="1"/>
  <c r="G3673" i="6"/>
  <c r="G3674" i="6" s="1"/>
  <c r="G3675" i="6" s="1"/>
  <c r="G3676" i="6" s="1"/>
  <c r="G3672" i="6"/>
  <c r="G3665" i="6"/>
  <c r="G3666" i="6" s="1"/>
  <c r="G3667" i="6" s="1"/>
  <c r="G3668" i="6" s="1"/>
  <c r="G3664" i="6"/>
  <c r="G3656" i="6"/>
  <c r="G3657" i="6" s="1"/>
  <c r="G3658" i="6" s="1"/>
  <c r="G3659" i="6" s="1"/>
  <c r="G3660" i="6" s="1"/>
  <c r="G3648" i="6"/>
  <c r="G3647" i="6"/>
  <c r="G3646" i="6"/>
  <c r="G3645" i="6"/>
  <c r="G3637" i="6"/>
  <c r="G3636" i="6"/>
  <c r="G3628" i="6"/>
  <c r="G3629" i="6" s="1"/>
  <c r="G3627" i="6"/>
  <c r="G3624" i="6"/>
  <c r="G3623" i="6"/>
  <c r="G3625" i="6" s="1"/>
  <c r="G3615" i="6"/>
  <c r="G3614" i="6"/>
  <c r="G3616" i="6" s="1"/>
  <c r="G3612" i="6"/>
  <c r="G3611" i="6"/>
  <c r="G3610" i="6"/>
  <c r="G3602" i="6"/>
  <c r="G3601" i="6"/>
  <c r="G3598" i="6"/>
  <c r="G3599" i="6" s="1"/>
  <c r="G3597" i="6"/>
  <c r="G3589" i="6"/>
  <c r="G3590" i="6" s="1"/>
  <c r="G3591" i="6" s="1"/>
  <c r="G3592" i="6" s="1"/>
  <c r="G3593" i="6" s="1"/>
  <c r="G3582" i="6"/>
  <c r="G3583" i="6" s="1"/>
  <c r="G3584" i="6" s="1"/>
  <c r="G3585" i="6" s="1"/>
  <c r="G3581" i="6"/>
  <c r="G3573" i="6"/>
  <c r="G3572" i="6"/>
  <c r="G3574" i="6" s="1"/>
  <c r="G3569" i="6"/>
  <c r="G3568" i="6"/>
  <c r="G3570" i="6" s="1"/>
  <c r="G3565" i="6"/>
  <c r="G3564" i="6"/>
  <c r="G3556" i="6"/>
  <c r="G3555" i="6"/>
  <c r="G3557" i="6" s="1"/>
  <c r="G3553" i="6"/>
  <c r="G3558" i="6" s="1"/>
  <c r="G3559" i="6" s="1"/>
  <c r="G3560" i="6" s="1"/>
  <c r="G3552" i="6"/>
  <c r="G3551" i="6"/>
  <c r="G3543" i="6"/>
  <c r="G3542" i="6"/>
  <c r="G3544" i="6" s="1"/>
  <c r="G3539" i="6"/>
  <c r="G3538" i="6"/>
  <c r="G3540" i="6" s="1"/>
  <c r="G3530" i="6"/>
  <c r="G3529" i="6"/>
  <c r="G3531" i="6" s="1"/>
  <c r="G3526" i="6"/>
  <c r="G3527" i="6" s="1"/>
  <c r="G3519" i="6"/>
  <c r="G3520" i="6" s="1"/>
  <c r="G3521" i="6" s="1"/>
  <c r="G3522" i="6" s="1"/>
  <c r="G3518" i="6"/>
  <c r="G3517" i="6"/>
  <c r="G3509" i="6"/>
  <c r="G3508" i="6"/>
  <c r="G3510" i="6" s="1"/>
  <c r="G3505" i="6"/>
  <c r="G3506" i="6" s="1"/>
  <c r="G3497" i="6"/>
  <c r="G3496" i="6"/>
  <c r="G3498" i="6" s="1"/>
  <c r="G3499" i="6" s="1"/>
  <c r="G3500" i="6" s="1"/>
  <c r="G3501" i="6" s="1"/>
  <c r="G3488" i="6"/>
  <c r="G3487" i="6"/>
  <c r="G3489" i="6" s="1"/>
  <c r="G3484" i="6"/>
  <c r="G3483" i="6"/>
  <c r="G3482" i="6"/>
  <c r="G3479" i="6"/>
  <c r="G3478" i="6"/>
  <c r="G3470" i="6"/>
  <c r="G3471" i="6" s="1"/>
  <c r="G3467" i="6"/>
  <c r="G3468" i="6" s="1"/>
  <c r="G3464" i="6"/>
  <c r="G3463" i="6"/>
  <c r="G3462" i="6"/>
  <c r="G3461" i="6"/>
  <c r="G3460" i="6"/>
  <c r="G3459" i="6"/>
  <c r="G3451" i="6"/>
  <c r="G3452" i="6" s="1"/>
  <c r="G3448" i="6"/>
  <c r="G3449" i="6" s="1"/>
  <c r="G3445" i="6"/>
  <c r="G3444" i="6"/>
  <c r="G3443" i="6"/>
  <c r="G3442" i="6"/>
  <c r="G3446" i="6" s="1"/>
  <c r="G3434" i="6"/>
  <c r="G3433" i="6"/>
  <c r="G3435" i="6" s="1"/>
  <c r="G3430" i="6"/>
  <c r="G3429" i="6"/>
  <c r="G3428" i="6"/>
  <c r="G3427" i="6"/>
  <c r="G3419" i="6"/>
  <c r="G3418" i="6"/>
  <c r="G3420" i="6" s="1"/>
  <c r="G3416" i="6"/>
  <c r="G3415" i="6"/>
  <c r="G3414" i="6"/>
  <c r="G3406" i="6"/>
  <c r="G3405" i="6"/>
  <c r="G3402" i="6"/>
  <c r="G3403" i="6" s="1"/>
  <c r="G3401" i="6"/>
  <c r="G3393" i="6"/>
  <c r="G3392" i="6"/>
  <c r="G3394" i="6" s="1"/>
  <c r="G3389" i="6"/>
  <c r="G3388" i="6"/>
  <c r="G3390" i="6" s="1"/>
  <c r="G3381" i="6"/>
  <c r="G3380" i="6"/>
  <c r="G3377" i="6"/>
  <c r="G3378" i="6" s="1"/>
  <c r="G3374" i="6"/>
  <c r="G3373" i="6"/>
  <c r="G3372" i="6"/>
  <c r="G3371" i="6"/>
  <c r="G3370" i="6"/>
  <c r="G3369" i="6"/>
  <c r="G3361" i="6"/>
  <c r="G3362" i="6" s="1"/>
  <c r="G3363" i="6" s="1"/>
  <c r="G3364" i="6" s="1"/>
  <c r="G3365" i="6" s="1"/>
  <c r="G3353" i="6"/>
  <c r="G3354" i="6" s="1"/>
  <c r="G3355" i="6" s="1"/>
  <c r="G3356" i="6" s="1"/>
  <c r="G3357" i="6" s="1"/>
  <c r="G3346" i="6"/>
  <c r="G3347" i="6" s="1"/>
  <c r="G3348" i="6" s="1"/>
  <c r="G3349" i="6" s="1"/>
  <c r="G3345" i="6"/>
  <c r="G3337" i="6"/>
  <c r="G3338" i="6" s="1"/>
  <c r="G3339" i="6" s="1"/>
  <c r="G3340" i="6" s="1"/>
  <c r="G3341" i="6" s="1"/>
  <c r="G3329" i="6"/>
  <c r="G3328" i="6"/>
  <c r="G3327" i="6"/>
  <c r="G3326" i="6"/>
  <c r="G3323" i="6"/>
  <c r="G3324" i="6" s="1"/>
  <c r="G3316" i="6"/>
  <c r="G3315" i="6"/>
  <c r="G3314" i="6"/>
  <c r="G3311" i="6"/>
  <c r="G3312" i="6" s="1"/>
  <c r="G3317" i="6" s="1"/>
  <c r="G3318" i="6" s="1"/>
  <c r="G3319" i="6" s="1"/>
  <c r="G3303" i="6"/>
  <c r="G3304" i="6" s="1"/>
  <c r="G3305" i="6" s="1"/>
  <c r="G3306" i="6" s="1"/>
  <c r="G3307" i="6" s="1"/>
  <c r="G3295" i="6"/>
  <c r="G3296" i="6" s="1"/>
  <c r="G3297" i="6" s="1"/>
  <c r="G3298" i="6" s="1"/>
  <c r="G3299" i="6" s="1"/>
  <c r="G3287" i="6"/>
  <c r="G3288" i="6" s="1"/>
  <c r="G3289" i="6" s="1"/>
  <c r="G3290" i="6" s="1"/>
  <c r="G3291" i="6" s="1"/>
  <c r="G3279" i="6"/>
  <c r="G3280" i="6" s="1"/>
  <c r="G3281" i="6" s="1"/>
  <c r="G3282" i="6" s="1"/>
  <c r="G3283" i="6" s="1"/>
  <c r="G3271" i="6"/>
  <c r="G3270" i="6"/>
  <c r="G3269" i="6"/>
  <c r="G3272" i="6" s="1"/>
  <c r="G3268" i="6"/>
  <c r="G3265" i="6"/>
  <c r="G3266" i="6" s="1"/>
  <c r="G3257" i="6"/>
  <c r="G3256" i="6"/>
  <c r="G3258" i="6" s="1"/>
  <c r="G3254" i="6"/>
  <c r="G3259" i="6" s="1"/>
  <c r="G3260" i="6" s="1"/>
  <c r="G3261" i="6" s="1"/>
  <c r="G3253" i="6"/>
  <c r="G3245" i="6"/>
  <c r="G3246" i="6" s="1"/>
  <c r="G3242" i="6"/>
  <c r="G3241" i="6"/>
  <c r="G3240" i="6"/>
  <c r="G3232" i="6"/>
  <c r="G3231" i="6"/>
  <c r="G3223" i="6"/>
  <c r="G3224" i="6" s="1"/>
  <c r="G3220" i="6"/>
  <c r="G3219" i="6"/>
  <c r="G3221" i="6" s="1"/>
  <c r="G3216" i="6"/>
  <c r="G3217" i="6" s="1"/>
  <c r="G3208" i="6"/>
  <c r="G3209" i="6" s="1"/>
  <c r="G3210" i="6" s="1"/>
  <c r="G3211" i="6" s="1"/>
  <c r="G3212" i="6" s="1"/>
  <c r="G3200" i="6"/>
  <c r="G3201" i="6" s="1"/>
  <c r="G3202" i="6" s="1"/>
  <c r="G3203" i="6" s="1"/>
  <c r="G3204" i="6" s="1"/>
  <c r="G3192" i="6"/>
  <c r="G3193" i="6" s="1"/>
  <c r="G3194" i="6" s="1"/>
  <c r="G3195" i="6" s="1"/>
  <c r="G3196" i="6" s="1"/>
  <c r="G3184" i="6"/>
  <c r="G3185" i="6" s="1"/>
  <c r="G3186" i="6" s="1"/>
  <c r="G3187" i="6" s="1"/>
  <c r="G3188" i="6" s="1"/>
  <c r="G3176" i="6"/>
  <c r="G3175" i="6"/>
  <c r="G3174" i="6"/>
  <c r="G3173" i="6"/>
  <c r="G3171" i="6"/>
  <c r="G3170" i="6"/>
  <c r="G3163" i="6"/>
  <c r="G3162" i="6"/>
  <c r="G3161" i="6"/>
  <c r="G3159" i="6"/>
  <c r="G3158" i="6"/>
  <c r="G3150" i="6"/>
  <c r="G3149" i="6"/>
  <c r="G3151" i="6" s="1"/>
  <c r="G3147" i="6"/>
  <c r="G3146" i="6"/>
  <c r="G3145" i="6"/>
  <c r="G3142" i="6"/>
  <c r="G3141" i="6"/>
  <c r="G3143" i="6" s="1"/>
  <c r="G3133" i="6"/>
  <c r="G3132" i="6"/>
  <c r="G3134" i="6" s="1"/>
  <c r="G3130" i="6"/>
  <c r="G3129" i="6"/>
  <c r="G3126" i="6"/>
  <c r="G3125" i="6"/>
  <c r="G3127" i="6" s="1"/>
  <c r="G3117" i="6"/>
  <c r="G3118" i="6" s="1"/>
  <c r="G3119" i="6" s="1"/>
  <c r="G3120" i="6" s="1"/>
  <c r="G3121" i="6" s="1"/>
  <c r="G3109" i="6"/>
  <c r="G3110" i="6" s="1"/>
  <c r="G3111" i="6" s="1"/>
  <c r="G3112" i="6" s="1"/>
  <c r="G3113" i="6" s="1"/>
  <c r="G3101" i="6"/>
  <c r="G3100" i="6"/>
  <c r="G3102" i="6" s="1"/>
  <c r="G3097" i="6"/>
  <c r="G3098" i="6" s="1"/>
  <c r="G3094" i="6"/>
  <c r="G3095" i="6" s="1"/>
  <c r="G3093" i="6"/>
  <c r="G3085" i="6"/>
  <c r="G3084" i="6"/>
  <c r="G3086" i="6" s="1"/>
  <c r="G3082" i="6"/>
  <c r="G3087" i="6" s="1"/>
  <c r="G3088" i="6" s="1"/>
  <c r="G3089" i="6" s="1"/>
  <c r="G3081" i="6"/>
  <c r="G3080" i="6"/>
  <c r="G3072" i="6"/>
  <c r="G3071" i="6"/>
  <c r="G3068" i="6"/>
  <c r="G3067" i="6"/>
  <c r="G3066" i="6"/>
  <c r="G3069" i="6" s="1"/>
  <c r="G3065" i="6"/>
  <c r="G3057" i="6"/>
  <c r="G3056" i="6"/>
  <c r="G3058" i="6" s="1"/>
  <c r="G3053" i="6"/>
  <c r="G3052" i="6"/>
  <c r="G3051" i="6"/>
  <c r="G3043" i="6"/>
  <c r="G3042" i="6"/>
  <c r="G3041" i="6"/>
  <c r="G3040" i="6"/>
  <c r="G3039" i="6"/>
  <c r="G3038" i="6"/>
  <c r="G3030" i="6"/>
  <c r="G3029" i="6"/>
  <c r="G3031" i="6" s="1"/>
  <c r="G3027" i="6"/>
  <c r="G3032" i="6" s="1"/>
  <c r="G3033" i="6" s="1"/>
  <c r="G3034" i="6" s="1"/>
  <c r="G3026" i="6"/>
  <c r="G3018" i="6"/>
  <c r="G3019" i="6" s="1"/>
  <c r="G3015" i="6"/>
  <c r="G3016" i="6" s="1"/>
  <c r="G3007" i="6"/>
  <c r="G3008" i="6" s="1"/>
  <c r="G3004" i="6"/>
  <c r="G3005" i="6" s="1"/>
  <c r="G3001" i="6"/>
  <c r="G3000" i="6"/>
  <c r="G2999" i="6"/>
  <c r="G2998" i="6"/>
  <c r="G2997" i="6"/>
  <c r="G2996" i="6"/>
  <c r="G3002" i="6" s="1"/>
  <c r="G2988" i="6"/>
  <c r="G2987" i="6"/>
  <c r="G2989" i="6" s="1"/>
  <c r="G2984" i="6"/>
  <c r="G2983" i="6"/>
  <c r="G2982" i="6"/>
  <c r="G2981" i="6"/>
  <c r="G2978" i="6"/>
  <c r="G2977" i="6"/>
  <c r="G2976" i="6"/>
  <c r="G2975" i="6"/>
  <c r="G2972" i="6"/>
  <c r="G2971" i="6"/>
  <c r="G2970" i="6"/>
  <c r="G2969" i="6"/>
  <c r="G2961" i="6"/>
  <c r="G2962" i="6" s="1"/>
  <c r="G2958" i="6"/>
  <c r="G2959" i="6" s="1"/>
  <c r="G2955" i="6"/>
  <c r="G2954" i="6"/>
  <c r="G2953" i="6"/>
  <c r="G2952" i="6"/>
  <c r="G2951" i="6"/>
  <c r="G2950" i="6"/>
  <c r="G2942" i="6"/>
  <c r="G2941" i="6"/>
  <c r="G2938" i="6"/>
  <c r="G2937" i="6"/>
  <c r="G2936" i="6"/>
  <c r="G2935" i="6"/>
  <c r="G2932" i="6"/>
  <c r="G2931" i="6"/>
  <c r="G2923" i="6"/>
  <c r="G2922" i="6"/>
  <c r="G2924" i="6" s="1"/>
  <c r="G2919" i="6"/>
  <c r="G2918" i="6"/>
  <c r="G2917" i="6"/>
  <c r="G2916" i="6"/>
  <c r="G2913" i="6"/>
  <c r="G2912" i="6"/>
  <c r="G2904" i="6"/>
  <c r="G2903" i="6"/>
  <c r="G2905" i="6" s="1"/>
  <c r="G2900" i="6"/>
  <c r="G2899" i="6"/>
  <c r="G2898" i="6"/>
  <c r="G2897" i="6"/>
  <c r="G2894" i="6"/>
  <c r="G2895" i="6" s="1"/>
  <c r="G2893" i="6"/>
  <c r="G2886" i="6"/>
  <c r="G2885" i="6"/>
  <c r="G2884" i="6"/>
  <c r="G2881" i="6"/>
  <c r="G2880" i="6"/>
  <c r="G2879" i="6"/>
  <c r="G2878" i="6"/>
  <c r="G2875" i="6"/>
  <c r="G2876" i="6" s="1"/>
  <c r="G2874" i="6"/>
  <c r="G2866" i="6"/>
  <c r="G2867" i="6" s="1"/>
  <c r="G2863" i="6"/>
  <c r="G2864" i="6" s="1"/>
  <c r="G2862" i="6"/>
  <c r="G2859" i="6"/>
  <c r="G2858" i="6"/>
  <c r="G2857" i="6"/>
  <c r="G2856" i="6"/>
  <c r="G2853" i="6"/>
  <c r="G2852" i="6"/>
  <c r="G2845" i="6"/>
  <c r="G2844" i="6"/>
  <c r="G2841" i="6"/>
  <c r="G2840" i="6"/>
  <c r="G2842" i="6" s="1"/>
  <c r="G2837" i="6"/>
  <c r="G2836" i="6"/>
  <c r="G2835" i="6"/>
  <c r="G2834" i="6"/>
  <c r="G2831" i="6"/>
  <c r="G2830" i="6"/>
  <c r="G2823" i="6"/>
  <c r="G2822" i="6"/>
  <c r="G2819" i="6"/>
  <c r="G2820" i="6" s="1"/>
  <c r="G2818" i="6"/>
  <c r="G2815" i="6"/>
  <c r="G2814" i="6"/>
  <c r="G2813" i="6"/>
  <c r="G2812" i="6"/>
  <c r="G2809" i="6"/>
  <c r="G2810" i="6" s="1"/>
  <c r="G2808" i="6"/>
  <c r="G2800" i="6"/>
  <c r="G2801" i="6" s="1"/>
  <c r="G2797" i="6"/>
  <c r="G2796" i="6"/>
  <c r="G2793" i="6"/>
  <c r="G2792" i="6"/>
  <c r="G2791" i="6"/>
  <c r="G2790" i="6"/>
  <c r="G2787" i="6"/>
  <c r="G2786" i="6"/>
  <c r="G2788" i="6" s="1"/>
  <c r="G2778" i="6"/>
  <c r="G2779" i="6" s="1"/>
  <c r="G2776" i="6"/>
  <c r="G2775" i="6"/>
  <c r="G2772" i="6"/>
  <c r="G2771" i="6"/>
  <c r="G2770" i="6"/>
  <c r="G2769" i="6"/>
  <c r="G2768" i="6"/>
  <c r="G2767" i="6"/>
  <c r="G2773" i="6" s="1"/>
  <c r="G2780" i="6" s="1"/>
  <c r="G2781" i="6" s="1"/>
  <c r="G2782" i="6" s="1"/>
  <c r="G2759" i="6"/>
  <c r="G2760" i="6" s="1"/>
  <c r="G2756" i="6"/>
  <c r="G2757" i="6" s="1"/>
  <c r="G2754" i="6"/>
  <c r="G2753" i="6"/>
  <c r="G2752" i="6"/>
  <c r="G2751" i="6"/>
  <c r="G2750" i="6"/>
  <c r="G2749" i="6"/>
  <c r="G2748" i="6"/>
  <c r="G2741" i="6"/>
  <c r="G2740" i="6"/>
  <c r="G2737" i="6"/>
  <c r="G2738" i="6" s="1"/>
  <c r="G2734" i="6"/>
  <c r="G2733" i="6"/>
  <c r="G2732" i="6"/>
  <c r="G2731" i="6"/>
  <c r="G2730" i="6"/>
  <c r="G2729" i="6"/>
  <c r="G2721" i="6"/>
  <c r="G2722" i="6" s="1"/>
  <c r="G2718" i="6"/>
  <c r="G2719" i="6" s="1"/>
  <c r="G2715" i="6"/>
  <c r="G2714" i="6"/>
  <c r="G2713" i="6"/>
  <c r="G2712" i="6"/>
  <c r="G2711" i="6"/>
  <c r="G2710" i="6"/>
  <c r="G2702" i="6"/>
  <c r="G2703" i="6" s="1"/>
  <c r="G2699" i="6"/>
  <c r="G2700" i="6" s="1"/>
  <c r="G2696" i="6"/>
  <c r="G2695" i="6"/>
  <c r="G2694" i="6"/>
  <c r="G2693" i="6"/>
  <c r="G2692" i="6"/>
  <c r="G2691" i="6"/>
  <c r="G2683" i="6"/>
  <c r="G2684" i="6" s="1"/>
  <c r="G2681" i="6"/>
  <c r="G2680" i="6"/>
  <c r="G2677" i="6"/>
  <c r="G2676" i="6"/>
  <c r="G2675" i="6"/>
  <c r="G2674" i="6"/>
  <c r="G2673" i="6"/>
  <c r="G2672" i="6"/>
  <c r="G2665" i="6"/>
  <c r="G2664" i="6"/>
  <c r="G2661" i="6"/>
  <c r="G2662" i="6" s="1"/>
  <c r="G2658" i="6"/>
  <c r="G2657" i="6"/>
  <c r="G2656" i="6"/>
  <c r="G2655" i="6"/>
  <c r="G2654" i="6"/>
  <c r="G2653" i="6"/>
  <c r="G2645" i="6"/>
  <c r="G2646" i="6" s="1"/>
  <c r="G2642" i="6"/>
  <c r="G2643" i="6" s="1"/>
  <c r="G2639" i="6"/>
  <c r="G2638" i="6"/>
  <c r="G2637" i="6"/>
  <c r="G2636" i="6"/>
  <c r="G2635" i="6"/>
  <c r="G2634" i="6"/>
  <c r="G2627" i="6"/>
  <c r="G2626" i="6"/>
  <c r="G2623" i="6"/>
  <c r="G2624" i="6" s="1"/>
  <c r="G2620" i="6"/>
  <c r="G2619" i="6"/>
  <c r="G2618" i="6"/>
  <c r="G2617" i="6"/>
  <c r="G2616" i="6"/>
  <c r="G2615" i="6"/>
  <c r="G2621" i="6" s="1"/>
  <c r="G2607" i="6"/>
  <c r="G2608" i="6" s="1"/>
  <c r="G2605" i="6"/>
  <c r="G2604" i="6"/>
  <c r="G2601" i="6"/>
  <c r="G2600" i="6"/>
  <c r="G2599" i="6"/>
  <c r="G2602" i="6" s="1"/>
  <c r="G2609" i="6" s="1"/>
  <c r="G2610" i="6" s="1"/>
  <c r="G2611" i="6" s="1"/>
  <c r="G2598" i="6"/>
  <c r="G2597" i="6"/>
  <c r="G2596" i="6"/>
  <c r="G2589" i="6"/>
  <c r="G2588" i="6"/>
  <c r="G2585" i="6"/>
  <c r="G2586" i="6" s="1"/>
  <c r="G2582" i="6"/>
  <c r="G2581" i="6"/>
  <c r="G2580" i="6"/>
  <c r="G2579" i="6"/>
  <c r="G2578" i="6"/>
  <c r="G2577" i="6"/>
  <c r="G2569" i="6"/>
  <c r="G2570" i="6" s="1"/>
  <c r="G2566" i="6"/>
  <c r="G2567" i="6" s="1"/>
  <c r="G2563" i="6"/>
  <c r="G2562" i="6"/>
  <c r="G2561" i="6"/>
  <c r="G2560" i="6"/>
  <c r="G2552" i="6"/>
  <c r="G2553" i="6" s="1"/>
  <c r="G2554" i="6" s="1"/>
  <c r="G2555" i="6" s="1"/>
  <c r="G2556" i="6" s="1"/>
  <c r="G2544" i="6"/>
  <c r="G2545" i="6" s="1"/>
  <c r="G2546" i="6" s="1"/>
  <c r="G2547" i="6" s="1"/>
  <c r="G2548" i="6" s="1"/>
  <c r="G2537" i="6"/>
  <c r="G2538" i="6" s="1"/>
  <c r="G2539" i="6" s="1"/>
  <c r="G2540" i="6" s="1"/>
  <c r="G2536" i="6"/>
  <c r="G2528" i="6"/>
  <c r="G2529" i="6" s="1"/>
  <c r="G2530" i="6" s="1"/>
  <c r="G2531" i="6" s="1"/>
  <c r="G2532" i="6" s="1"/>
  <c r="G2520" i="6"/>
  <c r="G2519" i="6"/>
  <c r="G2518" i="6"/>
  <c r="G2517" i="6"/>
  <c r="G2514" i="6"/>
  <c r="G2515" i="6" s="1"/>
  <c r="G2506" i="6"/>
  <c r="G2505" i="6"/>
  <c r="G2507" i="6" s="1"/>
  <c r="G2503" i="6"/>
  <c r="G2502" i="6"/>
  <c r="G2494" i="6"/>
  <c r="G2495" i="6" s="1"/>
  <c r="G2491" i="6"/>
  <c r="G2492" i="6" s="1"/>
  <c r="G2488" i="6"/>
  <c r="G2487" i="6"/>
  <c r="G2486" i="6"/>
  <c r="G2485" i="6"/>
  <c r="G2484" i="6"/>
  <c r="G2483" i="6"/>
  <c r="G2475" i="6"/>
  <c r="G2476" i="6" s="1"/>
  <c r="G2473" i="6"/>
  <c r="G2472" i="6"/>
  <c r="G2469" i="6"/>
  <c r="G2468" i="6"/>
  <c r="G2467" i="6"/>
  <c r="G2466" i="6"/>
  <c r="G2465" i="6"/>
  <c r="G2464" i="6"/>
  <c r="G2456" i="6"/>
  <c r="G2455" i="6"/>
  <c r="G2452" i="6"/>
  <c r="G2451" i="6"/>
  <c r="G2453" i="6" s="1"/>
  <c r="G2443" i="6"/>
  <c r="G2442" i="6"/>
  <c r="G2441" i="6"/>
  <c r="G2440" i="6"/>
  <c r="G2432" i="6"/>
  <c r="G2431" i="6"/>
  <c r="G2429" i="6"/>
  <c r="G2428" i="6"/>
  <c r="G2420" i="6"/>
  <c r="G2419" i="6"/>
  <c r="G2416" i="6"/>
  <c r="G2415" i="6"/>
  <c r="G2417" i="6" s="1"/>
  <c r="G2408" i="6"/>
  <c r="G2407" i="6"/>
  <c r="G2406" i="6"/>
  <c r="G2404" i="6"/>
  <c r="G2403" i="6"/>
  <c r="G2395" i="6"/>
  <c r="G2394" i="6"/>
  <c r="G2393" i="6"/>
  <c r="G2392" i="6"/>
  <c r="G2391" i="6"/>
  <c r="G2383" i="6"/>
  <c r="G2382" i="6"/>
  <c r="G2379" i="6"/>
  <c r="G2378" i="6"/>
  <c r="G2377" i="6"/>
  <c r="G2370" i="6"/>
  <c r="G2371" i="6" s="1"/>
  <c r="G2372" i="6" s="1"/>
  <c r="G2373" i="6" s="1"/>
  <c r="G2369" i="6"/>
  <c r="G2361" i="6"/>
  <c r="G2362" i="6" s="1"/>
  <c r="G2363" i="6" s="1"/>
  <c r="G2364" i="6" s="1"/>
  <c r="G2365" i="6" s="1"/>
  <c r="G2354" i="6"/>
  <c r="G2355" i="6" s="1"/>
  <c r="G2356" i="6" s="1"/>
  <c r="G2357" i="6" s="1"/>
  <c r="G2353" i="6"/>
  <c r="G2345" i="6"/>
  <c r="G2346" i="6" s="1"/>
  <c r="G2347" i="6" s="1"/>
  <c r="G2348" i="6" s="1"/>
  <c r="G2349" i="6" s="1"/>
  <c r="G2337" i="6"/>
  <c r="G2336" i="6"/>
  <c r="G2335" i="6"/>
  <c r="G2334" i="6"/>
  <c r="G2326" i="6"/>
  <c r="G2327" i="6" s="1"/>
  <c r="G2323" i="6"/>
  <c r="G2324" i="6" s="1"/>
  <c r="G2322" i="6"/>
  <c r="G2314" i="6"/>
  <c r="G2315" i="6" s="1"/>
  <c r="G2311" i="6"/>
  <c r="G2310" i="6"/>
  <c r="G2302" i="6"/>
  <c r="G2301" i="6"/>
  <c r="G2298" i="6"/>
  <c r="G2297" i="6"/>
  <c r="G2296" i="6"/>
  <c r="G2295" i="6"/>
  <c r="G2299" i="6" s="1"/>
  <c r="G2287" i="6"/>
  <c r="G2286" i="6"/>
  <c r="G2288" i="6" s="1"/>
  <c r="G2283" i="6"/>
  <c r="G2282" i="6"/>
  <c r="G2281" i="6"/>
  <c r="G2280" i="6"/>
  <c r="G2272" i="6"/>
  <c r="G2273" i="6" s="1"/>
  <c r="G2271" i="6"/>
  <c r="G2268" i="6"/>
  <c r="G2267" i="6"/>
  <c r="G2266" i="6"/>
  <c r="G2265" i="6"/>
  <c r="G2257" i="6"/>
  <c r="G2258" i="6" s="1"/>
  <c r="G2254" i="6"/>
  <c r="G2253" i="6"/>
  <c r="G2255" i="6" s="1"/>
  <c r="G2251" i="6"/>
  <c r="G2250" i="6"/>
  <c r="G2242" i="6"/>
  <c r="G2241" i="6"/>
  <c r="G2243" i="6" s="1"/>
  <c r="G2238" i="6"/>
  <c r="G2237" i="6"/>
  <c r="G2239" i="6" s="1"/>
  <c r="G2229" i="6"/>
  <c r="G2228" i="6"/>
  <c r="G2230" i="6" s="1"/>
  <c r="G2231" i="6" s="1"/>
  <c r="G2232" i="6" s="1"/>
  <c r="G2233" i="6" s="1"/>
  <c r="G2221" i="6"/>
  <c r="G2220" i="6"/>
  <c r="G2219" i="6"/>
  <c r="G2216" i="6"/>
  <c r="G2215" i="6"/>
  <c r="G2207" i="6"/>
  <c r="G2206" i="6"/>
  <c r="G2208" i="6" s="1"/>
  <c r="G2209" i="6" s="1"/>
  <c r="G2210" i="6" s="1"/>
  <c r="G2211" i="6" s="1"/>
  <c r="G2198" i="6"/>
  <c r="G2199" i="6" s="1"/>
  <c r="G2195" i="6"/>
  <c r="G2196" i="6" s="1"/>
  <c r="G2192" i="6"/>
  <c r="G2191" i="6"/>
  <c r="G2190" i="6"/>
  <c r="G2189" i="6"/>
  <c r="G2188" i="6"/>
  <c r="G2187" i="6"/>
  <c r="G2179" i="6"/>
  <c r="G2178" i="6"/>
  <c r="G2175" i="6"/>
  <c r="G2176" i="6" s="1"/>
  <c r="G2169" i="6"/>
  <c r="G2170" i="6" s="1"/>
  <c r="G2171" i="6" s="1"/>
  <c r="G2168" i="6"/>
  <c r="G2167" i="6"/>
  <c r="G2159" i="6"/>
  <c r="G2158" i="6"/>
  <c r="G2160" i="6" s="1"/>
  <c r="G2161" i="6" s="1"/>
  <c r="G2162" i="6" s="1"/>
  <c r="G2163" i="6" s="1"/>
  <c r="G2150" i="6"/>
  <c r="G2151" i="6" s="1"/>
  <c r="G2152" i="6" s="1"/>
  <c r="G2153" i="6" s="1"/>
  <c r="G2154" i="6" s="1"/>
  <c r="G2149" i="6"/>
  <c r="G2141" i="6"/>
  <c r="G2140" i="6"/>
  <c r="G2132" i="6"/>
  <c r="G2131" i="6"/>
  <c r="G2133" i="6" s="1"/>
  <c r="G2134" i="6" s="1"/>
  <c r="G2135" i="6" s="1"/>
  <c r="G2136" i="6" s="1"/>
  <c r="G2123" i="6"/>
  <c r="G2122" i="6"/>
  <c r="G2121" i="6"/>
  <c r="G2120" i="6"/>
  <c r="G2119" i="6"/>
  <c r="G2116" i="6"/>
  <c r="G2117" i="6" s="1"/>
  <c r="G2110" i="6"/>
  <c r="G2111" i="6" s="1"/>
  <c r="G2112" i="6" s="1"/>
  <c r="G2109" i="6"/>
  <c r="G2108" i="6"/>
  <c r="G2100" i="6"/>
  <c r="G2101" i="6" s="1"/>
  <c r="G2102" i="6" s="1"/>
  <c r="G2103" i="6" s="1"/>
  <c r="G2104" i="6" s="1"/>
  <c r="G2092" i="6"/>
  <c r="G2093" i="6" s="1"/>
  <c r="G2094" i="6" s="1"/>
  <c r="G2095" i="6" s="1"/>
  <c r="G2096" i="6" s="1"/>
  <c r="G2084" i="6"/>
  <c r="G2085" i="6" s="1"/>
  <c r="G2086" i="6" s="1"/>
  <c r="G2087" i="6" s="1"/>
  <c r="G2088" i="6" s="1"/>
  <c r="G2077" i="6"/>
  <c r="G2078" i="6" s="1"/>
  <c r="G2079" i="6" s="1"/>
  <c r="G2080" i="6" s="1"/>
  <c r="G2076" i="6"/>
  <c r="G2068" i="6"/>
  <c r="G2067" i="6"/>
  <c r="G2066" i="6"/>
  <c r="G2065" i="6"/>
  <c r="G2064" i="6"/>
  <c r="G2062" i="6"/>
  <c r="G2061" i="6"/>
  <c r="G2053" i="6"/>
  <c r="G2052" i="6"/>
  <c r="G2051" i="6"/>
  <c r="G2054" i="6" s="1"/>
  <c r="G2055" i="6" s="1"/>
  <c r="G2056" i="6" s="1"/>
  <c r="G2057" i="6" s="1"/>
  <c r="G2049" i="6"/>
  <c r="G2048" i="6"/>
  <c r="G2042" i="6"/>
  <c r="G2043" i="6" s="1"/>
  <c r="G2044" i="6" s="1"/>
  <c r="G2040" i="6"/>
  <c r="G2041" i="6" s="1"/>
  <c r="G2032" i="6"/>
  <c r="G2033" i="6" s="1"/>
  <c r="G2034" i="6" s="1"/>
  <c r="G2035" i="6" s="1"/>
  <c r="G2036" i="6" s="1"/>
  <c r="G2025" i="6"/>
  <c r="G2026" i="6" s="1"/>
  <c r="G2027" i="6" s="1"/>
  <c r="G2028" i="6" s="1"/>
  <c r="G2024" i="6"/>
  <c r="G2016" i="6"/>
  <c r="G2017" i="6" s="1"/>
  <c r="G2018" i="6" s="1"/>
  <c r="G2019" i="6" s="1"/>
  <c r="G2020" i="6" s="1"/>
  <c r="G2008" i="6"/>
  <c r="G2007" i="6"/>
  <c r="G2006" i="6"/>
  <c r="G2005" i="6"/>
  <c r="G2002" i="6"/>
  <c r="G2003" i="6" s="1"/>
  <c r="G1994" i="6"/>
  <c r="G1993" i="6"/>
  <c r="G1995" i="6" s="1"/>
  <c r="G1990" i="6"/>
  <c r="G1991" i="6" s="1"/>
  <c r="G1983" i="6"/>
  <c r="G1982" i="6"/>
  <c r="G1981" i="6"/>
  <c r="G1978" i="6"/>
  <c r="G1977" i="6"/>
  <c r="G1976" i="6"/>
  <c r="G1975" i="6"/>
  <c r="G1972" i="6"/>
  <c r="G1973" i="6" s="1"/>
  <c r="G1971" i="6"/>
  <c r="G1963" i="6"/>
  <c r="G1962" i="6"/>
  <c r="G1964" i="6" s="1"/>
  <c r="G1959" i="6"/>
  <c r="G1958" i="6"/>
  <c r="G1957" i="6"/>
  <c r="G1956" i="6"/>
  <c r="G1955" i="6"/>
  <c r="G1953" i="6"/>
  <c r="G1952" i="6"/>
  <c r="G1951" i="6"/>
  <c r="G1943" i="6"/>
  <c r="G1942" i="6"/>
  <c r="G1939" i="6"/>
  <c r="G1938" i="6"/>
  <c r="G1937" i="6"/>
  <c r="G1936" i="6"/>
  <c r="G1935" i="6"/>
  <c r="G1934" i="6"/>
  <c r="G1933" i="6"/>
  <c r="G1932" i="6"/>
  <c r="G1924" i="6"/>
  <c r="G1923" i="6"/>
  <c r="G1925" i="6" s="1"/>
  <c r="G1921" i="6"/>
  <c r="G1920" i="6"/>
  <c r="G1913" i="6"/>
  <c r="G1912" i="6"/>
  <c r="G1911" i="6"/>
  <c r="G1909" i="6"/>
  <c r="G1908" i="6"/>
  <c r="G1901" i="6"/>
  <c r="G1900" i="6"/>
  <c r="G1899" i="6"/>
  <c r="G1896" i="6"/>
  <c r="G1895" i="6"/>
  <c r="G1894" i="6"/>
  <c r="G1893" i="6"/>
  <c r="G1891" i="6"/>
  <c r="G1890" i="6"/>
  <c r="G1889" i="6"/>
  <c r="G1881" i="6"/>
  <c r="G1880" i="6"/>
  <c r="G1877" i="6"/>
  <c r="G1876" i="6"/>
  <c r="G1875" i="6"/>
  <c r="G1874" i="6"/>
  <c r="G1871" i="6"/>
  <c r="G1870" i="6"/>
  <c r="G1862" i="6"/>
  <c r="G1861" i="6"/>
  <c r="G1863" i="6" s="1"/>
  <c r="G1858" i="6"/>
  <c r="G1857" i="6"/>
  <c r="G1856" i="6"/>
  <c r="G1855" i="6"/>
  <c r="G1859" i="6" s="1"/>
  <c r="G1852" i="6"/>
  <c r="G1853" i="6" s="1"/>
  <c r="G1851" i="6"/>
  <c r="G1843" i="6"/>
  <c r="G1842" i="6"/>
  <c r="G1839" i="6"/>
  <c r="G1838" i="6"/>
  <c r="G1837" i="6"/>
  <c r="G1840" i="6" s="1"/>
  <c r="G1834" i="6"/>
  <c r="G1833" i="6"/>
  <c r="G1835" i="6" s="1"/>
  <c r="G1825" i="6"/>
  <c r="G1824" i="6"/>
  <c r="G1823" i="6"/>
  <c r="G1822" i="6"/>
  <c r="G1821" i="6"/>
  <c r="G1820" i="6"/>
  <c r="G1819" i="6"/>
  <c r="G1818" i="6"/>
  <c r="G1817" i="6"/>
  <c r="G1816" i="6"/>
  <c r="G1815" i="6"/>
  <c r="G1814" i="6"/>
  <c r="G1813" i="6"/>
  <c r="G1812" i="6"/>
  <c r="G1811" i="6"/>
  <c r="G1810" i="6"/>
  <c r="G1809" i="6"/>
  <c r="G1808" i="6"/>
  <c r="G1800" i="6"/>
  <c r="G1799" i="6"/>
  <c r="G1798" i="6"/>
  <c r="G1797" i="6"/>
  <c r="G1796" i="6"/>
  <c r="G1795" i="6"/>
  <c r="G1794" i="6"/>
  <c r="G1793" i="6"/>
  <c r="G1792" i="6"/>
  <c r="G1791" i="6"/>
  <c r="G1790" i="6"/>
  <c r="G1789" i="6"/>
  <c r="G1788" i="6"/>
  <c r="G1787" i="6"/>
  <c r="G1786" i="6"/>
  <c r="G1785" i="6"/>
  <c r="G1784" i="6"/>
  <c r="G1783" i="6"/>
  <c r="G1782" i="6"/>
  <c r="G1781" i="6"/>
  <c r="G1773" i="6"/>
  <c r="G1772" i="6"/>
  <c r="G1771" i="6"/>
  <c r="G1770" i="6"/>
  <c r="G1769" i="6"/>
  <c r="G1768" i="6"/>
  <c r="G1767" i="6"/>
  <c r="G1766" i="6"/>
  <c r="G1765" i="6"/>
  <c r="G1764" i="6"/>
  <c r="G1763" i="6"/>
  <c r="G1762" i="6"/>
  <c r="G1761" i="6"/>
  <c r="G1760" i="6"/>
  <c r="G1759" i="6"/>
  <c r="G1758" i="6"/>
  <c r="G1757" i="6"/>
  <c r="G1756" i="6"/>
  <c r="G1755" i="6"/>
  <c r="G1754" i="6"/>
  <c r="G1753" i="6"/>
  <c r="G1752" i="6"/>
  <c r="G1751" i="6"/>
  <c r="G1750" i="6"/>
  <c r="G1749" i="6"/>
  <c r="G1741" i="6"/>
  <c r="G1740" i="6"/>
  <c r="G1739" i="6"/>
  <c r="G1738" i="6"/>
  <c r="G1737" i="6"/>
  <c r="G1736" i="6"/>
  <c r="G1735" i="6"/>
  <c r="G1734" i="6"/>
  <c r="G1733" i="6"/>
  <c r="G1732" i="6"/>
  <c r="G1731" i="6"/>
  <c r="G1730" i="6"/>
  <c r="G1729" i="6"/>
  <c r="G1728" i="6"/>
  <c r="G1727" i="6"/>
  <c r="G1726" i="6"/>
  <c r="G1725" i="6"/>
  <c r="G1724" i="6"/>
  <c r="G1723" i="6"/>
  <c r="G1722" i="6"/>
  <c r="G1714" i="6"/>
  <c r="G1713" i="6"/>
  <c r="G1711" i="6"/>
  <c r="G1710" i="6"/>
  <c r="G1709" i="6"/>
  <c r="G1706" i="6"/>
  <c r="G1707" i="6" s="1"/>
  <c r="G1705" i="6"/>
  <c r="G1697" i="6"/>
  <c r="G1698" i="6" s="1"/>
  <c r="G1699" i="6" s="1"/>
  <c r="G1700" i="6" s="1"/>
  <c r="G1701" i="6" s="1"/>
  <c r="G1693" i="6"/>
  <c r="G1690" i="6"/>
  <c r="G1691" i="6" s="1"/>
  <c r="G1692" i="6" s="1"/>
  <c r="G1689" i="6"/>
  <c r="G1681" i="6"/>
  <c r="G1682" i="6" s="1"/>
  <c r="G1683" i="6" s="1"/>
  <c r="G1684" i="6" s="1"/>
  <c r="G1685" i="6" s="1"/>
  <c r="G1674" i="6"/>
  <c r="G1675" i="6" s="1"/>
  <c r="G1676" i="6" s="1"/>
  <c r="G1677" i="6" s="1"/>
  <c r="G1673" i="6"/>
  <c r="G1665" i="6"/>
  <c r="G1666" i="6" s="1"/>
  <c r="G1667" i="6" s="1"/>
  <c r="G1668" i="6" s="1"/>
  <c r="G1669" i="6" s="1"/>
  <c r="G1657" i="6"/>
  <c r="G1656" i="6"/>
  <c r="G1655" i="6"/>
  <c r="G1654" i="6"/>
  <c r="G1652" i="6"/>
  <c r="G1651" i="6"/>
  <c r="G1643" i="6"/>
  <c r="G1642" i="6"/>
  <c r="G1644" i="6" s="1"/>
  <c r="G1640" i="6"/>
  <c r="G1639" i="6"/>
  <c r="G1632" i="6"/>
  <c r="G1631" i="6"/>
  <c r="G1628" i="6"/>
  <c r="G1629" i="6" s="1"/>
  <c r="G1625" i="6"/>
  <c r="G1624" i="6"/>
  <c r="G1623" i="6"/>
  <c r="G1622" i="6"/>
  <c r="G1614" i="6"/>
  <c r="G1615" i="6" s="1"/>
  <c r="G1611" i="6"/>
  <c r="G1612" i="6" s="1"/>
  <c r="G1608" i="6"/>
  <c r="G1607" i="6"/>
  <c r="G1606" i="6"/>
  <c r="G1605" i="6"/>
  <c r="G1598" i="6"/>
  <c r="G1597" i="6"/>
  <c r="G1594" i="6"/>
  <c r="G1595" i="6" s="1"/>
  <c r="G1591" i="6"/>
  <c r="G1590" i="6"/>
  <c r="G1589" i="6"/>
  <c r="G1588" i="6"/>
  <c r="G1580" i="6"/>
  <c r="G1579" i="6"/>
  <c r="G1581" i="6" s="1"/>
  <c r="G1576" i="6"/>
  <c r="G1575" i="6"/>
  <c r="G1577" i="6" s="1"/>
  <c r="G1567" i="6"/>
  <c r="G1568" i="6" s="1"/>
  <c r="G1564" i="6"/>
  <c r="G1565" i="6" s="1"/>
  <c r="G1561" i="6"/>
  <c r="G1560" i="6"/>
  <c r="G1559" i="6"/>
  <c r="G1558" i="6"/>
  <c r="G1557" i="6"/>
  <c r="G1556" i="6"/>
  <c r="G1548" i="6"/>
  <c r="G1547" i="6"/>
  <c r="G1549" i="6" s="1"/>
  <c r="G1550" i="6" s="1"/>
  <c r="G1551" i="6" s="1"/>
  <c r="G1552" i="6" s="1"/>
  <c r="G1544" i="6"/>
  <c r="G1545" i="6" s="1"/>
  <c r="G1536" i="6"/>
  <c r="G1535" i="6"/>
  <c r="G1532" i="6"/>
  <c r="G1533" i="6" s="1"/>
  <c r="G1525" i="6"/>
  <c r="G1524" i="6"/>
  <c r="G1523" i="6"/>
  <c r="G1520" i="6"/>
  <c r="G1521" i="6" s="1"/>
  <c r="G1513" i="6"/>
  <c r="G1512" i="6"/>
  <c r="G1509" i="6"/>
  <c r="G1510" i="6" s="1"/>
  <c r="G1506" i="6"/>
  <c r="G1505" i="6"/>
  <c r="G1504" i="6"/>
  <c r="G1503" i="6"/>
  <c r="G1502" i="6"/>
  <c r="G1501" i="6"/>
  <c r="G1493" i="6"/>
  <c r="G1492" i="6"/>
  <c r="G1490" i="6"/>
  <c r="G1489" i="6"/>
  <c r="G1488" i="6"/>
  <c r="G1480" i="6"/>
  <c r="G1479" i="6"/>
  <c r="G1481" i="6" s="1"/>
  <c r="G1476" i="6"/>
  <c r="G1475" i="6"/>
  <c r="G1468" i="6"/>
  <c r="G1467" i="6"/>
  <c r="G1464" i="6"/>
  <c r="G1465" i="6" s="1"/>
  <c r="G1461" i="6"/>
  <c r="G1460" i="6"/>
  <c r="G1462" i="6" s="1"/>
  <c r="G1459" i="6"/>
  <c r="G1458" i="6"/>
  <c r="G1450" i="6"/>
  <c r="G1451" i="6" s="1"/>
  <c r="G1448" i="6"/>
  <c r="G1447" i="6"/>
  <c r="G1439" i="6"/>
  <c r="G1440" i="6" s="1"/>
  <c r="G1438" i="6"/>
  <c r="G1435" i="6"/>
  <c r="G1436" i="6" s="1"/>
  <c r="G1427" i="6"/>
  <c r="G1426" i="6"/>
  <c r="G1424" i="6"/>
  <c r="G1423" i="6"/>
  <c r="G1415" i="6"/>
  <c r="G1414" i="6"/>
  <c r="G1416" i="6" s="1"/>
  <c r="G1412" i="6"/>
  <c r="G1411" i="6"/>
  <c r="G1403" i="6"/>
  <c r="G1404" i="6" s="1"/>
  <c r="G1405" i="6" s="1"/>
  <c r="G1406" i="6" s="1"/>
  <c r="G1407" i="6" s="1"/>
  <c r="G1395" i="6"/>
  <c r="G1396" i="6" s="1"/>
  <c r="G1397" i="6" s="1"/>
  <c r="G1398" i="6" s="1"/>
  <c r="G1399" i="6" s="1"/>
  <c r="G1387" i="6"/>
  <c r="G1388" i="6" s="1"/>
  <c r="G1389" i="6" s="1"/>
  <c r="G1390" i="6" s="1"/>
  <c r="G1391" i="6" s="1"/>
  <c r="G1383" i="6"/>
  <c r="G1380" i="6"/>
  <c r="G1381" i="6" s="1"/>
  <c r="G1382" i="6" s="1"/>
  <c r="G1379" i="6"/>
  <c r="G1371" i="6"/>
  <c r="G1372" i="6" s="1"/>
  <c r="G1373" i="6" s="1"/>
  <c r="G1374" i="6" s="1"/>
  <c r="G1375" i="6" s="1"/>
  <c r="G1365" i="6"/>
  <c r="G1366" i="6" s="1"/>
  <c r="G1367" i="6" s="1"/>
  <c r="G1363" i="6"/>
  <c r="G1364" i="6" s="1"/>
  <c r="G1358" i="6"/>
  <c r="G1359" i="6" s="1"/>
  <c r="G1355" i="6"/>
  <c r="G1356" i="6" s="1"/>
  <c r="G1357" i="6" s="1"/>
  <c r="G1347" i="6"/>
  <c r="G1348" i="6" s="1"/>
  <c r="G1349" i="6" s="1"/>
  <c r="G1350" i="6" s="1"/>
  <c r="G1351" i="6" s="1"/>
  <c r="G1339" i="6"/>
  <c r="G1340" i="6" s="1"/>
  <c r="G1341" i="6" s="1"/>
  <c r="G1342" i="6" s="1"/>
  <c r="G1343" i="6" s="1"/>
  <c r="G1331" i="6"/>
  <c r="G1332" i="6" s="1"/>
  <c r="G1333" i="6" s="1"/>
  <c r="G1334" i="6" s="1"/>
  <c r="G1335" i="6" s="1"/>
  <c r="G1323" i="6"/>
  <c r="G1324" i="6" s="1"/>
  <c r="G1325" i="6" s="1"/>
  <c r="G1326" i="6" s="1"/>
  <c r="G1327" i="6" s="1"/>
  <c r="G1315" i="6"/>
  <c r="G1316" i="6" s="1"/>
  <c r="G1317" i="6" s="1"/>
  <c r="G1318" i="6" s="1"/>
  <c r="G1319" i="6" s="1"/>
  <c r="G1307" i="6"/>
  <c r="G1308" i="6" s="1"/>
  <c r="G1309" i="6" s="1"/>
  <c r="G1310" i="6" s="1"/>
  <c r="G1311" i="6" s="1"/>
  <c r="G1299" i="6"/>
  <c r="G1300" i="6" s="1"/>
  <c r="G1301" i="6" s="1"/>
  <c r="G1302" i="6" s="1"/>
  <c r="G1303" i="6" s="1"/>
  <c r="G1291" i="6"/>
  <c r="G1292" i="6" s="1"/>
  <c r="G1293" i="6" s="1"/>
  <c r="G1294" i="6" s="1"/>
  <c r="G1295" i="6" s="1"/>
  <c r="G1284" i="6"/>
  <c r="G1285" i="6" s="1"/>
  <c r="G1286" i="6" s="1"/>
  <c r="G1287" i="6" s="1"/>
  <c r="G1283" i="6"/>
  <c r="G1277" i="6"/>
  <c r="G1278" i="6" s="1"/>
  <c r="G1279" i="6" s="1"/>
  <c r="G1276" i="6"/>
  <c r="G1275" i="6"/>
  <c r="G1267" i="6"/>
  <c r="G1268" i="6" s="1"/>
  <c r="G1269" i="6" s="1"/>
  <c r="G1270" i="6" s="1"/>
  <c r="G1271" i="6" s="1"/>
  <c r="G1259" i="6"/>
  <c r="G1260" i="6" s="1"/>
  <c r="G1261" i="6" s="1"/>
  <c r="G1262" i="6" s="1"/>
  <c r="G1263" i="6" s="1"/>
  <c r="G1251" i="6"/>
  <c r="G1252" i="6" s="1"/>
  <c r="G1253" i="6" s="1"/>
  <c r="G1254" i="6" s="1"/>
  <c r="G1255" i="6" s="1"/>
  <c r="G1243" i="6"/>
  <c r="G1244" i="6" s="1"/>
  <c r="G1245" i="6" s="1"/>
  <c r="G1246" i="6" s="1"/>
  <c r="G1247" i="6" s="1"/>
  <c r="G1235" i="6"/>
  <c r="G1236" i="6" s="1"/>
  <c r="G1237" i="6" s="1"/>
  <c r="G1238" i="6" s="1"/>
  <c r="G1239" i="6" s="1"/>
  <c r="G1227" i="6"/>
  <c r="G1228" i="6" s="1"/>
  <c r="G1229" i="6" s="1"/>
  <c r="G1230" i="6" s="1"/>
  <c r="G1231" i="6" s="1"/>
  <c r="G1219" i="6"/>
  <c r="G1220" i="6" s="1"/>
  <c r="G1221" i="6" s="1"/>
  <c r="G1222" i="6" s="1"/>
  <c r="G1223" i="6" s="1"/>
  <c r="G1211" i="6"/>
  <c r="G1212" i="6" s="1"/>
  <c r="G1213" i="6" s="1"/>
  <c r="G1214" i="6" s="1"/>
  <c r="G1215" i="6" s="1"/>
  <c r="G1203" i="6"/>
  <c r="G1204" i="6" s="1"/>
  <c r="G1205" i="6" s="1"/>
  <c r="G1206" i="6" s="1"/>
  <c r="G1207" i="6" s="1"/>
  <c r="G1195" i="6"/>
  <c r="G1196" i="6" s="1"/>
  <c r="G1197" i="6" s="1"/>
  <c r="G1198" i="6" s="1"/>
  <c r="G1199" i="6" s="1"/>
  <c r="G1187" i="6"/>
  <c r="G1188" i="6" s="1"/>
  <c r="G1189" i="6" s="1"/>
  <c r="G1190" i="6" s="1"/>
  <c r="G1191" i="6" s="1"/>
  <c r="G1180" i="6"/>
  <c r="G1181" i="6" s="1"/>
  <c r="G1182" i="6" s="1"/>
  <c r="G1183" i="6" s="1"/>
  <c r="G1179" i="6"/>
  <c r="G1171" i="6"/>
  <c r="G1172" i="6" s="1"/>
  <c r="G1173" i="6" s="1"/>
  <c r="G1174" i="6" s="1"/>
  <c r="G1175" i="6" s="1"/>
  <c r="G1163" i="6"/>
  <c r="G1164" i="6" s="1"/>
  <c r="G1165" i="6" s="1"/>
  <c r="G1166" i="6" s="1"/>
  <c r="G1167" i="6" s="1"/>
  <c r="G1155" i="6"/>
  <c r="G1156" i="6" s="1"/>
  <c r="G1157" i="6" s="1"/>
  <c r="G1158" i="6" s="1"/>
  <c r="G1159" i="6" s="1"/>
  <c r="G1149" i="6"/>
  <c r="G1150" i="6" s="1"/>
  <c r="G1151" i="6" s="1"/>
  <c r="G1148" i="6"/>
  <c r="G1147" i="6"/>
  <c r="G1142" i="6"/>
  <c r="G1143" i="6" s="1"/>
  <c r="G1139" i="6"/>
  <c r="G1140" i="6" s="1"/>
  <c r="G1141" i="6" s="1"/>
  <c r="G1134" i="6"/>
  <c r="G1135" i="6" s="1"/>
  <c r="G1131" i="6"/>
  <c r="G1132" i="6" s="1"/>
  <c r="G1133" i="6" s="1"/>
  <c r="G1123" i="6"/>
  <c r="G1124" i="6" s="1"/>
  <c r="G1125" i="6" s="1"/>
  <c r="G1126" i="6" s="1"/>
  <c r="G1127" i="6" s="1"/>
  <c r="G1117" i="6"/>
  <c r="G1118" i="6" s="1"/>
  <c r="G1119" i="6" s="1"/>
  <c r="G1116" i="6"/>
  <c r="G1115" i="6"/>
  <c r="G1110" i="6"/>
  <c r="G1111" i="6" s="1"/>
  <c r="G1107" i="6"/>
  <c r="G1108" i="6" s="1"/>
  <c r="G1109" i="6" s="1"/>
  <c r="G1099" i="6"/>
  <c r="G1100" i="6" s="1"/>
  <c r="G1101" i="6" s="1"/>
  <c r="G1102" i="6" s="1"/>
  <c r="G1103" i="6" s="1"/>
  <c r="G1091" i="6"/>
  <c r="G1090" i="6"/>
  <c r="G1087" i="6"/>
  <c r="G1086" i="6"/>
  <c r="G1078" i="6"/>
  <c r="G1077" i="6"/>
  <c r="G1074" i="6"/>
  <c r="G1075" i="6" s="1"/>
  <c r="G1066" i="6"/>
  <c r="G1065" i="6"/>
  <c r="G1062" i="6"/>
  <c r="G1063" i="6" s="1"/>
  <c r="G1054" i="6"/>
  <c r="G1055" i="6" s="1"/>
  <c r="G1053" i="6"/>
  <c r="G1050" i="6"/>
  <c r="G1051" i="6" s="1"/>
  <c r="G1042" i="6"/>
  <c r="G1041" i="6"/>
  <c r="G1038" i="6"/>
  <c r="G1039" i="6" s="1"/>
  <c r="G1030" i="6"/>
  <c r="G1029" i="6"/>
  <c r="G1026" i="6"/>
  <c r="G1027" i="6" s="1"/>
  <c r="G1018" i="6"/>
  <c r="G1019" i="6" s="1"/>
  <c r="G1020" i="6" s="1"/>
  <c r="G1021" i="6" s="1"/>
  <c r="G1022" i="6" s="1"/>
  <c r="G1010" i="6"/>
  <c r="G1009" i="6"/>
  <c r="G1011" i="6" s="1"/>
  <c r="G1006" i="6"/>
  <c r="G1007" i="6" s="1"/>
  <c r="G998" i="6"/>
  <c r="G997" i="6"/>
  <c r="G999" i="6" s="1"/>
  <c r="G1000" i="6" s="1"/>
  <c r="G1001" i="6" s="1"/>
  <c r="G1002" i="6" s="1"/>
  <c r="G994" i="6"/>
  <c r="G995" i="6" s="1"/>
  <c r="G987" i="6"/>
  <c r="G986" i="6"/>
  <c r="G985" i="6"/>
  <c r="G982" i="6"/>
  <c r="G981" i="6"/>
  <c r="G973" i="6"/>
  <c r="G974" i="6" s="1"/>
  <c r="G970" i="6"/>
  <c r="G969" i="6"/>
  <c r="G968" i="6"/>
  <c r="G960" i="6"/>
  <c r="G959" i="6"/>
  <c r="G956" i="6"/>
  <c r="G955" i="6"/>
  <c r="G954" i="6"/>
  <c r="G951" i="6"/>
  <c r="G950" i="6"/>
  <c r="G943" i="6"/>
  <c r="G942" i="6"/>
  <c r="G939" i="6"/>
  <c r="G938" i="6"/>
  <c r="G937" i="6"/>
  <c r="G929" i="6"/>
  <c r="G928" i="6"/>
  <c r="G925" i="6"/>
  <c r="G924" i="6"/>
  <c r="G923" i="6"/>
  <c r="G920" i="6"/>
  <c r="G919" i="6"/>
  <c r="G911" i="6"/>
  <c r="G910" i="6"/>
  <c r="G907" i="6"/>
  <c r="G906" i="6"/>
  <c r="G908" i="6" s="1"/>
  <c r="G905" i="6"/>
  <c r="G903" i="6"/>
  <c r="G902" i="6"/>
  <c r="G901" i="6"/>
  <c r="G893" i="6"/>
  <c r="G894" i="6" s="1"/>
  <c r="G895" i="6" s="1"/>
  <c r="G896" i="6" s="1"/>
  <c r="G897" i="6" s="1"/>
  <c r="G886" i="6"/>
  <c r="G887" i="6" s="1"/>
  <c r="G888" i="6" s="1"/>
  <c r="G889" i="6" s="1"/>
  <c r="G885" i="6"/>
  <c r="G877" i="6"/>
  <c r="G878" i="6" s="1"/>
  <c r="G879" i="6" s="1"/>
  <c r="G880" i="6" s="1"/>
  <c r="G881" i="6" s="1"/>
  <c r="G869" i="6"/>
  <c r="G870" i="6" s="1"/>
  <c r="G871" i="6" s="1"/>
  <c r="G872" i="6" s="1"/>
  <c r="G873" i="6" s="1"/>
  <c r="G861" i="6"/>
  <c r="G860" i="6"/>
  <c r="G859" i="6"/>
  <c r="G858" i="6"/>
  <c r="G862" i="6" s="1"/>
  <c r="G855" i="6"/>
  <c r="G856" i="6" s="1"/>
  <c r="G847" i="6"/>
  <c r="G846" i="6"/>
  <c r="G848" i="6" s="1"/>
  <c r="G844" i="6"/>
  <c r="G843" i="6"/>
  <c r="G835" i="6"/>
  <c r="G836" i="6" s="1"/>
  <c r="G832" i="6"/>
  <c r="G831" i="6"/>
  <c r="G824" i="6"/>
  <c r="G823" i="6"/>
  <c r="G821" i="6"/>
  <c r="G820" i="6"/>
  <c r="G817" i="6"/>
  <c r="G816" i="6"/>
  <c r="G815" i="6"/>
  <c r="G814" i="6"/>
  <c r="G813" i="6"/>
  <c r="G812" i="6"/>
  <c r="G818" i="6" s="1"/>
  <c r="G825" i="6" s="1"/>
  <c r="G826" i="6" s="1"/>
  <c r="G827" i="6" s="1"/>
  <c r="G804" i="6"/>
  <c r="G805" i="6" s="1"/>
  <c r="G801" i="6"/>
  <c r="G802" i="6" s="1"/>
  <c r="G798" i="6"/>
  <c r="G797" i="6"/>
  <c r="G796" i="6"/>
  <c r="G795" i="6"/>
  <c r="G794" i="6"/>
  <c r="G793" i="6"/>
  <c r="G799" i="6" s="1"/>
  <c r="G786" i="6"/>
  <c r="G787" i="6" s="1"/>
  <c r="G788" i="6" s="1"/>
  <c r="G789" i="6" s="1"/>
  <c r="G785" i="6"/>
  <c r="G777" i="6"/>
  <c r="G776" i="6"/>
  <c r="G778" i="6" s="1"/>
  <c r="G779" i="6" s="1"/>
  <c r="G780" i="6" s="1"/>
  <c r="G781" i="6" s="1"/>
  <c r="G768" i="6"/>
  <c r="G767" i="6"/>
  <c r="G769" i="6" s="1"/>
  <c r="G770" i="6" s="1"/>
  <c r="G771" i="6" s="1"/>
  <c r="G772" i="6" s="1"/>
  <c r="G759" i="6"/>
  <c r="G758" i="6"/>
  <c r="G760" i="6" s="1"/>
  <c r="G761" i="6" s="1"/>
  <c r="G762" i="6" s="1"/>
  <c r="G763" i="6" s="1"/>
  <c r="G750" i="6"/>
  <c r="G749" i="6"/>
  <c r="G751" i="6" s="1"/>
  <c r="G752" i="6" s="1"/>
  <c r="G753" i="6" s="1"/>
  <c r="G754" i="6" s="1"/>
  <c r="G741" i="6"/>
  <c r="G740" i="6"/>
  <c r="G739" i="6"/>
  <c r="G738" i="6"/>
  <c r="G737" i="6"/>
  <c r="G734" i="6"/>
  <c r="G735" i="6" s="1"/>
  <c r="G726" i="6"/>
  <c r="G725" i="6"/>
  <c r="G727" i="6" s="1"/>
  <c r="G728" i="6" s="1"/>
  <c r="G729" i="6" s="1"/>
  <c r="G730" i="6" s="1"/>
  <c r="G724" i="6"/>
  <c r="G721" i="6"/>
  <c r="G722" i="6" s="1"/>
  <c r="G716" i="6"/>
  <c r="G717" i="6" s="1"/>
  <c r="G715" i="6"/>
  <c r="G713" i="6"/>
  <c r="G714" i="6" s="1"/>
  <c r="G705" i="6"/>
  <c r="G704" i="6"/>
  <c r="G697" i="6"/>
  <c r="G698" i="6" s="1"/>
  <c r="G699" i="6" s="1"/>
  <c r="G700" i="6" s="1"/>
  <c r="G696" i="6"/>
  <c r="G695" i="6"/>
  <c r="G687" i="6"/>
  <c r="G686" i="6"/>
  <c r="G678" i="6"/>
  <c r="G677" i="6"/>
  <c r="G679" i="6" s="1"/>
  <c r="G680" i="6" s="1"/>
  <c r="G681" i="6" s="1"/>
  <c r="G682" i="6" s="1"/>
  <c r="G669" i="6"/>
  <c r="G668" i="6"/>
  <c r="G667" i="6"/>
  <c r="G666" i="6"/>
  <c r="G665" i="6"/>
  <c r="G662" i="6"/>
  <c r="G663" i="6" s="1"/>
  <c r="G654" i="6"/>
  <c r="G653" i="6"/>
  <c r="G652" i="6"/>
  <c r="G649" i="6"/>
  <c r="G650" i="6" s="1"/>
  <c r="G641" i="6"/>
  <c r="G640" i="6"/>
  <c r="G637" i="6"/>
  <c r="G638" i="6" s="1"/>
  <c r="G629" i="6"/>
  <c r="G628" i="6"/>
  <c r="G627" i="6"/>
  <c r="G626" i="6"/>
  <c r="G625" i="6"/>
  <c r="G630" i="6" s="1"/>
  <c r="G622" i="6"/>
  <c r="G621" i="6"/>
  <c r="G623" i="6" s="1"/>
  <c r="G618" i="6"/>
  <c r="G617" i="6"/>
  <c r="G616" i="6"/>
  <c r="G615" i="6"/>
  <c r="G614" i="6"/>
  <c r="G613" i="6"/>
  <c r="G610" i="6"/>
  <c r="G609" i="6"/>
  <c r="G602" i="6"/>
  <c r="G601" i="6"/>
  <c r="G598" i="6"/>
  <c r="G597" i="6"/>
  <c r="G599" i="6" s="1"/>
  <c r="G594" i="6"/>
  <c r="G595" i="6" s="1"/>
  <c r="G592" i="6"/>
  <c r="G591" i="6"/>
  <c r="G590" i="6"/>
  <c r="G582" i="6"/>
  <c r="G581" i="6"/>
  <c r="G579" i="6"/>
  <c r="G578" i="6"/>
  <c r="G577" i="6"/>
  <c r="G569" i="6"/>
  <c r="G568" i="6"/>
  <c r="G570" i="6" s="1"/>
  <c r="G565" i="6"/>
  <c r="G564" i="6"/>
  <c r="G566" i="6" s="1"/>
  <c r="G556" i="6"/>
  <c r="G555" i="6"/>
  <c r="G552" i="6"/>
  <c r="G551" i="6"/>
  <c r="G544" i="6"/>
  <c r="G545" i="6" s="1"/>
  <c r="G546" i="6" s="1"/>
  <c r="G547" i="6" s="1"/>
  <c r="G543" i="6"/>
  <c r="G535" i="6"/>
  <c r="G536" i="6" s="1"/>
  <c r="G537" i="6" s="1"/>
  <c r="G538" i="6" s="1"/>
  <c r="G539" i="6" s="1"/>
  <c r="G531" i="6"/>
  <c r="G530" i="6"/>
  <c r="G527" i="6"/>
  <c r="G528" i="6" s="1"/>
  <c r="G529" i="6" s="1"/>
  <c r="G520" i="6"/>
  <c r="G521" i="6" s="1"/>
  <c r="G522" i="6" s="1"/>
  <c r="G523" i="6" s="1"/>
  <c r="G519" i="6"/>
  <c r="G511" i="6"/>
  <c r="G510" i="6"/>
  <c r="G509" i="6"/>
  <c r="G508" i="6"/>
  <c r="G512" i="6" s="1"/>
  <c r="G513" i="6" s="1"/>
  <c r="G514" i="6" s="1"/>
  <c r="G515" i="6" s="1"/>
  <c r="G500" i="6"/>
  <c r="G499" i="6"/>
  <c r="G491" i="6"/>
  <c r="G492" i="6" s="1"/>
  <c r="G493" i="6" s="1"/>
  <c r="G494" i="6" s="1"/>
  <c r="G495" i="6" s="1"/>
  <c r="G483" i="6"/>
  <c r="G484" i="6" s="1"/>
  <c r="G485" i="6" s="1"/>
  <c r="G486" i="6" s="1"/>
  <c r="G487" i="6" s="1"/>
  <c r="G475" i="6"/>
  <c r="G476" i="6" s="1"/>
  <c r="G477" i="6" s="1"/>
  <c r="G478" i="6" s="1"/>
  <c r="G479" i="6" s="1"/>
  <c r="G469" i="6"/>
  <c r="G470" i="6" s="1"/>
  <c r="G471" i="6" s="1"/>
  <c r="G467" i="6"/>
  <c r="G468" i="6" s="1"/>
  <c r="G459" i="6"/>
  <c r="G458" i="6"/>
  <c r="G460" i="6" s="1"/>
  <c r="G461" i="6" s="1"/>
  <c r="G462" i="6" s="1"/>
  <c r="G463" i="6" s="1"/>
  <c r="G457" i="6"/>
  <c r="G456" i="6"/>
  <c r="G449" i="6"/>
  <c r="G450" i="6" s="1"/>
  <c r="G451" i="6" s="1"/>
  <c r="G452" i="6" s="1"/>
  <c r="G448" i="6"/>
  <c r="G447" i="6"/>
  <c r="G439" i="6"/>
  <c r="G438" i="6"/>
  <c r="G440" i="6" s="1"/>
  <c r="G435" i="6"/>
  <c r="G434" i="6"/>
  <c r="G433" i="6"/>
  <c r="G432" i="6"/>
  <c r="G431" i="6"/>
  <c r="G423" i="6"/>
  <c r="G422" i="6"/>
  <c r="G424" i="6" s="1"/>
  <c r="G425" i="6" s="1"/>
  <c r="G426" i="6" s="1"/>
  <c r="G427" i="6" s="1"/>
  <c r="G421" i="6"/>
  <c r="G420" i="6"/>
  <c r="G412" i="6"/>
  <c r="G413" i="6" s="1"/>
  <c r="G409" i="6"/>
  <c r="G410" i="6" s="1"/>
  <c r="G406" i="6"/>
  <c r="G405" i="6"/>
  <c r="G404" i="6"/>
  <c r="G403" i="6"/>
  <c r="G402" i="6"/>
  <c r="G401" i="6"/>
  <c r="G393" i="6"/>
  <c r="G394" i="6" s="1"/>
  <c r="G390" i="6"/>
  <c r="G391" i="6" s="1"/>
  <c r="G387" i="6"/>
  <c r="G386" i="6"/>
  <c r="G385" i="6"/>
  <c r="G384" i="6"/>
  <c r="G383" i="6"/>
  <c r="G382" i="6"/>
  <c r="G374" i="6"/>
  <c r="G375" i="6" s="1"/>
  <c r="G372" i="6"/>
  <c r="G371" i="6"/>
  <c r="G368" i="6"/>
  <c r="G367" i="6"/>
  <c r="G366" i="6"/>
  <c r="G365" i="6"/>
  <c r="G364" i="6"/>
  <c r="G363" i="6"/>
  <c r="G355" i="6"/>
  <c r="G354" i="6"/>
  <c r="G351" i="6"/>
  <c r="G352" i="6" s="1"/>
  <c r="G348" i="6"/>
  <c r="G349" i="6" s="1"/>
  <c r="G341" i="6"/>
  <c r="G340" i="6"/>
  <c r="G337" i="6"/>
  <c r="G336" i="6"/>
  <c r="G333" i="6"/>
  <c r="G332" i="6"/>
  <c r="G324" i="6"/>
  <c r="G325" i="6" s="1"/>
  <c r="G321" i="6"/>
  <c r="G322" i="6" s="1"/>
  <c r="G318" i="6"/>
  <c r="G317" i="6"/>
  <c r="G316" i="6"/>
  <c r="G315" i="6"/>
  <c r="G314" i="6"/>
  <c r="G319" i="6" s="1"/>
  <c r="G326" i="6" s="1"/>
  <c r="G327" i="6" s="1"/>
  <c r="G328" i="6" s="1"/>
  <c r="G313" i="6"/>
  <c r="G305" i="6"/>
  <c r="G306" i="6" s="1"/>
  <c r="G302" i="6"/>
  <c r="G303" i="6" s="1"/>
  <c r="G301" i="6"/>
  <c r="G298" i="6"/>
  <c r="G297" i="6"/>
  <c r="G289" i="6"/>
  <c r="G290" i="6" s="1"/>
  <c r="G286" i="6"/>
  <c r="G285" i="6"/>
  <c r="G277" i="6"/>
  <c r="G278" i="6" s="1"/>
  <c r="G274" i="6"/>
  <c r="G273" i="6"/>
  <c r="G270" i="6"/>
  <c r="G269" i="6"/>
  <c r="G261" i="6"/>
  <c r="G262" i="6" s="1"/>
  <c r="G258" i="6"/>
  <c r="G257" i="6"/>
  <c r="G249" i="6"/>
  <c r="G250" i="6" s="1"/>
  <c r="G246" i="6"/>
  <c r="G245" i="6"/>
  <c r="G237" i="6"/>
  <c r="G238" i="6" s="1"/>
  <c r="G234" i="6"/>
  <c r="G233" i="6"/>
  <c r="G232" i="6"/>
  <c r="G229" i="6"/>
  <c r="G228" i="6"/>
  <c r="G230" i="6" s="1"/>
  <c r="G221" i="6"/>
  <c r="G220" i="6"/>
  <c r="G217" i="6"/>
  <c r="G216" i="6"/>
  <c r="G218" i="6" s="1"/>
  <c r="G213" i="6"/>
  <c r="G212" i="6"/>
  <c r="G204" i="6"/>
  <c r="G205" i="6" s="1"/>
  <c r="G202" i="6"/>
  <c r="G206" i="6" s="1"/>
  <c r="G207" i="6" s="1"/>
  <c r="G208" i="6" s="1"/>
  <c r="G201" i="6"/>
  <c r="G200" i="6"/>
  <c r="G192" i="6"/>
  <c r="G191" i="6"/>
  <c r="G188" i="6"/>
  <c r="G187" i="6"/>
  <c r="G186" i="6"/>
  <c r="G183" i="6"/>
  <c r="G182" i="6"/>
  <c r="G175" i="6"/>
  <c r="G174" i="6"/>
  <c r="G171" i="6"/>
  <c r="G170" i="6"/>
  <c r="G169" i="6"/>
  <c r="G166" i="6"/>
  <c r="G165" i="6"/>
  <c r="G157" i="6"/>
  <c r="G158" i="6" s="1"/>
  <c r="G154" i="6"/>
  <c r="G153" i="6"/>
  <c r="G152" i="6"/>
  <c r="G149" i="6"/>
  <c r="G148" i="6"/>
  <c r="G140" i="6"/>
  <c r="G141" i="6" s="1"/>
  <c r="G137" i="6"/>
  <c r="G136" i="6"/>
  <c r="G135" i="6"/>
  <c r="G128" i="6"/>
  <c r="G127" i="6"/>
  <c r="G124" i="6"/>
  <c r="G123" i="6"/>
  <c r="G122" i="6"/>
  <c r="G114" i="6"/>
  <c r="G115" i="6" s="1"/>
  <c r="G111" i="6"/>
  <c r="G112" i="6" s="1"/>
  <c r="G116" i="6" s="1"/>
  <c r="G117" i="6" s="1"/>
  <c r="G118" i="6" s="1"/>
  <c r="G110" i="6"/>
  <c r="G102" i="6"/>
  <c r="G103" i="6" s="1"/>
  <c r="G99" i="6"/>
  <c r="G98" i="6"/>
  <c r="G100" i="6" s="1"/>
  <c r="G97" i="6"/>
  <c r="G96" i="6"/>
  <c r="G88" i="6"/>
  <c r="G89" i="6" s="1"/>
  <c r="G85" i="6"/>
  <c r="G84" i="6"/>
  <c r="G81" i="6"/>
  <c r="G82" i="6" s="1"/>
  <c r="G73" i="6"/>
  <c r="G74" i="6" s="1"/>
  <c r="G71" i="6"/>
  <c r="G70" i="6"/>
  <c r="G67" i="6"/>
  <c r="G66" i="6"/>
  <c r="G65" i="6"/>
  <c r="G64" i="6"/>
  <c r="G63" i="6"/>
  <c r="G62" i="6"/>
  <c r="G68" i="6" s="1"/>
  <c r="G55" i="6"/>
  <c r="G54" i="6"/>
  <c r="G51" i="6"/>
  <c r="G52" i="6" s="1"/>
  <c r="G48" i="6"/>
  <c r="G47" i="6"/>
  <c r="G46" i="6"/>
  <c r="G45" i="6"/>
  <c r="G44" i="6"/>
  <c r="G43" i="6"/>
  <c r="G35" i="6"/>
  <c r="G36" i="6" s="1"/>
  <c r="G32" i="6"/>
  <c r="G33" i="6" s="1"/>
  <c r="G29" i="6"/>
  <c r="G28" i="6"/>
  <c r="G27" i="6"/>
  <c r="G26" i="6"/>
  <c r="G25" i="6"/>
  <c r="G24" i="6"/>
  <c r="G16" i="6"/>
  <c r="G17" i="6" s="1"/>
  <c r="G13" i="6"/>
  <c r="G14" i="6" s="1"/>
  <c r="G10" i="6"/>
  <c r="G9" i="6"/>
  <c r="G8" i="6"/>
  <c r="G7" i="6"/>
  <c r="G6" i="6"/>
  <c r="G5" i="6"/>
  <c r="G891" i="5"/>
  <c r="G892" i="5" s="1"/>
  <c r="G889" i="5"/>
  <c r="G893" i="5" s="1"/>
  <c r="G894" i="5" s="1"/>
  <c r="G895" i="5" s="1"/>
  <c r="G888" i="5"/>
  <c r="G880" i="5"/>
  <c r="G879" i="5"/>
  <c r="G878" i="5"/>
  <c r="G881" i="5" s="1"/>
  <c r="G882" i="5" s="1"/>
  <c r="G883" i="5" s="1"/>
  <c r="G884" i="5" s="1"/>
  <c r="G871" i="5"/>
  <c r="G872" i="5" s="1"/>
  <c r="G873" i="5" s="1"/>
  <c r="G874" i="5" s="1"/>
  <c r="G870" i="5"/>
  <c r="G869" i="5"/>
  <c r="G868" i="5"/>
  <c r="G861" i="5"/>
  <c r="G860" i="5"/>
  <c r="G858" i="5"/>
  <c r="G857" i="5"/>
  <c r="G856" i="5"/>
  <c r="G849" i="5"/>
  <c r="G848" i="5"/>
  <c r="G847" i="5"/>
  <c r="G844" i="5"/>
  <c r="G843" i="5"/>
  <c r="G835" i="5"/>
  <c r="G836" i="5" s="1"/>
  <c r="G832" i="5"/>
  <c r="G833" i="5" s="1"/>
  <c r="G837" i="5" s="1"/>
  <c r="G838" i="5" s="1"/>
  <c r="G839" i="5" s="1"/>
  <c r="G825" i="5"/>
  <c r="G824" i="5"/>
  <c r="G823" i="5"/>
  <c r="G820" i="5"/>
  <c r="G819" i="5"/>
  <c r="G818" i="5"/>
  <c r="G821" i="5" s="1"/>
  <c r="G826" i="5" s="1"/>
  <c r="G827" i="5" s="1"/>
  <c r="G828" i="5" s="1"/>
  <c r="G811" i="5"/>
  <c r="G810" i="5"/>
  <c r="G809" i="5"/>
  <c r="G806" i="5"/>
  <c r="G807" i="5" s="1"/>
  <c r="G812" i="5" s="1"/>
  <c r="G813" i="5" s="1"/>
  <c r="G814" i="5" s="1"/>
  <c r="G801" i="5"/>
  <c r="G802" i="5" s="1"/>
  <c r="G799" i="5"/>
  <c r="G798" i="5"/>
  <c r="G797" i="5"/>
  <c r="G794" i="5"/>
  <c r="G795" i="5" s="1"/>
  <c r="G800" i="5" s="1"/>
  <c r="G786" i="5"/>
  <c r="G785" i="5"/>
  <c r="G787" i="5" s="1"/>
  <c r="G782" i="5"/>
  <c r="G781" i="5"/>
  <c r="G780" i="5"/>
  <c r="G783" i="5" s="1"/>
  <c r="G788" i="5" s="1"/>
  <c r="G789" i="5" s="1"/>
  <c r="G790" i="5" s="1"/>
  <c r="G773" i="5"/>
  <c r="G772" i="5"/>
  <c r="G771" i="5"/>
  <c r="G768" i="5"/>
  <c r="G767" i="5"/>
  <c r="G766" i="5"/>
  <c r="G769" i="5" s="1"/>
  <c r="G774" i="5" s="1"/>
  <c r="G775" i="5" s="1"/>
  <c r="G776" i="5" s="1"/>
  <c r="G761" i="5"/>
  <c r="G762" i="5" s="1"/>
  <c r="G759" i="5"/>
  <c r="G760" i="5" s="1"/>
  <c r="G758" i="5"/>
  <c r="G757" i="5"/>
  <c r="G750" i="5"/>
  <c r="G751" i="5" s="1"/>
  <c r="G752" i="5" s="1"/>
  <c r="G753" i="5" s="1"/>
  <c r="G749" i="5"/>
  <c r="G748" i="5"/>
  <c r="G741" i="5"/>
  <c r="G740" i="5"/>
  <c r="G737" i="5"/>
  <c r="G736" i="5"/>
  <c r="G738" i="5" s="1"/>
  <c r="G742" i="5" s="1"/>
  <c r="G743" i="5" s="1"/>
  <c r="G744" i="5" s="1"/>
  <c r="G735" i="5"/>
  <c r="G727" i="5"/>
  <c r="G728" i="5" s="1"/>
  <c r="G724" i="5"/>
  <c r="G725" i="5" s="1"/>
  <c r="G723" i="5"/>
  <c r="G720" i="5"/>
  <c r="G721" i="5" s="1"/>
  <c r="G729" i="5" s="1"/>
  <c r="G730" i="5" s="1"/>
  <c r="G731" i="5" s="1"/>
  <c r="G712" i="5"/>
  <c r="G713" i="5" s="1"/>
  <c r="G711" i="5"/>
  <c r="G709" i="5"/>
  <c r="G714" i="5" s="1"/>
  <c r="G715" i="5" s="1"/>
  <c r="G716" i="5" s="1"/>
  <c r="G708" i="5"/>
  <c r="G700" i="5"/>
  <c r="G699" i="5"/>
  <c r="G698" i="5"/>
  <c r="G697" i="5"/>
  <c r="G701" i="5" s="1"/>
  <c r="G702" i="5" s="1"/>
  <c r="G703" i="5" s="1"/>
  <c r="G704" i="5" s="1"/>
  <c r="G695" i="5"/>
  <c r="G694" i="5"/>
  <c r="G686" i="5"/>
  <c r="G685" i="5"/>
  <c r="G687" i="5" s="1"/>
  <c r="G683" i="5"/>
  <c r="G682" i="5"/>
  <c r="G681" i="5"/>
  <c r="G680" i="5"/>
  <c r="G677" i="5"/>
  <c r="G676" i="5"/>
  <c r="G678" i="5" s="1"/>
  <c r="G668" i="5"/>
  <c r="G667" i="5"/>
  <c r="G669" i="5" s="1"/>
  <c r="G664" i="5"/>
  <c r="G663" i="5"/>
  <c r="G662" i="5"/>
  <c r="G665" i="5" s="1"/>
  <c r="G659" i="5"/>
  <c r="G658" i="5"/>
  <c r="G660" i="5" s="1"/>
  <c r="G670" i="5" s="1"/>
  <c r="G671" i="5" s="1"/>
  <c r="G672" i="5" s="1"/>
  <c r="G651" i="5"/>
  <c r="G650" i="5"/>
  <c r="G649" i="5"/>
  <c r="G646" i="5"/>
  <c r="G645" i="5"/>
  <c r="G647" i="5" s="1"/>
  <c r="G642" i="5"/>
  <c r="G641" i="5"/>
  <c r="G643" i="5" s="1"/>
  <c r="G633" i="5"/>
  <c r="G634" i="5" s="1"/>
  <c r="G630" i="5"/>
  <c r="G629" i="5"/>
  <c r="G631" i="5" s="1"/>
  <c r="G626" i="5"/>
  <c r="G625" i="5"/>
  <c r="G627" i="5" s="1"/>
  <c r="G617" i="5"/>
  <c r="G616" i="5"/>
  <c r="G618" i="5" s="1"/>
  <c r="G613" i="5"/>
  <c r="G612" i="5"/>
  <c r="G611" i="5"/>
  <c r="G603" i="5"/>
  <c r="G602" i="5"/>
  <c r="G604" i="5" s="1"/>
  <c r="G605" i="5" s="1"/>
  <c r="G606" i="5" s="1"/>
  <c r="G607" i="5" s="1"/>
  <c r="G595" i="5"/>
  <c r="G594" i="5"/>
  <c r="G593" i="5"/>
  <c r="G590" i="5"/>
  <c r="G591" i="5" s="1"/>
  <c r="G582" i="5"/>
  <c r="G581" i="5"/>
  <c r="G583" i="5" s="1"/>
  <c r="G578" i="5"/>
  <c r="G579" i="5" s="1"/>
  <c r="G570" i="5"/>
  <c r="G571" i="5" s="1"/>
  <c r="G568" i="5"/>
  <c r="G567" i="5"/>
  <c r="G559" i="5"/>
  <c r="G558" i="5"/>
  <c r="G560" i="5" s="1"/>
  <c r="G556" i="5"/>
  <c r="G555" i="5"/>
  <c r="G547" i="5"/>
  <c r="G546" i="5"/>
  <c r="G548" i="5" s="1"/>
  <c r="G544" i="5"/>
  <c r="G549" i="5" s="1"/>
  <c r="G550" i="5" s="1"/>
  <c r="G551" i="5" s="1"/>
  <c r="G543" i="5"/>
  <c r="G542" i="5"/>
  <c r="G534" i="5"/>
  <c r="G533" i="5"/>
  <c r="G535" i="5" s="1"/>
  <c r="G530" i="5"/>
  <c r="G529" i="5"/>
  <c r="G531" i="5" s="1"/>
  <c r="G536" i="5" s="1"/>
  <c r="G537" i="5" s="1"/>
  <c r="G538" i="5" s="1"/>
  <c r="G522" i="5"/>
  <c r="G521" i="5"/>
  <c r="G520" i="5"/>
  <c r="G517" i="5"/>
  <c r="G516" i="5"/>
  <c r="G518" i="5" s="1"/>
  <c r="G523" i="5" s="1"/>
  <c r="G524" i="5" s="1"/>
  <c r="G525" i="5" s="1"/>
  <c r="G509" i="5"/>
  <c r="G508" i="5"/>
  <c r="G505" i="5"/>
  <c r="G506" i="5" s="1"/>
  <c r="G510" i="5" s="1"/>
  <c r="G511" i="5" s="1"/>
  <c r="G512" i="5" s="1"/>
  <c r="G497" i="5"/>
  <c r="G496" i="5"/>
  <c r="G495" i="5"/>
  <c r="G498" i="5" s="1"/>
  <c r="G494" i="5"/>
  <c r="G491" i="5"/>
  <c r="G490" i="5"/>
  <c r="G492" i="5" s="1"/>
  <c r="G499" i="5" s="1"/>
  <c r="G500" i="5" s="1"/>
  <c r="G501" i="5" s="1"/>
  <c r="G483" i="5"/>
  <c r="G482" i="5"/>
  <c r="G481" i="5"/>
  <c r="G478" i="5"/>
  <c r="G479" i="5" s="1"/>
  <c r="G470" i="5"/>
  <c r="G469" i="5"/>
  <c r="G471" i="5" s="1"/>
  <c r="G466" i="5"/>
  <c r="G467" i="5" s="1"/>
  <c r="G458" i="5"/>
  <c r="G459" i="5" s="1"/>
  <c r="G457" i="5"/>
  <c r="G454" i="5"/>
  <c r="G455" i="5" s="1"/>
  <c r="G446" i="5"/>
  <c r="G445" i="5"/>
  <c r="G447" i="5" s="1"/>
  <c r="G442" i="5"/>
  <c r="G443" i="5" s="1"/>
  <c r="G448" i="5" s="1"/>
  <c r="G449" i="5" s="1"/>
  <c r="G450" i="5" s="1"/>
  <c r="G435" i="5"/>
  <c r="G434" i="5"/>
  <c r="G432" i="5"/>
  <c r="G431" i="5"/>
  <c r="G423" i="5"/>
  <c r="G424" i="5" s="1"/>
  <c r="G425" i="5" s="1"/>
  <c r="G426" i="5" s="1"/>
  <c r="G427" i="5" s="1"/>
  <c r="G415" i="5"/>
  <c r="G414" i="5"/>
  <c r="G416" i="5" s="1"/>
  <c r="G411" i="5"/>
  <c r="G410" i="5"/>
  <c r="G403" i="5"/>
  <c r="G402" i="5"/>
  <c r="G401" i="5"/>
  <c r="G398" i="5"/>
  <c r="G399" i="5" s="1"/>
  <c r="G397" i="5"/>
  <c r="G396" i="5"/>
  <c r="G394" i="5"/>
  <c r="G393" i="5"/>
  <c r="G392" i="5"/>
  <c r="G385" i="5"/>
  <c r="G384" i="5"/>
  <c r="G383" i="5"/>
  <c r="G381" i="5"/>
  <c r="G380" i="5"/>
  <c r="G379" i="5"/>
  <c r="G376" i="5"/>
  <c r="G375" i="5"/>
  <c r="G368" i="5"/>
  <c r="G367" i="5"/>
  <c r="G366" i="5"/>
  <c r="G363" i="5"/>
  <c r="G364" i="5" s="1"/>
  <c r="G369" i="5" s="1"/>
  <c r="G370" i="5" s="1"/>
  <c r="G371" i="5" s="1"/>
  <c r="G362" i="5"/>
  <c r="G361" i="5"/>
  <c r="G353" i="5"/>
  <c r="G352" i="5"/>
  <c r="G354" i="5" s="1"/>
  <c r="G349" i="5"/>
  <c r="G350" i="5" s="1"/>
  <c r="G355" i="5" s="1"/>
  <c r="G356" i="5" s="1"/>
  <c r="G357" i="5" s="1"/>
  <c r="G342" i="5"/>
  <c r="G343" i="5" s="1"/>
  <c r="G344" i="5" s="1"/>
  <c r="G345" i="5" s="1"/>
  <c r="G341" i="5"/>
  <c r="G340" i="5"/>
  <c r="G339" i="5"/>
  <c r="G334" i="5"/>
  <c r="G335" i="5" s="1"/>
  <c r="G333" i="5"/>
  <c r="G331" i="5"/>
  <c r="G330" i="5"/>
  <c r="G332" i="5" s="1"/>
  <c r="G328" i="5"/>
  <c r="G327" i="5"/>
  <c r="G319" i="5"/>
  <c r="G318" i="5"/>
  <c r="G316" i="5"/>
  <c r="G315" i="5"/>
  <c r="G314" i="5"/>
  <c r="G307" i="5"/>
  <c r="G306" i="5"/>
  <c r="G305" i="5"/>
  <c r="G302" i="5"/>
  <c r="G303" i="5" s="1"/>
  <c r="G300" i="5"/>
  <c r="G299" i="5"/>
  <c r="G292" i="5"/>
  <c r="G291" i="5"/>
  <c r="G290" i="5"/>
  <c r="G288" i="5"/>
  <c r="G287" i="5"/>
  <c r="G280" i="5"/>
  <c r="G279" i="5"/>
  <c r="G277" i="5"/>
  <c r="G281" i="5" s="1"/>
  <c r="G282" i="5" s="1"/>
  <c r="G283" i="5" s="1"/>
  <c r="G276" i="5"/>
  <c r="G269" i="5"/>
  <c r="G268" i="5"/>
  <c r="G267" i="5"/>
  <c r="G265" i="5"/>
  <c r="G270" i="5" s="1"/>
  <c r="G271" i="5" s="1"/>
  <c r="G272" i="5" s="1"/>
  <c r="G264" i="5"/>
  <c r="G257" i="5"/>
  <c r="G256" i="5"/>
  <c r="G255" i="5"/>
  <c r="G252" i="5"/>
  <c r="G253" i="5" s="1"/>
  <c r="G258" i="5" s="1"/>
  <c r="G259" i="5" s="1"/>
  <c r="G260" i="5" s="1"/>
  <c r="G245" i="5"/>
  <c r="G244" i="5"/>
  <c r="G241" i="5"/>
  <c r="G240" i="5"/>
  <c r="G237" i="5"/>
  <c r="G236" i="5"/>
  <c r="G238" i="5" s="1"/>
  <c r="G229" i="5"/>
  <c r="G228" i="5"/>
  <c r="G227" i="5"/>
  <c r="G224" i="5"/>
  <c r="G225" i="5" s="1"/>
  <c r="G216" i="5"/>
  <c r="G215" i="5"/>
  <c r="G217" i="5" s="1"/>
  <c r="G212" i="5"/>
  <c r="G213" i="5" s="1"/>
  <c r="G205" i="5"/>
  <c r="G204" i="5"/>
  <c r="G202" i="5"/>
  <c r="G201" i="5"/>
  <c r="G193" i="5"/>
  <c r="G194" i="5" s="1"/>
  <c r="G190" i="5"/>
  <c r="G191" i="5" s="1"/>
  <c r="G195" i="5" s="1"/>
  <c r="G196" i="5" s="1"/>
  <c r="G197" i="5" s="1"/>
  <c r="G184" i="5"/>
  <c r="G185" i="5" s="1"/>
  <c r="G186" i="5" s="1"/>
  <c r="G183" i="5"/>
  <c r="G182" i="5"/>
  <c r="G174" i="5"/>
  <c r="G173" i="5"/>
  <c r="G171" i="5"/>
  <c r="G170" i="5"/>
  <c r="G169" i="5"/>
  <c r="G162" i="5"/>
  <c r="G161" i="5"/>
  <c r="G158" i="5"/>
  <c r="G157" i="5"/>
  <c r="G156" i="5"/>
  <c r="G159" i="5" s="1"/>
  <c r="G153" i="5"/>
  <c r="G152" i="5"/>
  <c r="G151" i="5"/>
  <c r="G150" i="5"/>
  <c r="G149" i="5"/>
  <c r="G148" i="5"/>
  <c r="G147" i="5"/>
  <c r="G146"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39" i="5" s="1"/>
  <c r="G106" i="5"/>
  <c r="G105" i="5"/>
  <c r="G104" i="5"/>
  <c r="G103" i="5"/>
  <c r="G102" i="5"/>
  <c r="G99" i="5"/>
  <c r="G100" i="5" s="1"/>
  <c r="G97" i="5"/>
  <c r="G96" i="5"/>
  <c r="G95" i="5"/>
  <c r="G94" i="5"/>
  <c r="G93" i="5"/>
  <c r="G92"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7" i="5"/>
  <c r="G48" i="5" s="1"/>
  <c r="G44" i="5"/>
  <c r="G43" i="5"/>
  <c r="G42" i="5"/>
  <c r="G41" i="5"/>
  <c r="G40" i="5"/>
  <c r="G39" i="5"/>
  <c r="G31" i="5"/>
  <c r="G30" i="5"/>
  <c r="G29" i="5"/>
  <c r="G26" i="5"/>
  <c r="G27" i="5" s="1"/>
  <c r="G24" i="5"/>
  <c r="G23" i="5"/>
  <c r="G15" i="5"/>
  <c r="G14" i="5"/>
  <c r="G13" i="5"/>
  <c r="G12" i="5"/>
  <c r="G11" i="5"/>
  <c r="G10" i="5"/>
  <c r="G9" i="5"/>
  <c r="G8" i="5"/>
  <c r="G16" i="5" s="1"/>
  <c r="G17" i="5" s="1"/>
  <c r="G18" i="5" s="1"/>
  <c r="G19" i="5" s="1"/>
  <c r="G7" i="5"/>
  <c r="G6" i="5"/>
  <c r="G5" i="5"/>
  <c r="G2276" i="4"/>
  <c r="G2277" i="4" s="1"/>
  <c r="G2273" i="4"/>
  <c r="G2274" i="4" s="1"/>
  <c r="G2278" i="4" s="1"/>
  <c r="G2279" i="4" s="1"/>
  <c r="G2280" i="4" s="1"/>
  <c r="G2266" i="4"/>
  <c r="G2267" i="4" s="1"/>
  <c r="G2268" i="4" s="1"/>
  <c r="G2269" i="4" s="1"/>
  <c r="G2265" i="4"/>
  <c r="G2264" i="4"/>
  <c r="G2263" i="4"/>
  <c r="G2262" i="4"/>
  <c r="G2257" i="4"/>
  <c r="G2258" i="4" s="1"/>
  <c r="G2254" i="4"/>
  <c r="G2253" i="4"/>
  <c r="G2255" i="4" s="1"/>
  <c r="G2256" i="4" s="1"/>
  <c r="G2252" i="4"/>
  <c r="G2244" i="4"/>
  <c r="G2243" i="4"/>
  <c r="G2242" i="4"/>
  <c r="G2235" i="4"/>
  <c r="G2234" i="4"/>
  <c r="G2232" i="4"/>
  <c r="G2236" i="4" s="1"/>
  <c r="G2237" i="4" s="1"/>
  <c r="G2238" i="4" s="1"/>
  <c r="G2231" i="4"/>
  <c r="G2230" i="4"/>
  <c r="G2223" i="4"/>
  <c r="G2222" i="4"/>
  <c r="G2219" i="4"/>
  <c r="G2220" i="4" s="1"/>
  <c r="G2224" i="4" s="1"/>
  <c r="G2225" i="4" s="1"/>
  <c r="G2226" i="4" s="1"/>
  <c r="G2215" i="4"/>
  <c r="G2212" i="4"/>
  <c r="G2211" i="4"/>
  <c r="G2210" i="4"/>
  <c r="G2207" i="4"/>
  <c r="G2206" i="4"/>
  <c r="G2208" i="4" s="1"/>
  <c r="G2213" i="4" s="1"/>
  <c r="G2214" i="4" s="1"/>
  <c r="G2201" i="4"/>
  <c r="G2202" i="4" s="1"/>
  <c r="G2199" i="4"/>
  <c r="G2198" i="4"/>
  <c r="G2197" i="4"/>
  <c r="G2194" i="4"/>
  <c r="G2195" i="4" s="1"/>
  <c r="G2200" i="4" s="1"/>
  <c r="G2193" i="4"/>
  <c r="G2185" i="4"/>
  <c r="G2184" i="4"/>
  <c r="G2181" i="4"/>
  <c r="G2180" i="4"/>
  <c r="G2182" i="4" s="1"/>
  <c r="G2173" i="4"/>
  <c r="G2172" i="4"/>
  <c r="G2171" i="4"/>
  <c r="G2168" i="4"/>
  <c r="G2167" i="4"/>
  <c r="G2169" i="4" s="1"/>
  <c r="G2161" i="4"/>
  <c r="G2162" i="4" s="1"/>
  <c r="G2163" i="4" s="1"/>
  <c r="G2159" i="4"/>
  <c r="G2160" i="4" s="1"/>
  <c r="G2158" i="4"/>
  <c r="G2155" i="4"/>
  <c r="G2154" i="4"/>
  <c r="G2156" i="4" s="1"/>
  <c r="G2148" i="4"/>
  <c r="G2149" i="4" s="1"/>
  <c r="G2150" i="4" s="1"/>
  <c r="G2147" i="4"/>
  <c r="G2146" i="4"/>
  <c r="G2144" i="4"/>
  <c r="G2143" i="4"/>
  <c r="G2135" i="4"/>
  <c r="G2136" i="4" s="1"/>
  <c r="G2137" i="4" s="1"/>
  <c r="G2138" i="4" s="1"/>
  <c r="G2139" i="4" s="1"/>
  <c r="G2132" i="4"/>
  <c r="G2133" i="4" s="1"/>
  <c r="G2128" i="4"/>
  <c r="G2127" i="4"/>
  <c r="G2125" i="4"/>
  <c r="G2124" i="4"/>
  <c r="G2122" i="4"/>
  <c r="G2126" i="4" s="1"/>
  <c r="G2121" i="4"/>
  <c r="G2115" i="4"/>
  <c r="G2116" i="4" s="1"/>
  <c r="G2117" i="4" s="1"/>
  <c r="G2113" i="4"/>
  <c r="G2114" i="4" s="1"/>
  <c r="G2111" i="4"/>
  <c r="G2110" i="4"/>
  <c r="G2103" i="4"/>
  <c r="G2104" i="4" s="1"/>
  <c r="G2105" i="4" s="1"/>
  <c r="G2106" i="4" s="1"/>
  <c r="G2102" i="4"/>
  <c r="G2101" i="4"/>
  <c r="G2099" i="4"/>
  <c r="G2098" i="4"/>
  <c r="G2091" i="4"/>
  <c r="G2090" i="4"/>
  <c r="G2089" i="4"/>
  <c r="G2087" i="4"/>
  <c r="G2092" i="4" s="1"/>
  <c r="G2093" i="4" s="1"/>
  <c r="G2094" i="4" s="1"/>
  <c r="G2086" i="4"/>
  <c r="G2085" i="4"/>
  <c r="G2077" i="4"/>
  <c r="G2076" i="4"/>
  <c r="G2074" i="4"/>
  <c r="G2073" i="4"/>
  <c r="G2072" i="4"/>
  <c r="G2064" i="4"/>
  <c r="G2065" i="4" s="1"/>
  <c r="G2063" i="4"/>
  <c r="G2060" i="4"/>
  <c r="G2059" i="4"/>
  <c r="G2051" i="4"/>
  <c r="G2052" i="4" s="1"/>
  <c r="G2050" i="4"/>
  <c r="G2047" i="4"/>
  <c r="G2046" i="4"/>
  <c r="G2048" i="4" s="1"/>
  <c r="G2045" i="4"/>
  <c r="G2037" i="4"/>
  <c r="G2036" i="4"/>
  <c r="G2034" i="4"/>
  <c r="G2033" i="4"/>
  <c r="G2032" i="4"/>
  <c r="G2031" i="4"/>
  <c r="G2024" i="4"/>
  <c r="G2025" i="4" s="1"/>
  <c r="G2026" i="4" s="1"/>
  <c r="G2027" i="4" s="1"/>
  <c r="G2023" i="4"/>
  <c r="G2022" i="4"/>
  <c r="G2019" i="4"/>
  <c r="G2018" i="4"/>
  <c r="G2017" i="4"/>
  <c r="G2016" i="4"/>
  <c r="G2020" i="4" s="1"/>
  <c r="G2009" i="4"/>
  <c r="G2008" i="4"/>
  <c r="G2007" i="4"/>
  <c r="G2004" i="4"/>
  <c r="G2005" i="4" s="1"/>
  <c r="G2010" i="4" s="1"/>
  <c r="G2011" i="4" s="1"/>
  <c r="G2012" i="4" s="1"/>
  <c r="G1996" i="4"/>
  <c r="G1995" i="4"/>
  <c r="G1997" i="4" s="1"/>
  <c r="G1993" i="4"/>
  <c r="G1992" i="4"/>
  <c r="G1985" i="4"/>
  <c r="G1984" i="4"/>
  <c r="G1983" i="4"/>
  <c r="G1980" i="4"/>
  <c r="G1979" i="4"/>
  <c r="G1978" i="4"/>
  <c r="G1977" i="4"/>
  <c r="G1976" i="4"/>
  <c r="G1981" i="4" s="1"/>
  <c r="G1968" i="4"/>
  <c r="G1967" i="4"/>
  <c r="G1969" i="4" s="1"/>
  <c r="G1964" i="4"/>
  <c r="G1963" i="4"/>
  <c r="G1956" i="4"/>
  <c r="G1955" i="4"/>
  <c r="G1954" i="4"/>
  <c r="G1951" i="4"/>
  <c r="G1952" i="4" s="1"/>
  <c r="G1957" i="4" s="1"/>
  <c r="G1958" i="4" s="1"/>
  <c r="G1959" i="4" s="1"/>
  <c r="G1950" i="4"/>
  <c r="G1942" i="4"/>
  <c r="G1941" i="4"/>
  <c r="G1940" i="4"/>
  <c r="G1943" i="4" s="1"/>
  <c r="G1944" i="4" s="1"/>
  <c r="G1945" i="4" s="1"/>
  <c r="G1946" i="4" s="1"/>
  <c r="G1933" i="4"/>
  <c r="G1932" i="4"/>
  <c r="G1931" i="4"/>
  <c r="G1929" i="4"/>
  <c r="G1934" i="4" s="1"/>
  <c r="G1935" i="4" s="1"/>
  <c r="G1936" i="4" s="1"/>
  <c r="G1928" i="4"/>
  <c r="G1927" i="4"/>
  <c r="G1919" i="4"/>
  <c r="G1918" i="4"/>
  <c r="G1920" i="4" s="1"/>
  <c r="G1916" i="4"/>
  <c r="G1921" i="4" s="1"/>
  <c r="G1922" i="4" s="1"/>
  <c r="G1923" i="4" s="1"/>
  <c r="G1915" i="4"/>
  <c r="G1907" i="4"/>
  <c r="G1906" i="4"/>
  <c r="G1908" i="4" s="1"/>
  <c r="G1904" i="4"/>
  <c r="G1903" i="4"/>
  <c r="G1902" i="4"/>
  <c r="G1901" i="4"/>
  <c r="G1900" i="4"/>
  <c r="G1893" i="4"/>
  <c r="G1892" i="4"/>
  <c r="G1891" i="4"/>
  <c r="G1889" i="4"/>
  <c r="G1888" i="4"/>
  <c r="G1887" i="4"/>
  <c r="G1886" i="4"/>
  <c r="G1878" i="4"/>
  <c r="G1877" i="4"/>
  <c r="G1879" i="4" s="1"/>
  <c r="G1880" i="4" s="1"/>
  <c r="G1881" i="4" s="1"/>
  <c r="G1882" i="4" s="1"/>
  <c r="G1869" i="4"/>
  <c r="G1870" i="4" s="1"/>
  <c r="G1871" i="4" s="1"/>
  <c r="G1872" i="4" s="1"/>
  <c r="G1873" i="4" s="1"/>
  <c r="G1862" i="4"/>
  <c r="G1861" i="4"/>
  <c r="G1860" i="4"/>
  <c r="G1857" i="4"/>
  <c r="G1856" i="4"/>
  <c r="G1855" i="4"/>
  <c r="G1848" i="4"/>
  <c r="G1847" i="4"/>
  <c r="G1844" i="4"/>
  <c r="G1843" i="4"/>
  <c r="G1845" i="4" s="1"/>
  <c r="G1840" i="4"/>
  <c r="G1841" i="4" s="1"/>
  <c r="G1849" i="4" s="1"/>
  <c r="G1850" i="4" s="1"/>
  <c r="G1851" i="4" s="1"/>
  <c r="G1832" i="4"/>
  <c r="G1833" i="4" s="1"/>
  <c r="G1829" i="4"/>
  <c r="G1830" i="4" s="1"/>
  <c r="G1828" i="4"/>
  <c r="G1825" i="4"/>
  <c r="G1826" i="4" s="1"/>
  <c r="G1817" i="4"/>
  <c r="G1816" i="4"/>
  <c r="G1818" i="4" s="1"/>
  <c r="G1813" i="4"/>
  <c r="G1812" i="4"/>
  <c r="G1811" i="4"/>
  <c r="G1804" i="4"/>
  <c r="G1803" i="4"/>
  <c r="G1800" i="4"/>
  <c r="G1799" i="4"/>
  <c r="G1801" i="4" s="1"/>
  <c r="G1796" i="4"/>
  <c r="G1795" i="4"/>
  <c r="G1797" i="4" s="1"/>
  <c r="G1787" i="4"/>
  <c r="G1786" i="4"/>
  <c r="G1788" i="4" s="1"/>
  <c r="G1789" i="4" s="1"/>
  <c r="G1790" i="4" s="1"/>
  <c r="G1791" i="4" s="1"/>
  <c r="G1778" i="4"/>
  <c r="G1777" i="4"/>
  <c r="G1772" i="4"/>
  <c r="G1773" i="4" s="1"/>
  <c r="G1771" i="4"/>
  <c r="G1770" i="4"/>
  <c r="G1769" i="4"/>
  <c r="G1768" i="4"/>
  <c r="G1763" i="4"/>
  <c r="G1764" i="4" s="1"/>
  <c r="G1761" i="4"/>
  <c r="G1760" i="4"/>
  <c r="G1757" i="4"/>
  <c r="G1756" i="4"/>
  <c r="G1755" i="4"/>
  <c r="G1758" i="4" s="1"/>
  <c r="G1762" i="4" s="1"/>
  <c r="G1751" i="4"/>
  <c r="G1749" i="4"/>
  <c r="G1750" i="4" s="1"/>
  <c r="G1748" i="4"/>
  <c r="G1747" i="4"/>
  <c r="G1746" i="4"/>
  <c r="G1743" i="4"/>
  <c r="G1744" i="4" s="1"/>
  <c r="G1736" i="4"/>
  <c r="G1735" i="4"/>
  <c r="G1732" i="4"/>
  <c r="G1731" i="4"/>
  <c r="G1733" i="4" s="1"/>
  <c r="G1728" i="4"/>
  <c r="G1729" i="4" s="1"/>
  <c r="G1737" i="4" s="1"/>
  <c r="G1738" i="4" s="1"/>
  <c r="G1739" i="4" s="1"/>
  <c r="G1727" i="4"/>
  <c r="G1726" i="4"/>
  <c r="G1725" i="4"/>
  <c r="G1717" i="4"/>
  <c r="G1716" i="4"/>
  <c r="G1718" i="4" s="1"/>
  <c r="G1715" i="4"/>
  <c r="G1713" i="4"/>
  <c r="G1712" i="4"/>
  <c r="G1711" i="4"/>
  <c r="G1708" i="4"/>
  <c r="G1709" i="4" s="1"/>
  <c r="G1701" i="4"/>
  <c r="G1700" i="4"/>
  <c r="G1697" i="4"/>
  <c r="G1696" i="4"/>
  <c r="G1693" i="4"/>
  <c r="G1692" i="4"/>
  <c r="G1685" i="4"/>
  <c r="G1684" i="4"/>
  <c r="G1683" i="4"/>
  <c r="G1682" i="4"/>
  <c r="G1679" i="4"/>
  <c r="G1680" i="4" s="1"/>
  <c r="G1676" i="4"/>
  <c r="G1675" i="4"/>
  <c r="G1677" i="4" s="1"/>
  <c r="G1668" i="4"/>
  <c r="G1669" i="4" s="1"/>
  <c r="G1670" i="4" s="1"/>
  <c r="G1671" i="4" s="1"/>
  <c r="G1667" i="4"/>
  <c r="G1660" i="4"/>
  <c r="G1659" i="4"/>
  <c r="G1656" i="4"/>
  <c r="G1655" i="4"/>
  <c r="G1657" i="4" s="1"/>
  <c r="G1653" i="4"/>
  <c r="G1661" i="4" s="1"/>
  <c r="G1662" i="4" s="1"/>
  <c r="G1663" i="4" s="1"/>
  <c r="G1652" i="4"/>
  <c r="G1651" i="4"/>
  <c r="G1649" i="4"/>
  <c r="G1648" i="4"/>
  <c r="G1647" i="4"/>
  <c r="G1646" i="4"/>
  <c r="G1641" i="4"/>
  <c r="G1642" i="4" s="1"/>
  <c r="G1638" i="4"/>
  <c r="G1639" i="4" s="1"/>
  <c r="G1636" i="4"/>
  <c r="G1635" i="4"/>
  <c r="G1634" i="4"/>
  <c r="G1631" i="4"/>
  <c r="G1632" i="4" s="1"/>
  <c r="G1640" i="4" s="1"/>
  <c r="G1630" i="4"/>
  <c r="G1623" i="4"/>
  <c r="G1622" i="4"/>
  <c r="G1619" i="4"/>
  <c r="G1620" i="4" s="1"/>
  <c r="G1618" i="4"/>
  <c r="G1615" i="4"/>
  <c r="G1614" i="4"/>
  <c r="G1616" i="4" s="1"/>
  <c r="G1611" i="4"/>
  <c r="G1610" i="4"/>
  <c r="G1609" i="4"/>
  <c r="G1612" i="4" s="1"/>
  <c r="G1624" i="4" s="1"/>
  <c r="G1625" i="4" s="1"/>
  <c r="G1626" i="4" s="1"/>
  <c r="G1604" i="4"/>
  <c r="G1605" i="4" s="1"/>
  <c r="G1602" i="4"/>
  <c r="G1603" i="4" s="1"/>
  <c r="G1601" i="4"/>
  <c r="G1593" i="4"/>
  <c r="G1594" i="4" s="1"/>
  <c r="G1591" i="4"/>
  <c r="G1590" i="4"/>
  <c r="G1589" i="4"/>
  <c r="G1587" i="4"/>
  <c r="G1595" i="4" s="1"/>
  <c r="G1596" i="4" s="1"/>
  <c r="G1597" i="4" s="1"/>
  <c r="G1586" i="4"/>
  <c r="G1578" i="4"/>
  <c r="G1579" i="4" s="1"/>
  <c r="G1580" i="4" s="1"/>
  <c r="G1581" i="4" s="1"/>
  <c r="G1582" i="4" s="1"/>
  <c r="G1577" i="4"/>
  <c r="G1569" i="4"/>
  <c r="G1568" i="4"/>
  <c r="G1570" i="4" s="1"/>
  <c r="G1565" i="4"/>
  <c r="G1566" i="4" s="1"/>
  <c r="G1571" i="4" s="1"/>
  <c r="G1572" i="4" s="1"/>
  <c r="G1573" i="4" s="1"/>
  <c r="G1557" i="4"/>
  <c r="G1556" i="4"/>
  <c r="G1551" i="4"/>
  <c r="G1552" i="4" s="1"/>
  <c r="G1548" i="4"/>
  <c r="G1547" i="4"/>
  <c r="G1546" i="4"/>
  <c r="G1545" i="4"/>
  <c r="G1549" i="4" s="1"/>
  <c r="G1542" i="4"/>
  <c r="G1543" i="4" s="1"/>
  <c r="G1550" i="4" s="1"/>
  <c r="G1534" i="4"/>
  <c r="G1533" i="4"/>
  <c r="G1530" i="4"/>
  <c r="G1529" i="4"/>
  <c r="G1528" i="4"/>
  <c r="G1531" i="4" s="1"/>
  <c r="G1525" i="4"/>
  <c r="G1524" i="4"/>
  <c r="G1526" i="4" s="1"/>
  <c r="G1516" i="4"/>
  <c r="G1517" i="4" s="1"/>
  <c r="G1515" i="4"/>
  <c r="G1512" i="4"/>
  <c r="G1511" i="4"/>
  <c r="G1510" i="4"/>
  <c r="G1507" i="4"/>
  <c r="G1506" i="4"/>
  <c r="G1508" i="4" s="1"/>
  <c r="G1499" i="4"/>
  <c r="G1498" i="4"/>
  <c r="G1497" i="4"/>
  <c r="G1494" i="4"/>
  <c r="G1493" i="4"/>
  <c r="G1495" i="4" s="1"/>
  <c r="G1490" i="4"/>
  <c r="G1489" i="4"/>
  <c r="G1481" i="4"/>
  <c r="G1482" i="4" s="1"/>
  <c r="G1480" i="4"/>
  <c r="G1478" i="4"/>
  <c r="G1483" i="4" s="1"/>
  <c r="G1484" i="4" s="1"/>
  <c r="G1485" i="4" s="1"/>
  <c r="G1477" i="4"/>
  <c r="G1476" i="4"/>
  <c r="G1468" i="4"/>
  <c r="G1467" i="4"/>
  <c r="G1469" i="4" s="1"/>
  <c r="G1464" i="4"/>
  <c r="G1465" i="4" s="1"/>
  <c r="G1470" i="4" s="1"/>
  <c r="G1471" i="4" s="1"/>
  <c r="G1472" i="4" s="1"/>
  <c r="G1456" i="4"/>
  <c r="G1455" i="4"/>
  <c r="G1457" i="4" s="1"/>
  <c r="G1452" i="4"/>
  <c r="G1453" i="4" s="1"/>
  <c r="G1445" i="4"/>
  <c r="G1444" i="4"/>
  <c r="G1442" i="4"/>
  <c r="G1441" i="4"/>
  <c r="G1440" i="4"/>
  <c r="G1438" i="4"/>
  <c r="G1437" i="4"/>
  <c r="G1429" i="4"/>
  <c r="G1430" i="4" s="1"/>
  <c r="G1426" i="4"/>
  <c r="G1425" i="4"/>
  <c r="G1427" i="4" s="1"/>
  <c r="G1417" i="4"/>
  <c r="G1416" i="4"/>
  <c r="G1418" i="4" s="1"/>
  <c r="G1415" i="4"/>
  <c r="G1413" i="4"/>
  <c r="G1412" i="4"/>
  <c r="G1409" i="4"/>
  <c r="G1408" i="4"/>
  <c r="G1410" i="4" s="1"/>
  <c r="G1401" i="4"/>
  <c r="G1400" i="4"/>
  <c r="G1399" i="4"/>
  <c r="G1396" i="4"/>
  <c r="G1395" i="4"/>
  <c r="G1397" i="4" s="1"/>
  <c r="G1392" i="4"/>
  <c r="G1393" i="4" s="1"/>
  <c r="G1402" i="4" s="1"/>
  <c r="G1403" i="4" s="1"/>
  <c r="G1404" i="4" s="1"/>
  <c r="G1391" i="4"/>
  <c r="G1390" i="4"/>
  <c r="G1382" i="4"/>
  <c r="G1383" i="4" s="1"/>
  <c r="G1380" i="4"/>
  <c r="G1379" i="4"/>
  <c r="G1378" i="4"/>
  <c r="G1376" i="4"/>
  <c r="G1375" i="4"/>
  <c r="G1374" i="4"/>
  <c r="G1373" i="4"/>
  <c r="G1367" i="4"/>
  <c r="G1368" i="4" s="1"/>
  <c r="G1369" i="4" s="1"/>
  <c r="G1365" i="4"/>
  <c r="G1364" i="4"/>
  <c r="G1363" i="4"/>
  <c r="G1366" i="4" s="1"/>
  <c r="G1360" i="4"/>
  <c r="G1361" i="4" s="1"/>
  <c r="G1357" i="4"/>
  <c r="G1358" i="4" s="1"/>
  <c r="G1356" i="4"/>
  <c r="G1349" i="4"/>
  <c r="G1348" i="4"/>
  <c r="G1345" i="4"/>
  <c r="G1344" i="4"/>
  <c r="G1341" i="4"/>
  <c r="G1340" i="4"/>
  <c r="G1342" i="4" s="1"/>
  <c r="G1337" i="4"/>
  <c r="G1336" i="4"/>
  <c r="G1335" i="4"/>
  <c r="G1338" i="4" s="1"/>
  <c r="G1328" i="4"/>
  <c r="G1327" i="4"/>
  <c r="G1324" i="4"/>
  <c r="G1323" i="4"/>
  <c r="G1325" i="4" s="1"/>
  <c r="G1321" i="4"/>
  <c r="G1329" i="4" s="1"/>
  <c r="G1330" i="4" s="1"/>
  <c r="G1331" i="4" s="1"/>
  <c r="G1320" i="4"/>
  <c r="G1319" i="4"/>
  <c r="G1311" i="4"/>
  <c r="G1310" i="4"/>
  <c r="G1312" i="4" s="1"/>
  <c r="G1313" i="4" s="1"/>
  <c r="G1314" i="4" s="1"/>
  <c r="G1315" i="4" s="1"/>
  <c r="G1303" i="4"/>
  <c r="G1304" i="4" s="1"/>
  <c r="G1305" i="4" s="1"/>
  <c r="G1306" i="4" s="1"/>
  <c r="G1302" i="4"/>
  <c r="G1301" i="4"/>
  <c r="G1293" i="4"/>
  <c r="G1294" i="4" s="1"/>
  <c r="G1290" i="4"/>
  <c r="G1289" i="4"/>
  <c r="G1291" i="4" s="1"/>
  <c r="G1287" i="4"/>
  <c r="G1286" i="4"/>
  <c r="G1279" i="4"/>
  <c r="G1280" i="4" s="1"/>
  <c r="G1281" i="4" s="1"/>
  <c r="G1282" i="4" s="1"/>
  <c r="G1278" i="4"/>
  <c r="G1276" i="4"/>
  <c r="G1275" i="4"/>
  <c r="G1274" i="4"/>
  <c r="G1272" i="4"/>
  <c r="G1271" i="4"/>
  <c r="G1266" i="4"/>
  <c r="G1267" i="4" s="1"/>
  <c r="G1264" i="4"/>
  <c r="G1263" i="4"/>
  <c r="G1262" i="4"/>
  <c r="G1259" i="4"/>
  <c r="G1258" i="4"/>
  <c r="G1257" i="4"/>
  <c r="G1260" i="4" s="1"/>
  <c r="G1265" i="4" s="1"/>
  <c r="G1250" i="4"/>
  <c r="G1249" i="4"/>
  <c r="G1246" i="4"/>
  <c r="G1245" i="4"/>
  <c r="G1247" i="4" s="1"/>
  <c r="G1243" i="4"/>
  <c r="G1242" i="4"/>
  <c r="G1241" i="4"/>
  <c r="G1233" i="4"/>
  <c r="G1232" i="4"/>
  <c r="G1234" i="4" s="1"/>
  <c r="G1235" i="4" s="1"/>
  <c r="G1236" i="4" s="1"/>
  <c r="G1237" i="4" s="1"/>
  <c r="G1228" i="4"/>
  <c r="G1226" i="4"/>
  <c r="G1227" i="4" s="1"/>
  <c r="G1225" i="4"/>
  <c r="G1224" i="4"/>
  <c r="G1223" i="4"/>
  <c r="G1215" i="4"/>
  <c r="G1214" i="4"/>
  <c r="G1216" i="4" s="1"/>
  <c r="G1217" i="4" s="1"/>
  <c r="G1218" i="4" s="1"/>
  <c r="G1219" i="4" s="1"/>
  <c r="G1211" i="4"/>
  <c r="G1212" i="4" s="1"/>
  <c r="G1205" i="4"/>
  <c r="G1206" i="4" s="1"/>
  <c r="G1207" i="4" s="1"/>
  <c r="G1204" i="4"/>
  <c r="G1203" i="4"/>
  <c r="G1201" i="4"/>
  <c r="G1200" i="4"/>
  <c r="G1199" i="4"/>
  <c r="G1196" i="4"/>
  <c r="G1195" i="4"/>
  <c r="G1197" i="4" s="1"/>
  <c r="G1191" i="4"/>
  <c r="G1189" i="4"/>
  <c r="G1190" i="4" s="1"/>
  <c r="G1187" i="4"/>
  <c r="G1188" i="4" s="1"/>
  <c r="G1185" i="4"/>
  <c r="G1184" i="4"/>
  <c r="G1176" i="4"/>
  <c r="G1175" i="4"/>
  <c r="G1177" i="4" s="1"/>
  <c r="G1178" i="4" s="1"/>
  <c r="G1179" i="4" s="1"/>
  <c r="G1180" i="4" s="1"/>
  <c r="G1173" i="4"/>
  <c r="G1172" i="4"/>
  <c r="G1166" i="4"/>
  <c r="G1167" i="4" s="1"/>
  <c r="G1168" i="4" s="1"/>
  <c r="G1165" i="4"/>
  <c r="G1164" i="4"/>
  <c r="G1162" i="4"/>
  <c r="G1161" i="4"/>
  <c r="G1154" i="4"/>
  <c r="G1155" i="4" s="1"/>
  <c r="G1156" i="4" s="1"/>
  <c r="G1157" i="4" s="1"/>
  <c r="G1153" i="4"/>
  <c r="G1152" i="4"/>
  <c r="G1150" i="4"/>
  <c r="G1149" i="4"/>
  <c r="G1142" i="4"/>
  <c r="G1143" i="4" s="1"/>
  <c r="G1144" i="4" s="1"/>
  <c r="G1145" i="4" s="1"/>
  <c r="G1141" i="4"/>
  <c r="G1140" i="4"/>
  <c r="G1138" i="4"/>
  <c r="G1137" i="4"/>
  <c r="G1130" i="4"/>
  <c r="G1131" i="4" s="1"/>
  <c r="G1132" i="4" s="1"/>
  <c r="G1133" i="4" s="1"/>
  <c r="G1129" i="4"/>
  <c r="G1128" i="4"/>
  <c r="G1126" i="4"/>
  <c r="G1125" i="4"/>
  <c r="G1118" i="4"/>
  <c r="G1119" i="4" s="1"/>
  <c r="G1120" i="4" s="1"/>
  <c r="G1121" i="4" s="1"/>
  <c r="G1117" i="4"/>
  <c r="G1116" i="4"/>
  <c r="G1114" i="4"/>
  <c r="G1113" i="4"/>
  <c r="G1106" i="4"/>
  <c r="G1107" i="4" s="1"/>
  <c r="G1108" i="4" s="1"/>
  <c r="G1109" i="4" s="1"/>
  <c r="G1105" i="4"/>
  <c r="G1104" i="4"/>
  <c r="G1102" i="4"/>
  <c r="G1101" i="4"/>
  <c r="G1100" i="4"/>
  <c r="G1095" i="4"/>
  <c r="G1096" i="4" s="1"/>
  <c r="G1094" i="4"/>
  <c r="G1092" i="4"/>
  <c r="G1091" i="4"/>
  <c r="G1093" i="4" s="1"/>
  <c r="G1089" i="4"/>
  <c r="G1088" i="4"/>
  <c r="G1087" i="4"/>
  <c r="G1079" i="4"/>
  <c r="G1078" i="4"/>
  <c r="G1075" i="4"/>
  <c r="G1074" i="4"/>
  <c r="G1076" i="4" s="1"/>
  <c r="G1069" i="4"/>
  <c r="G1070" i="4" s="1"/>
  <c r="G1066" i="4"/>
  <c r="G1067" i="4" s="1"/>
  <c r="G1064" i="4"/>
  <c r="G1063" i="4"/>
  <c r="G1062" i="4"/>
  <c r="G1059" i="4"/>
  <c r="G1060" i="4" s="1"/>
  <c r="G1068" i="4" s="1"/>
  <c r="G1052" i="4"/>
  <c r="G1051" i="4"/>
  <c r="G1048" i="4"/>
  <c r="G1047" i="4"/>
  <c r="G1049" i="4" s="1"/>
  <c r="G1053" i="4" s="1"/>
  <c r="G1054" i="4" s="1"/>
  <c r="G1055" i="4" s="1"/>
  <c r="G1041" i="4"/>
  <c r="G1042" i="4" s="1"/>
  <c r="G1043" i="4" s="1"/>
  <c r="G1039" i="4"/>
  <c r="G1040" i="4" s="1"/>
  <c r="G1037" i="4"/>
  <c r="G1036" i="4"/>
  <c r="G1029" i="4"/>
  <c r="G1030" i="4" s="1"/>
  <c r="G1031" i="4" s="1"/>
  <c r="G1032" i="4" s="1"/>
  <c r="G1028" i="4"/>
  <c r="G1027" i="4"/>
  <c r="G1019" i="4"/>
  <c r="G1018" i="4"/>
  <c r="G1020" i="4" s="1"/>
  <c r="G1021" i="4" s="1"/>
  <c r="G1022" i="4" s="1"/>
  <c r="G1023" i="4" s="1"/>
  <c r="G1011" i="4"/>
  <c r="G1012" i="4" s="1"/>
  <c r="G1013" i="4" s="1"/>
  <c r="G1014" i="4" s="1"/>
  <c r="G1010" i="4"/>
  <c r="G1009" i="4"/>
  <c r="G1008" i="4"/>
  <c r="G1002" i="4"/>
  <c r="G1003" i="4" s="1"/>
  <c r="G1004" i="4" s="1"/>
  <c r="G1000" i="4"/>
  <c r="G1001" i="4" s="1"/>
  <c r="G998" i="4"/>
  <c r="G997" i="4"/>
  <c r="G996" i="4"/>
  <c r="G990" i="4"/>
  <c r="G991" i="4" s="1"/>
  <c r="G992" i="4" s="1"/>
  <c r="G988" i="4"/>
  <c r="G989" i="4" s="1"/>
  <c r="G986" i="4"/>
  <c r="G985" i="4"/>
  <c r="G984" i="4"/>
  <c r="G978" i="4"/>
  <c r="G979" i="4" s="1"/>
  <c r="G980" i="4" s="1"/>
  <c r="G976" i="4"/>
  <c r="G975" i="4"/>
  <c r="G974" i="4"/>
  <c r="G973" i="4"/>
  <c r="G977" i="4" s="1"/>
  <c r="G970" i="4"/>
  <c r="G969" i="4"/>
  <c r="G971" i="4" s="1"/>
  <c r="G961" i="4"/>
  <c r="G962" i="4" s="1"/>
  <c r="G958" i="4"/>
  <c r="G957" i="4"/>
  <c r="G959" i="4" s="1"/>
  <c r="G955" i="4"/>
  <c r="G963" i="4" s="1"/>
  <c r="G964" i="4" s="1"/>
  <c r="G965" i="4" s="1"/>
  <c r="G954" i="4"/>
  <c r="G953" i="4"/>
  <c r="G952" i="4"/>
  <c r="G944" i="4"/>
  <c r="G945" i="4" s="1"/>
  <c r="G941" i="4"/>
  <c r="G942" i="4" s="1"/>
  <c r="G940" i="4"/>
  <c r="G937" i="4"/>
  <c r="G936" i="4"/>
  <c r="G938" i="4" s="1"/>
  <c r="G929" i="4"/>
  <c r="G930" i="4" s="1"/>
  <c r="G931" i="4" s="1"/>
  <c r="G932" i="4" s="1"/>
  <c r="G928" i="4"/>
  <c r="G921" i="4"/>
  <c r="G922" i="4" s="1"/>
  <c r="G923" i="4" s="1"/>
  <c r="G924" i="4" s="1"/>
  <c r="G920" i="4"/>
  <c r="G919" i="4"/>
  <c r="G911" i="4"/>
  <c r="G910" i="4"/>
  <c r="G912" i="4" s="1"/>
  <c r="G907" i="4"/>
  <c r="G908" i="4" s="1"/>
  <c r="G913" i="4" s="1"/>
  <c r="G914" i="4" s="1"/>
  <c r="G915" i="4" s="1"/>
  <c r="G900" i="4"/>
  <c r="G899" i="4"/>
  <c r="G896" i="4"/>
  <c r="G895" i="4"/>
  <c r="G897" i="4" s="1"/>
  <c r="G901" i="4" s="1"/>
  <c r="G902" i="4" s="1"/>
  <c r="G903" i="4" s="1"/>
  <c r="G888" i="4"/>
  <c r="G887" i="4"/>
  <c r="G886" i="4"/>
  <c r="G883" i="4"/>
  <c r="G884" i="4" s="1"/>
  <c r="G889" i="4" s="1"/>
  <c r="G890" i="4" s="1"/>
  <c r="G891" i="4" s="1"/>
  <c r="G875" i="4"/>
  <c r="G876" i="4" s="1"/>
  <c r="G873" i="4"/>
  <c r="G872" i="4"/>
  <c r="G871" i="4"/>
  <c r="G868" i="4"/>
  <c r="G867" i="4"/>
  <c r="G869" i="4" s="1"/>
  <c r="G864" i="4"/>
  <c r="G863" i="4"/>
  <c r="G862" i="4"/>
  <c r="G865" i="4" s="1"/>
  <c r="G877" i="4" s="1"/>
  <c r="G878" i="4" s="1"/>
  <c r="G879" i="4" s="1"/>
  <c r="G854" i="4"/>
  <c r="G855" i="4" s="1"/>
  <c r="G853" i="4"/>
  <c r="G851" i="4"/>
  <c r="G850" i="4"/>
  <c r="G843" i="4"/>
  <c r="G842" i="4"/>
  <c r="G841" i="4"/>
  <c r="G839" i="4"/>
  <c r="G838" i="4"/>
  <c r="G830" i="4"/>
  <c r="G831" i="4" s="1"/>
  <c r="G827" i="4"/>
  <c r="G828" i="4" s="1"/>
  <c r="G819" i="4"/>
  <c r="G820" i="4" s="1"/>
  <c r="G817" i="4"/>
  <c r="G816" i="4"/>
  <c r="G808" i="4"/>
  <c r="G809" i="4" s="1"/>
  <c r="G810" i="4" s="1"/>
  <c r="G811" i="4" s="1"/>
  <c r="G812" i="4" s="1"/>
  <c r="G801" i="4"/>
  <c r="G800" i="4"/>
  <c r="G799" i="4"/>
  <c r="G796" i="4"/>
  <c r="G795" i="4"/>
  <c r="G797" i="4" s="1"/>
  <c r="G802" i="4" s="1"/>
  <c r="G803" i="4" s="1"/>
  <c r="G804" i="4" s="1"/>
  <c r="G788" i="4"/>
  <c r="G787" i="4"/>
  <c r="G786" i="4"/>
  <c r="G783" i="4"/>
  <c r="G782" i="4"/>
  <c r="G784" i="4" s="1"/>
  <c r="G789" i="4" s="1"/>
  <c r="G790" i="4" s="1"/>
  <c r="G791" i="4" s="1"/>
  <c r="G775" i="4"/>
  <c r="G774" i="4"/>
  <c r="G771" i="4"/>
  <c r="G770" i="4"/>
  <c r="G772" i="4" s="1"/>
  <c r="G776" i="4" s="1"/>
  <c r="G777" i="4" s="1"/>
  <c r="G778" i="4" s="1"/>
  <c r="G765" i="4"/>
  <c r="G766" i="4" s="1"/>
  <c r="G764" i="4"/>
  <c r="G763" i="4"/>
  <c r="G762" i="4"/>
  <c r="G756" i="4"/>
  <c r="G757" i="4" s="1"/>
  <c r="G758" i="4" s="1"/>
  <c r="G754" i="4"/>
  <c r="G753" i="4"/>
  <c r="G755" i="4" s="1"/>
  <c r="G751" i="4"/>
  <c r="G750" i="4"/>
  <c r="G747" i="4"/>
  <c r="G746" i="4"/>
  <c r="G748" i="4" s="1"/>
  <c r="G738" i="4"/>
  <c r="G737" i="4"/>
  <c r="G739" i="4" s="1"/>
  <c r="G734" i="4"/>
  <c r="G735" i="4" s="1"/>
  <c r="G733" i="4"/>
  <c r="G732" i="4"/>
  <c r="G730" i="4"/>
  <c r="G729" i="4"/>
  <c r="G728" i="4"/>
  <c r="G720" i="4"/>
  <c r="G719" i="4"/>
  <c r="G721" i="4" s="1"/>
  <c r="G716" i="4"/>
  <c r="G715" i="4"/>
  <c r="G714" i="4"/>
  <c r="G717" i="4" s="1"/>
  <c r="G722" i="4" s="1"/>
  <c r="G723" i="4" s="1"/>
  <c r="G724" i="4" s="1"/>
  <c r="G707" i="4"/>
  <c r="G706" i="4"/>
  <c r="G705" i="4"/>
  <c r="G702" i="4"/>
  <c r="G701" i="4"/>
  <c r="G703" i="4" s="1"/>
  <c r="G698" i="4"/>
  <c r="G697" i="4"/>
  <c r="G699" i="4" s="1"/>
  <c r="G708" i="4" s="1"/>
  <c r="G709" i="4" s="1"/>
  <c r="G710" i="4" s="1"/>
  <c r="G689" i="4"/>
  <c r="G690" i="4" s="1"/>
  <c r="G691" i="4" s="1"/>
  <c r="G692" i="4" s="1"/>
  <c r="G693" i="4" s="1"/>
  <c r="G688" i="4"/>
  <c r="G680" i="4"/>
  <c r="G679" i="4"/>
  <c r="G681" i="4" s="1"/>
  <c r="G677" i="4"/>
  <c r="G682" i="4" s="1"/>
  <c r="G683" i="4" s="1"/>
  <c r="G684" i="4" s="1"/>
  <c r="G676" i="4"/>
  <c r="G668" i="4"/>
  <c r="G667" i="4"/>
  <c r="G669" i="4" s="1"/>
  <c r="G665" i="4"/>
  <c r="G670" i="4" s="1"/>
  <c r="G671" i="4" s="1"/>
  <c r="G672" i="4" s="1"/>
  <c r="G664" i="4"/>
  <c r="G663" i="4"/>
  <c r="G662" i="4"/>
  <c r="G654" i="4"/>
  <c r="G655" i="4" s="1"/>
  <c r="G651" i="4"/>
  <c r="G650" i="4"/>
  <c r="G652" i="4" s="1"/>
  <c r="G643" i="4"/>
  <c r="G644" i="4" s="1"/>
  <c r="G645" i="4" s="1"/>
  <c r="G646" i="4" s="1"/>
  <c r="G642" i="4"/>
  <c r="G641" i="4"/>
  <c r="G633" i="4"/>
  <c r="G634" i="4" s="1"/>
  <c r="G630" i="4"/>
  <c r="G631" i="4" s="1"/>
  <c r="G635" i="4" s="1"/>
  <c r="G636" i="4" s="1"/>
  <c r="G637" i="4" s="1"/>
  <c r="G622" i="4"/>
  <c r="G621" i="4"/>
  <c r="G623" i="4" s="1"/>
  <c r="G619" i="4"/>
  <c r="G624" i="4" s="1"/>
  <c r="G625" i="4" s="1"/>
  <c r="G626" i="4" s="1"/>
  <c r="G618" i="4"/>
  <c r="G611" i="4"/>
  <c r="G610" i="4"/>
  <c r="G607" i="4"/>
  <c r="G608" i="4" s="1"/>
  <c r="G612" i="4" s="1"/>
  <c r="G613" i="4" s="1"/>
  <c r="G614" i="4" s="1"/>
  <c r="G601" i="4"/>
  <c r="G602" i="4" s="1"/>
  <c r="G603" i="4" s="1"/>
  <c r="G600" i="4"/>
  <c r="G599" i="4"/>
  <c r="G598" i="4"/>
  <c r="G597" i="4"/>
  <c r="G590" i="4"/>
  <c r="G589" i="4"/>
  <c r="G588" i="4"/>
  <c r="G585" i="4"/>
  <c r="G586" i="4" s="1"/>
  <c r="G591" i="4" s="1"/>
  <c r="G592" i="4" s="1"/>
  <c r="G593" i="4" s="1"/>
  <c r="G580" i="4"/>
  <c r="G581" i="4" s="1"/>
  <c r="G578" i="4"/>
  <c r="G577" i="4"/>
  <c r="G576" i="4"/>
  <c r="G573" i="4"/>
  <c r="G572" i="4"/>
  <c r="G574" i="4" s="1"/>
  <c r="G579" i="4" s="1"/>
  <c r="G568" i="4"/>
  <c r="G565" i="4"/>
  <c r="G564" i="4"/>
  <c r="G563" i="4"/>
  <c r="G560" i="4"/>
  <c r="G561" i="4" s="1"/>
  <c r="G558" i="4"/>
  <c r="G566" i="4" s="1"/>
  <c r="G567" i="4" s="1"/>
  <c r="G557" i="4"/>
  <c r="G549" i="4"/>
  <c r="G548" i="4"/>
  <c r="G550" i="4" s="1"/>
  <c r="G546" i="4"/>
  <c r="G545" i="4"/>
  <c r="G537" i="4"/>
  <c r="G538" i="4" s="1"/>
  <c r="G534" i="4"/>
  <c r="G535" i="4" s="1"/>
  <c r="G533" i="4"/>
  <c r="G531" i="4"/>
  <c r="G530" i="4"/>
  <c r="G522" i="4"/>
  <c r="G523" i="4" s="1"/>
  <c r="G519" i="4"/>
  <c r="G518" i="4"/>
  <c r="G520" i="4" s="1"/>
  <c r="G510" i="4"/>
  <c r="G511" i="4" s="1"/>
  <c r="G507" i="4"/>
  <c r="G508" i="4" s="1"/>
  <c r="G499" i="4"/>
  <c r="G498" i="4"/>
  <c r="G490" i="4"/>
  <c r="G489" i="4"/>
  <c r="G491" i="4" s="1"/>
  <c r="G492" i="4" s="1"/>
  <c r="G493" i="4" s="1"/>
  <c r="G494" i="4" s="1"/>
  <c r="G484" i="4"/>
  <c r="G485" i="4" s="1"/>
  <c r="G482" i="4"/>
  <c r="G481" i="4"/>
  <c r="G478" i="4"/>
  <c r="G477" i="4"/>
  <c r="G479" i="4" s="1"/>
  <c r="G475" i="4"/>
  <c r="G483" i="4" s="1"/>
  <c r="G474" i="4"/>
  <c r="G473" i="4"/>
  <c r="G465" i="4"/>
  <c r="G466" i="4" s="1"/>
  <c r="G467" i="4" s="1"/>
  <c r="G468" i="4" s="1"/>
  <c r="G469" i="4" s="1"/>
  <c r="G458" i="4"/>
  <c r="G459" i="4" s="1"/>
  <c r="G460" i="4" s="1"/>
  <c r="G461" i="4" s="1"/>
  <c r="G457" i="4"/>
  <c r="G456" i="4"/>
  <c r="G449" i="4"/>
  <c r="G450" i="4" s="1"/>
  <c r="G451" i="4" s="1"/>
  <c r="G452" i="4" s="1"/>
  <c r="G448" i="4"/>
  <c r="G447" i="4"/>
  <c r="G445" i="4"/>
  <c r="G444" i="4"/>
  <c r="G437" i="4"/>
  <c r="G438" i="4" s="1"/>
  <c r="G439" i="4" s="1"/>
  <c r="G440" i="4" s="1"/>
  <c r="G436" i="4"/>
  <c r="G434" i="4"/>
  <c r="G433" i="4"/>
  <c r="G432" i="4"/>
  <c r="G425" i="4"/>
  <c r="G426" i="4" s="1"/>
  <c r="G427" i="4" s="1"/>
  <c r="G428" i="4" s="1"/>
  <c r="G424" i="4"/>
  <c r="G423" i="4"/>
  <c r="G421" i="4"/>
  <c r="G420" i="4"/>
  <c r="G413" i="4"/>
  <c r="G414" i="4" s="1"/>
  <c r="G415" i="4" s="1"/>
  <c r="G416" i="4" s="1"/>
  <c r="G412" i="4"/>
  <c r="G410" i="4"/>
  <c r="G409" i="4"/>
  <c r="G408" i="4"/>
  <c r="G405" i="4"/>
  <c r="G404" i="4"/>
  <c r="G406" i="4" s="1"/>
  <c r="G400" i="4"/>
  <c r="G397" i="4"/>
  <c r="G396" i="4"/>
  <c r="G395" i="4"/>
  <c r="G392" i="4"/>
  <c r="G393" i="4" s="1"/>
  <c r="G398" i="4" s="1"/>
  <c r="G399" i="4" s="1"/>
  <c r="G385" i="4"/>
  <c r="G384" i="4"/>
  <c r="G383" i="4"/>
  <c r="G380" i="4"/>
  <c r="G381" i="4" s="1"/>
  <c r="G386" i="4" s="1"/>
  <c r="G387" i="4" s="1"/>
  <c r="G388" i="4" s="1"/>
  <c r="G373" i="4"/>
  <c r="G372" i="4"/>
  <c r="G369" i="4"/>
  <c r="G370" i="4" s="1"/>
  <c r="G374" i="4" s="1"/>
  <c r="G375" i="4" s="1"/>
  <c r="G376" i="4" s="1"/>
  <c r="G364" i="4"/>
  <c r="G365" i="4" s="1"/>
  <c r="G362" i="4"/>
  <c r="G361" i="4"/>
  <c r="G359" i="4"/>
  <c r="G363" i="4" s="1"/>
  <c r="G358" i="4"/>
  <c r="G352" i="4"/>
  <c r="G353" i="4" s="1"/>
  <c r="G354" i="4" s="1"/>
  <c r="G350" i="4"/>
  <c r="G351" i="4" s="1"/>
  <c r="G342" i="4"/>
  <c r="G341" i="4"/>
  <c r="G343" i="4" s="1"/>
  <c r="G338" i="4"/>
  <c r="G337" i="4"/>
  <c r="G339" i="4" s="1"/>
  <c r="G330" i="4"/>
  <c r="G329" i="4"/>
  <c r="G328" i="4"/>
  <c r="G326" i="4"/>
  <c r="G325" i="4"/>
  <c r="G324" i="4"/>
  <c r="G318" i="4"/>
  <c r="G319" i="4" s="1"/>
  <c r="G320" i="4" s="1"/>
  <c r="G317" i="4"/>
  <c r="G316" i="4"/>
  <c r="G314" i="4"/>
  <c r="G313" i="4"/>
  <c r="G312" i="4"/>
  <c r="G305" i="4"/>
  <c r="G306" i="4" s="1"/>
  <c r="G307" i="4" s="1"/>
  <c r="G308" i="4" s="1"/>
  <c r="G304" i="4"/>
  <c r="G296" i="4"/>
  <c r="G297" i="4" s="1"/>
  <c r="G294" i="4"/>
  <c r="G293" i="4"/>
  <c r="G292" i="4"/>
  <c r="G291" i="4"/>
  <c r="G288" i="4"/>
  <c r="G287" i="4"/>
  <c r="G286" i="4"/>
  <c r="G285" i="4"/>
  <c r="G284" i="4"/>
  <c r="G283" i="4"/>
  <c r="G282" i="4"/>
  <c r="G281" i="4"/>
  <c r="G273" i="4"/>
  <c r="G272" i="4"/>
  <c r="G271" i="4"/>
  <c r="G270" i="4"/>
  <c r="G269" i="4"/>
  <c r="G268" i="4"/>
  <c r="G267" i="4"/>
  <c r="G266" i="4"/>
  <c r="G265" i="4"/>
  <c r="G274" i="4" s="1"/>
  <c r="G264" i="4"/>
  <c r="G263" i="4"/>
  <c r="G261" i="4"/>
  <c r="G260" i="4"/>
  <c r="G259" i="4"/>
  <c r="G256" i="4"/>
  <c r="G255" i="4"/>
  <c r="G254" i="4"/>
  <c r="G253" i="4"/>
  <c r="G252" i="4"/>
  <c r="G251" i="4"/>
  <c r="G250" i="4"/>
  <c r="G249" i="4"/>
  <c r="G248"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41" i="4" s="1"/>
  <c r="G201" i="4"/>
  <c r="G202" i="4" s="1"/>
  <c r="G198" i="4"/>
  <c r="G197" i="4"/>
  <c r="G196" i="4"/>
  <c r="G195" i="4"/>
  <c r="G194" i="4"/>
  <c r="G199" i="4" s="1"/>
  <c r="G242" i="4" s="1"/>
  <c r="G243" i="4" s="1"/>
  <c r="G244" i="4" s="1"/>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0" i="4"/>
  <c r="G149" i="4"/>
  <c r="G146" i="4"/>
  <c r="G145" i="4"/>
  <c r="G144" i="4"/>
  <c r="G143" i="4"/>
  <c r="G142" i="4"/>
  <c r="G141" i="4"/>
  <c r="G147" i="4" s="1"/>
  <c r="G134" i="4"/>
  <c r="G133" i="4"/>
  <c r="G130" i="4"/>
  <c r="G129" i="4"/>
  <c r="G131" i="4" s="1"/>
  <c r="G126" i="4"/>
  <c r="G125" i="4"/>
  <c r="G124" i="4"/>
  <c r="G123" i="4"/>
  <c r="G127" i="4" s="1"/>
  <c r="G135" i="4" s="1"/>
  <c r="G136" i="4" s="1"/>
  <c r="G137" i="4" s="1"/>
  <c r="G115" i="4"/>
  <c r="G114" i="4"/>
  <c r="G113" i="4"/>
  <c r="G110" i="4"/>
  <c r="G111" i="4" s="1"/>
  <c r="G107" i="4"/>
  <c r="G108" i="4" s="1"/>
  <c r="G99" i="4"/>
  <c r="G98" i="4"/>
  <c r="G97" i="4"/>
  <c r="G96" i="4"/>
  <c r="G95" i="4"/>
  <c r="G94" i="4"/>
  <c r="G93" i="4"/>
  <c r="G92" i="4"/>
  <c r="G91" i="4"/>
  <c r="G90" i="4"/>
  <c r="G89" i="4"/>
  <c r="G83" i="4"/>
  <c r="G84" i="4" s="1"/>
  <c r="G85" i="4" s="1"/>
  <c r="G82" i="4"/>
  <c r="G81" i="4"/>
  <c r="G74" i="4"/>
  <c r="G75" i="4" s="1"/>
  <c r="G76" i="4" s="1"/>
  <c r="G77" i="4" s="1"/>
  <c r="G73" i="4"/>
  <c r="G65" i="4"/>
  <c r="G66" i="4" s="1"/>
  <c r="G62" i="4"/>
  <c r="G63" i="4" s="1"/>
  <c r="G59" i="4"/>
  <c r="G58" i="4"/>
  <c r="G57" i="4"/>
  <c r="G56" i="4"/>
  <c r="G48" i="4"/>
  <c r="G49" i="4" s="1"/>
  <c r="G46" i="4"/>
  <c r="G45" i="4"/>
  <c r="G42" i="4"/>
  <c r="G41" i="4"/>
  <c r="G40" i="4"/>
  <c r="G39" i="4"/>
  <c r="G31" i="4"/>
  <c r="G32" i="4" s="1"/>
  <c r="G28" i="4"/>
  <c r="G29" i="4" s="1"/>
  <c r="G25" i="4"/>
  <c r="G24" i="4"/>
  <c r="G23" i="4"/>
  <c r="G22" i="4"/>
  <c r="G26" i="4" s="1"/>
  <c r="G14" i="4"/>
  <c r="G15" i="4" s="1"/>
  <c r="G12" i="4"/>
  <c r="G11" i="4"/>
  <c r="G8" i="4"/>
  <c r="G7" i="4"/>
  <c r="G6" i="4"/>
  <c r="G5" i="4"/>
  <c r="M217" i="2"/>
  <c r="L217" i="2"/>
  <c r="L216" i="2"/>
  <c r="M216" i="2" s="1"/>
  <c r="M215" i="2"/>
  <c r="L215" i="2"/>
  <c r="M213" i="2"/>
  <c r="L213" i="2"/>
  <c r="J212" i="2"/>
  <c r="I212" i="2"/>
  <c r="H212" i="2"/>
  <c r="G212" i="2"/>
  <c r="M210" i="2"/>
  <c r="L210" i="2"/>
  <c r="M209" i="2"/>
  <c r="L209" i="2"/>
  <c r="L208" i="2"/>
  <c r="M208" i="2" s="1"/>
  <c r="M207" i="2"/>
  <c r="L207" i="2"/>
  <c r="M206" i="2"/>
  <c r="L206" i="2"/>
  <c r="M205" i="2"/>
  <c r="L205" i="2"/>
  <c r="L204" i="2"/>
  <c r="M204" i="2" s="1"/>
  <c r="M203" i="2"/>
  <c r="L203" i="2"/>
  <c r="M202" i="2"/>
  <c r="L202" i="2"/>
  <c r="M201" i="2"/>
  <c r="L201" i="2"/>
  <c r="L199" i="2"/>
  <c r="M199" i="2" s="1"/>
  <c r="M198" i="2"/>
  <c r="L198" i="2"/>
  <c r="M197" i="2"/>
  <c r="L197" i="2"/>
  <c r="M196" i="2"/>
  <c r="L196" i="2"/>
  <c r="L195" i="2"/>
  <c r="M195" i="2" s="1"/>
  <c r="M193" i="2"/>
  <c r="L193" i="2"/>
  <c r="M192" i="2"/>
  <c r="L192" i="2"/>
  <c r="M191" i="2"/>
  <c r="L191" i="2"/>
  <c r="L189" i="2"/>
  <c r="M189" i="2" s="1"/>
  <c r="M187" i="2"/>
  <c r="L187" i="2"/>
  <c r="M186" i="2"/>
  <c r="L186" i="2"/>
  <c r="M185" i="2"/>
  <c r="L185" i="2"/>
  <c r="L184" i="2"/>
  <c r="M184" i="2" s="1"/>
  <c r="M183" i="2"/>
  <c r="L183" i="2"/>
  <c r="M182" i="2"/>
  <c r="L182" i="2"/>
  <c r="M181" i="2"/>
  <c r="L181" i="2"/>
  <c r="L180" i="2"/>
  <c r="M180" i="2" s="1"/>
  <c r="M179" i="2"/>
  <c r="L179" i="2"/>
  <c r="M178" i="2"/>
  <c r="L178" i="2"/>
  <c r="M177" i="2"/>
  <c r="L177" i="2"/>
  <c r="L176" i="2"/>
  <c r="M176" i="2" s="1"/>
  <c r="M175" i="2"/>
  <c r="L175" i="2"/>
  <c r="M174" i="2"/>
  <c r="L174" i="2"/>
  <c r="M173" i="2"/>
  <c r="L173" i="2"/>
  <c r="L172" i="2"/>
  <c r="M172" i="2" s="1"/>
  <c r="M170" i="2"/>
  <c r="L170" i="2"/>
  <c r="M169" i="2"/>
  <c r="L169" i="2"/>
  <c r="M168" i="2"/>
  <c r="L168" i="2"/>
  <c r="J167" i="2"/>
  <c r="I167" i="2"/>
  <c r="H167" i="2"/>
  <c r="K167" i="2" s="1"/>
  <c r="G167" i="2"/>
  <c r="M165" i="2"/>
  <c r="L165" i="2"/>
  <c r="L164" i="2"/>
  <c r="M164" i="2" s="1"/>
  <c r="M163" i="2"/>
  <c r="L163" i="2"/>
  <c r="M162" i="2"/>
  <c r="L162" i="2"/>
  <c r="M161" i="2"/>
  <c r="L161" i="2"/>
  <c r="L160" i="2"/>
  <c r="M160" i="2" s="1"/>
  <c r="M159" i="2"/>
  <c r="L159" i="2"/>
  <c r="M158" i="2"/>
  <c r="L158" i="2"/>
  <c r="M157" i="2"/>
  <c r="L157" i="2"/>
  <c r="L156" i="2"/>
  <c r="M156" i="2" s="1"/>
  <c r="M155" i="2"/>
  <c r="L155" i="2"/>
  <c r="M154" i="2"/>
  <c r="M150" i="2" s="1"/>
  <c r="L154" i="2"/>
  <c r="M153" i="2"/>
  <c r="L153" i="2"/>
  <c r="L152" i="2"/>
  <c r="M152" i="2" s="1"/>
  <c r="M151" i="2"/>
  <c r="L151" i="2"/>
  <c r="J150" i="2"/>
  <c r="I150" i="2"/>
  <c r="H150" i="2"/>
  <c r="G150" i="2"/>
  <c r="K150" i="2" s="1"/>
  <c r="L149" i="2"/>
  <c r="M149" i="2" s="1"/>
  <c r="M148" i="2"/>
  <c r="L148" i="2"/>
  <c r="L147" i="2"/>
  <c r="M147" i="2" s="1"/>
  <c r="M146" i="2"/>
  <c r="L146" i="2"/>
  <c r="L145" i="2"/>
  <c r="M145" i="2" s="1"/>
  <c r="M144" i="2" s="1"/>
  <c r="J144" i="2"/>
  <c r="I144" i="2"/>
  <c r="H144" i="2"/>
  <c r="G144" i="2"/>
  <c r="L143" i="2"/>
  <c r="M143" i="2" s="1"/>
  <c r="M142" i="2"/>
  <c r="L142" i="2"/>
  <c r="L141" i="2"/>
  <c r="M141" i="2" s="1"/>
  <c r="M140" i="2"/>
  <c r="L140" i="2"/>
  <c r="M139" i="2"/>
  <c r="L139" i="2"/>
  <c r="M138" i="2"/>
  <c r="L138" i="2"/>
  <c r="L137" i="2"/>
  <c r="M137" i="2" s="1"/>
  <c r="L136" i="2"/>
  <c r="M136" i="2" s="1"/>
  <c r="L135" i="2"/>
  <c r="M135" i="2" s="1"/>
  <c r="M134" i="2"/>
  <c r="L134" i="2"/>
  <c r="L133" i="2"/>
  <c r="M133" i="2" s="1"/>
  <c r="M132" i="2"/>
  <c r="L132" i="2"/>
  <c r="M131" i="2"/>
  <c r="J131" i="2"/>
  <c r="I131" i="2"/>
  <c r="H131" i="2"/>
  <c r="G131" i="2"/>
  <c r="K131" i="2" s="1"/>
  <c r="M130" i="2"/>
  <c r="L130" i="2"/>
  <c r="M129" i="2"/>
  <c r="L129" i="2"/>
  <c r="M128" i="2"/>
  <c r="L128" i="2"/>
  <c r="L127" i="2"/>
  <c r="M127" i="2" s="1"/>
  <c r="L126" i="2"/>
  <c r="M126" i="2" s="1"/>
  <c r="L125" i="2"/>
  <c r="M125" i="2" s="1"/>
  <c r="J124" i="2"/>
  <c r="I124" i="2"/>
  <c r="H124" i="2"/>
  <c r="G124" i="2"/>
  <c r="K124" i="2" s="1"/>
  <c r="M123" i="2"/>
  <c r="L123" i="2"/>
  <c r="M122" i="2"/>
  <c r="L122" i="2"/>
  <c r="L121" i="2"/>
  <c r="M121" i="2" s="1"/>
  <c r="M120" i="2" s="1"/>
  <c r="J120" i="2"/>
  <c r="I120" i="2"/>
  <c r="H120" i="2"/>
  <c r="G120" i="2"/>
  <c r="K120" i="2" s="1"/>
  <c r="L119" i="2"/>
  <c r="M119" i="2" s="1"/>
  <c r="M117" i="2"/>
  <c r="L117" i="2"/>
  <c r="L116" i="2"/>
  <c r="M116" i="2" s="1"/>
  <c r="M115" i="2"/>
  <c r="L115" i="2"/>
  <c r="L114" i="2"/>
  <c r="M114" i="2" s="1"/>
  <c r="L112" i="2"/>
  <c r="M112" i="2" s="1"/>
  <c r="L111" i="2"/>
  <c r="M111" i="2" s="1"/>
  <c r="L110" i="2"/>
  <c r="M110" i="2" s="1"/>
  <c r="L109" i="2"/>
  <c r="M109" i="2" s="1"/>
  <c r="M108" i="2"/>
  <c r="L108" i="2"/>
  <c r="M107" i="2"/>
  <c r="L107" i="2"/>
  <c r="L106" i="2"/>
  <c r="M106" i="2" s="1"/>
  <c r="L105" i="2"/>
  <c r="M105" i="2" s="1"/>
  <c r="L104" i="2"/>
  <c r="M104" i="2" s="1"/>
  <c r="J103" i="2"/>
  <c r="I103" i="2"/>
  <c r="H103" i="2"/>
  <c r="G103" i="2"/>
  <c r="K103" i="2" s="1"/>
  <c r="L102" i="2"/>
  <c r="M102" i="2" s="1"/>
  <c r="L101" i="2"/>
  <c r="M101" i="2" s="1"/>
  <c r="L100" i="2"/>
  <c r="M100" i="2" s="1"/>
  <c r="L98" i="2"/>
  <c r="M98" i="2" s="1"/>
  <c r="M97" i="2"/>
  <c r="L97" i="2"/>
  <c r="M96" i="2"/>
  <c r="L96" i="2"/>
  <c r="M95" i="2"/>
  <c r="L95" i="2"/>
  <c r="L94" i="2"/>
  <c r="M94" i="2" s="1"/>
  <c r="L92" i="2"/>
  <c r="M92" i="2" s="1"/>
  <c r="L91" i="2"/>
  <c r="M91" i="2" s="1"/>
  <c r="L90" i="2"/>
  <c r="M90" i="2" s="1"/>
  <c r="L89" i="2"/>
  <c r="M89" i="2" s="1"/>
  <c r="L87" i="2"/>
  <c r="M87" i="2" s="1"/>
  <c r="M86" i="2"/>
  <c r="L86" i="2"/>
  <c r="M85" i="2"/>
  <c r="L85" i="2"/>
  <c r="L83" i="2"/>
  <c r="M83" i="2" s="1"/>
  <c r="L81" i="2"/>
  <c r="M81" i="2" s="1"/>
  <c r="K80" i="2"/>
  <c r="J80" i="2"/>
  <c r="I80" i="2"/>
  <c r="H80" i="2"/>
  <c r="G80" i="2"/>
  <c r="L79" i="2"/>
  <c r="M79" i="2" s="1"/>
  <c r="L78" i="2"/>
  <c r="M78" i="2" s="1"/>
  <c r="L77" i="2"/>
  <c r="M77" i="2" s="1"/>
  <c r="M75" i="2" s="1"/>
  <c r="L76" i="2"/>
  <c r="M76" i="2" s="1"/>
  <c r="J75" i="2"/>
  <c r="J74" i="2" s="1"/>
  <c r="I75" i="2"/>
  <c r="I74" i="2" s="1"/>
  <c r="H75" i="2"/>
  <c r="H74" i="2" s="1"/>
  <c r="G75" i="2"/>
  <c r="L73" i="2"/>
  <c r="M73" i="2" s="1"/>
  <c r="L72" i="2"/>
  <c r="M72" i="2" s="1"/>
  <c r="M71" i="2"/>
  <c r="L71" i="2"/>
  <c r="M70" i="2"/>
  <c r="L70" i="2"/>
  <c r="L69" i="2"/>
  <c r="M69" i="2" s="1"/>
  <c r="J68" i="2"/>
  <c r="I68" i="2"/>
  <c r="K68" i="2" s="1"/>
  <c r="H68" i="2"/>
  <c r="G68" i="2"/>
  <c r="L67" i="2"/>
  <c r="M67" i="2" s="1"/>
  <c r="L66" i="2"/>
  <c r="M66" i="2" s="1"/>
  <c r="M65" i="2"/>
  <c r="L65" i="2"/>
  <c r="M64" i="2"/>
  <c r="L64" i="2"/>
  <c r="M63" i="2"/>
  <c r="L63" i="2"/>
  <c r="J62" i="2"/>
  <c r="I62" i="2"/>
  <c r="H62" i="2"/>
  <c r="G62" i="2"/>
  <c r="L60" i="2"/>
  <c r="M60" i="2" s="1"/>
  <c r="M58" i="2" s="1"/>
  <c r="L59" i="2"/>
  <c r="M59" i="2" s="1"/>
  <c r="J58" i="2"/>
  <c r="I58" i="2"/>
  <c r="H58" i="2"/>
  <c r="G58" i="2"/>
  <c r="L56" i="2"/>
  <c r="M56" i="2" s="1"/>
  <c r="L54" i="2"/>
  <c r="M54" i="2" s="1"/>
  <c r="L53" i="2"/>
  <c r="M53" i="2" s="1"/>
  <c r="L52" i="2"/>
  <c r="M52" i="2" s="1"/>
  <c r="L51" i="2"/>
  <c r="M51" i="2" s="1"/>
  <c r="L50" i="2"/>
  <c r="M50" i="2" s="1"/>
  <c r="L49" i="2"/>
  <c r="M49" i="2" s="1"/>
  <c r="L48" i="2"/>
  <c r="M48" i="2" s="1"/>
  <c r="L47" i="2"/>
  <c r="M47" i="2" s="1"/>
  <c r="L46" i="2"/>
  <c r="M46" i="2" s="1"/>
  <c r="J45" i="2"/>
  <c r="I45" i="2"/>
  <c r="K45" i="2" s="1"/>
  <c r="H45" i="2"/>
  <c r="G45" i="2"/>
  <c r="L44" i="2"/>
  <c r="M44" i="2" s="1"/>
  <c r="L43" i="2"/>
  <c r="M43" i="2" s="1"/>
  <c r="L42" i="2"/>
  <c r="M42" i="2" s="1"/>
  <c r="L40" i="2"/>
  <c r="M40" i="2" s="1"/>
  <c r="L39" i="2"/>
  <c r="M39" i="2" s="1"/>
  <c r="L38" i="2"/>
  <c r="M38" i="2" s="1"/>
  <c r="L37" i="2"/>
  <c r="M37" i="2" s="1"/>
  <c r="L35" i="2"/>
  <c r="M35" i="2" s="1"/>
  <c r="L34" i="2"/>
  <c r="M34" i="2" s="1"/>
  <c r="L33" i="2"/>
  <c r="M33" i="2" s="1"/>
  <c r="L31" i="2"/>
  <c r="M31" i="2" s="1"/>
  <c r="L29" i="2"/>
  <c r="M29" i="2" s="1"/>
  <c r="J28" i="2"/>
  <c r="I28" i="2"/>
  <c r="I22" i="2" s="1"/>
  <c r="H28" i="2"/>
  <c r="G28" i="2"/>
  <c r="L27" i="2"/>
  <c r="M27" i="2" s="1"/>
  <c r="L26" i="2"/>
  <c r="M26" i="2" s="1"/>
  <c r="L25" i="2"/>
  <c r="M25" i="2" s="1"/>
  <c r="L24" i="2"/>
  <c r="M24" i="2" s="1"/>
  <c r="J23" i="2"/>
  <c r="I23" i="2"/>
  <c r="H23" i="2"/>
  <c r="H22" i="2" s="1"/>
  <c r="G23" i="2"/>
  <c r="L20" i="2"/>
  <c r="M20" i="2" s="1"/>
  <c r="L19" i="2"/>
  <c r="M19" i="2" s="1"/>
  <c r="L18" i="2"/>
  <c r="M18" i="2" s="1"/>
  <c r="L17" i="2"/>
  <c r="M17" i="2" s="1"/>
  <c r="L16" i="2"/>
  <c r="M16" i="2" s="1"/>
  <c r="M15" i="2" s="1"/>
  <c r="K15" i="2"/>
  <c r="J15" i="2"/>
  <c r="I15" i="2"/>
  <c r="H15" i="2"/>
  <c r="G15" i="2"/>
  <c r="L13" i="2"/>
  <c r="M13" i="2" s="1"/>
  <c r="L11" i="2"/>
  <c r="M11" i="2" s="1"/>
  <c r="L10" i="2"/>
  <c r="M10" i="2" s="1"/>
  <c r="L9" i="2"/>
  <c r="M9" i="2" s="1"/>
  <c r="L8" i="2"/>
  <c r="M8" i="2" s="1"/>
  <c r="L7" i="2"/>
  <c r="M7" i="2" s="1"/>
  <c r="L6" i="2"/>
  <c r="M6" i="2" s="1"/>
  <c r="L5" i="2"/>
  <c r="M5" i="2" s="1"/>
  <c r="J4" i="2"/>
  <c r="I4" i="2"/>
  <c r="K4" i="2" s="1"/>
  <c r="H4" i="2"/>
  <c r="G4" i="2"/>
  <c r="H192" i="1"/>
  <c r="H191" i="1"/>
  <c r="H190" i="1"/>
  <c r="H189" i="1"/>
  <c r="H188" i="1" s="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49" i="1" s="1"/>
  <c r="H150" i="1"/>
  <c r="H148" i="1"/>
  <c r="H147" i="1"/>
  <c r="H146" i="1"/>
  <c r="H145" i="1"/>
  <c r="H144" i="1"/>
  <c r="H143" i="1"/>
  <c r="H142" i="1"/>
  <c r="H141" i="1"/>
  <c r="H140" i="1"/>
  <c r="H139" i="1"/>
  <c r="H138" i="1"/>
  <c r="H137" i="1"/>
  <c r="H136" i="1"/>
  <c r="H135" i="1"/>
  <c r="H133" i="1" s="1"/>
  <c r="H134" i="1"/>
  <c r="H132" i="1"/>
  <c r="H131" i="1"/>
  <c r="H130" i="1"/>
  <c r="H129" i="1"/>
  <c r="H128" i="1"/>
  <c r="H127" i="1"/>
  <c r="H126" i="1"/>
  <c r="H125" i="1"/>
  <c r="H124" i="1"/>
  <c r="H123" i="1"/>
  <c r="H122" i="1"/>
  <c r="H121" i="1"/>
  <c r="H120" i="1"/>
  <c r="H119" i="1"/>
  <c r="H118" i="1"/>
  <c r="H117" i="1"/>
  <c r="H116" i="1"/>
  <c r="H115" i="1"/>
  <c r="H113" i="1"/>
  <c r="H112" i="1"/>
  <c r="H111" i="1"/>
  <c r="H110" i="1"/>
  <c r="H109" i="1"/>
  <c r="H108" i="1"/>
  <c r="H106" i="1"/>
  <c r="H105" i="1"/>
  <c r="H104" i="1"/>
  <c r="H103" i="1"/>
  <c r="H102" i="1"/>
  <c r="H101" i="1"/>
  <c r="H100" i="1"/>
  <c r="H99" i="1"/>
  <c r="H98" i="1"/>
  <c r="H97" i="1"/>
  <c r="H96" i="1"/>
  <c r="H95" i="1"/>
  <c r="H94" i="1"/>
  <c r="H93" i="1"/>
  <c r="H92" i="1"/>
  <c r="H91" i="1"/>
  <c r="H90" i="1"/>
  <c r="H89" i="1"/>
  <c r="H87" i="1"/>
  <c r="H86" i="1"/>
  <c r="H85" i="1"/>
  <c r="H84" i="1"/>
  <c r="H83" i="1"/>
  <c r="H82" i="1"/>
  <c r="H81" i="1"/>
  <c r="H80" i="1"/>
  <c r="H79" i="1"/>
  <c r="H78" i="1"/>
  <c r="H77" i="1"/>
  <c r="H76" i="1"/>
  <c r="H75" i="1"/>
  <c r="H74" i="1"/>
  <c r="H73" i="1"/>
  <c r="H72" i="1"/>
  <c r="H71" i="1"/>
  <c r="H70" i="1" s="1"/>
  <c r="H69" i="1"/>
  <c r="H68" i="1"/>
  <c r="H67" i="1"/>
  <c r="H66" i="1"/>
  <c r="H63" i="1"/>
  <c r="H62" i="1"/>
  <c r="H61" i="1"/>
  <c r="H60" i="1"/>
  <c r="H59" i="1"/>
  <c r="H58" i="1" s="1"/>
  <c r="H57" i="1"/>
  <c r="H56" i="1"/>
  <c r="H55" i="1"/>
  <c r="H54" i="1"/>
  <c r="H53" i="1"/>
  <c r="H52" i="1" s="1"/>
  <c r="H51" i="1"/>
  <c r="H49" i="1" s="1"/>
  <c r="H50" i="1"/>
  <c r="H48" i="1"/>
  <c r="H47" i="1"/>
  <c r="H46" i="1"/>
  <c r="H45" i="1"/>
  <c r="H44" i="1"/>
  <c r="H43" i="1"/>
  <c r="H42" i="1"/>
  <c r="H41" i="1"/>
  <c r="H40" i="1"/>
  <c r="H39" i="1"/>
  <c r="H38" i="1" s="1"/>
  <c r="H37" i="1"/>
  <c r="H36" i="1"/>
  <c r="H35" i="1"/>
  <c r="H34" i="1"/>
  <c r="H33" i="1"/>
  <c r="H32" i="1"/>
  <c r="H31" i="1"/>
  <c r="H30" i="1"/>
  <c r="H29" i="1"/>
  <c r="H28" i="1"/>
  <c r="H27" i="1"/>
  <c r="H26" i="1"/>
  <c r="H24" i="1"/>
  <c r="H23" i="1"/>
  <c r="H22" i="1"/>
  <c r="H21" i="1"/>
  <c r="H18" i="1"/>
  <c r="H17" i="1"/>
  <c r="H16" i="1"/>
  <c r="H15" i="1"/>
  <c r="H14" i="1"/>
  <c r="H13" i="1"/>
  <c r="H12" i="1"/>
  <c r="H11" i="1"/>
  <c r="H10" i="1"/>
  <c r="H9" i="1"/>
  <c r="H8" i="1"/>
  <c r="H7" i="1"/>
  <c r="H6" i="1"/>
  <c r="H5" i="1"/>
  <c r="H4" i="1" s="1"/>
  <c r="G3020" i="6" l="1"/>
  <c r="G3021" i="6" s="1"/>
  <c r="G3022" i="6" s="1"/>
  <c r="G3695" i="6"/>
  <c r="G3696" i="6" s="1"/>
  <c r="G3697" i="6" s="1"/>
  <c r="G806" i="6"/>
  <c r="G807" i="6" s="1"/>
  <c r="G808" i="6" s="1"/>
  <c r="G2244" i="6"/>
  <c r="G2245" i="6" s="1"/>
  <c r="G2246" i="6" s="1"/>
  <c r="G3009" i="6"/>
  <c r="G3010" i="6" s="1"/>
  <c r="G3011" i="6" s="1"/>
  <c r="G3273" i="6"/>
  <c r="G3274" i="6" s="1"/>
  <c r="G3275" i="6" s="1"/>
  <c r="G1056" i="6"/>
  <c r="G1057" i="6" s="1"/>
  <c r="G1058" i="6" s="1"/>
  <c r="G1914" i="6"/>
  <c r="G1915" i="6" s="1"/>
  <c r="G1916" i="6" s="1"/>
  <c r="G2920" i="6"/>
  <c r="G2973" i="6"/>
  <c r="G3054" i="6"/>
  <c r="G3059" i="6" s="1"/>
  <c r="G3060" i="6" s="1"/>
  <c r="G3061" i="6" s="1"/>
  <c r="G3480" i="6"/>
  <c r="G184" i="6"/>
  <c r="G214" i="6"/>
  <c r="G222" i="6" s="1"/>
  <c r="G223" i="6" s="1"/>
  <c r="G224" i="6" s="1"/>
  <c r="G642" i="6"/>
  <c r="G833" i="6"/>
  <c r="G837" i="6" s="1"/>
  <c r="G838" i="6" s="1"/>
  <c r="G839" i="6" s="1"/>
  <c r="G971" i="6"/>
  <c r="G975" i="6" s="1"/>
  <c r="G976" i="6" s="1"/>
  <c r="G977" i="6" s="1"/>
  <c r="G1012" i="6"/>
  <c r="G1013" i="6" s="1"/>
  <c r="G1014" i="6" s="1"/>
  <c r="G1477" i="6"/>
  <c r="G1537" i="6"/>
  <c r="G1960" i="6"/>
  <c r="G2735" i="6"/>
  <c r="G2742" i="6" s="1"/>
  <c r="G2743" i="6" s="1"/>
  <c r="G2744" i="6" s="1"/>
  <c r="G2798" i="6"/>
  <c r="G2956" i="6"/>
  <c r="G2963" i="6" s="1"/>
  <c r="G2964" i="6" s="1"/>
  <c r="G2965" i="6" s="1"/>
  <c r="G3421" i="6"/>
  <c r="G3422" i="6" s="1"/>
  <c r="G3423" i="6" s="1"/>
  <c r="G3617" i="6"/>
  <c r="G3618" i="6" s="1"/>
  <c r="G3619" i="6" s="1"/>
  <c r="G912" i="6"/>
  <c r="G1626" i="6"/>
  <c r="G2284" i="6"/>
  <c r="G2289" i="6" s="1"/>
  <c r="G2290" i="6" s="1"/>
  <c r="G2291" i="6" s="1"/>
  <c r="G2521" i="6"/>
  <c r="G2716" i="6"/>
  <c r="G2723" i="6" s="1"/>
  <c r="G2724" i="6" s="1"/>
  <c r="G2725" i="6" s="1"/>
  <c r="G2901" i="6"/>
  <c r="G2979" i="6"/>
  <c r="G3225" i="6"/>
  <c r="G3226" i="6" s="1"/>
  <c r="G3227" i="6" s="1"/>
  <c r="G2761" i="6"/>
  <c r="G2762" i="6" s="1"/>
  <c r="G2763" i="6" s="1"/>
  <c r="G2069" i="6"/>
  <c r="G2070" i="6" s="1"/>
  <c r="G2071" i="6" s="1"/>
  <c r="G2072" i="6" s="1"/>
  <c r="G2697" i="6"/>
  <c r="G2704" i="6" s="1"/>
  <c r="G2705" i="6" s="1"/>
  <c r="G2706" i="6" s="1"/>
  <c r="G2854" i="6"/>
  <c r="G2868" i="6" s="1"/>
  <c r="G2869" i="6" s="1"/>
  <c r="G2870" i="6" s="1"/>
  <c r="G2882" i="6"/>
  <c r="G2887" i="6" s="1"/>
  <c r="G2888" i="6" s="1"/>
  <c r="G2889" i="6" s="1"/>
  <c r="G3177" i="6"/>
  <c r="G3630" i="6"/>
  <c r="G3631" i="6" s="1"/>
  <c r="G3632" i="6" s="1"/>
  <c r="G983" i="6"/>
  <c r="G988" i="6" s="1"/>
  <c r="G989" i="6" s="1"/>
  <c r="G990" i="6" s="1"/>
  <c r="G259" i="6"/>
  <c r="G263" i="6" s="1"/>
  <c r="G264" i="6" s="1"/>
  <c r="G265" i="6" s="1"/>
  <c r="G436" i="6"/>
  <c r="G441" i="6" s="1"/>
  <c r="G442" i="6" s="1"/>
  <c r="G443" i="6" s="1"/>
  <c r="G501" i="6"/>
  <c r="G502" i="6" s="1"/>
  <c r="G503" i="6" s="1"/>
  <c r="G504" i="6" s="1"/>
  <c r="G921" i="6"/>
  <c r="G1067" i="6"/>
  <c r="G1609" i="6"/>
  <c r="G1616" i="6" s="1"/>
  <c r="G1617" i="6" s="1"/>
  <c r="G1618" i="6" s="1"/>
  <c r="G1633" i="6"/>
  <c r="G1634" i="6" s="1"/>
  <c r="G1635" i="6" s="1"/>
  <c r="G1872" i="6"/>
  <c r="G2142" i="6"/>
  <c r="G2143" i="6" s="1"/>
  <c r="G2144" i="6" s="1"/>
  <c r="G2145" i="6" s="1"/>
  <c r="G2312" i="6"/>
  <c r="G2316" i="6" s="1"/>
  <c r="G2317" i="6" s="1"/>
  <c r="G2318" i="6" s="1"/>
  <c r="G2384" i="6"/>
  <c r="G2832" i="6"/>
  <c r="G2860" i="6"/>
  <c r="G2933" i="6"/>
  <c r="G167" i="6"/>
  <c r="G193" i="6"/>
  <c r="G356" i="6"/>
  <c r="G688" i="6"/>
  <c r="G689" i="6" s="1"/>
  <c r="G690" i="6" s="1"/>
  <c r="G691" i="6" s="1"/>
  <c r="G849" i="6"/>
  <c r="G850" i="6" s="1"/>
  <c r="G851" i="6" s="1"/>
  <c r="G957" i="6"/>
  <c r="G1032" i="6"/>
  <c r="G1033" i="6" s="1"/>
  <c r="G1034" i="6" s="1"/>
  <c r="G1826" i="6"/>
  <c r="G1827" i="6" s="1"/>
  <c r="G1828" i="6" s="1"/>
  <c r="G1829" i="6" s="1"/>
  <c r="G1844" i="6"/>
  <c r="G1845" i="6" s="1"/>
  <c r="G1846" i="6" s="1"/>
  <c r="G1847" i="6" s="1"/>
  <c r="G1897" i="6"/>
  <c r="G1944" i="6"/>
  <c r="G2180" i="6"/>
  <c r="G2181" i="6" s="1"/>
  <c r="G2182" i="6" s="1"/>
  <c r="G2183" i="6" s="1"/>
  <c r="G2396" i="6"/>
  <c r="G2397" i="6" s="1"/>
  <c r="G2398" i="6" s="1"/>
  <c r="G2399" i="6" s="1"/>
  <c r="G2508" i="6"/>
  <c r="G2509" i="6" s="1"/>
  <c r="G2510" i="6" s="1"/>
  <c r="G2838" i="6"/>
  <c r="G3233" i="6"/>
  <c r="G3234" i="6" s="1"/>
  <c r="G3235" i="6" s="1"/>
  <c r="G3236" i="6" s="1"/>
  <c r="G3330" i="6"/>
  <c r="G3331" i="6" s="1"/>
  <c r="G3332" i="6" s="1"/>
  <c r="G3333" i="6" s="1"/>
  <c r="G3566" i="6"/>
  <c r="G3575" i="6" s="1"/>
  <c r="G3576" i="6" s="1"/>
  <c r="G3577" i="6" s="1"/>
  <c r="G583" i="6"/>
  <c r="G584" i="6" s="1"/>
  <c r="G585" i="6" s="1"/>
  <c r="G586" i="6" s="1"/>
  <c r="G926" i="6"/>
  <c r="G1031" i="6"/>
  <c r="G1079" i="6"/>
  <c r="G1080" i="6" s="1"/>
  <c r="G1081" i="6" s="1"/>
  <c r="G1082" i="6" s="1"/>
  <c r="G1428" i="6"/>
  <c r="G1429" i="6" s="1"/>
  <c r="G1430" i="6" s="1"/>
  <c r="G1431" i="6" s="1"/>
  <c r="G1494" i="6"/>
  <c r="G2009" i="6"/>
  <c r="G2678" i="6"/>
  <c r="G2685" i="6" s="1"/>
  <c r="G2686" i="6" s="1"/>
  <c r="G2687" i="6" s="1"/>
  <c r="G30" i="6"/>
  <c r="G37" i="6" s="1"/>
  <c r="G38" i="6" s="1"/>
  <c r="G39" i="6" s="1"/>
  <c r="G334" i="6"/>
  <c r="G930" i="6"/>
  <c r="G961" i="6"/>
  <c r="G1088" i="6"/>
  <c r="G1592" i="6"/>
  <c r="G1599" i="6" s="1"/>
  <c r="G1600" i="6" s="1"/>
  <c r="G1601" i="6" s="1"/>
  <c r="G1864" i="6"/>
  <c r="G1865" i="6" s="1"/>
  <c r="G1866" i="6" s="1"/>
  <c r="G2328" i="6"/>
  <c r="G2329" i="6" s="1"/>
  <c r="G2330" i="6" s="1"/>
  <c r="G2457" i="6"/>
  <c r="G2458" i="6" s="1"/>
  <c r="G2459" i="6" s="1"/>
  <c r="G2460" i="6" s="1"/>
  <c r="G2794" i="6"/>
  <c r="G2802" i="6" s="1"/>
  <c r="G2803" i="6" s="1"/>
  <c r="G2804" i="6" s="1"/>
  <c r="G2914" i="6"/>
  <c r="G3243" i="6"/>
  <c r="G3247" i="6" s="1"/>
  <c r="G3248" i="6" s="1"/>
  <c r="G3249" i="6" s="1"/>
  <c r="G3407" i="6"/>
  <c r="G3603" i="6"/>
  <c r="G3638" i="6"/>
  <c r="G3639" i="6" s="1"/>
  <c r="G3640" i="6" s="1"/>
  <c r="G3641" i="6" s="1"/>
  <c r="G1441" i="6"/>
  <c r="G1442" i="6" s="1"/>
  <c r="G1443" i="6" s="1"/>
  <c r="G1774" i="6"/>
  <c r="G1775" i="6" s="1"/>
  <c r="G1776" i="6" s="1"/>
  <c r="G1777" i="6" s="1"/>
  <c r="G1801" i="6"/>
  <c r="G1802" i="6" s="1"/>
  <c r="G1803" i="6" s="1"/>
  <c r="G1804" i="6" s="1"/>
  <c r="G1940" i="6"/>
  <c r="G1945" i="6" s="1"/>
  <c r="G1946" i="6" s="1"/>
  <c r="G1947" i="6" s="1"/>
  <c r="G2269" i="6"/>
  <c r="G2274" i="6" s="1"/>
  <c r="G2275" i="6" s="1"/>
  <c r="G2276" i="6" s="1"/>
  <c r="G2939" i="6"/>
  <c r="G3152" i="6"/>
  <c r="G3153" i="6" s="1"/>
  <c r="G3154" i="6" s="1"/>
  <c r="G3164" i="6"/>
  <c r="G3165" i="6" s="1"/>
  <c r="G3166" i="6" s="1"/>
  <c r="G3708" i="6"/>
  <c r="G3709" i="6" s="1"/>
  <c r="G3710" i="6" s="1"/>
  <c r="G150" i="6"/>
  <c r="G338" i="6"/>
  <c r="G342" i="6" s="1"/>
  <c r="G343" i="6" s="1"/>
  <c r="G344" i="6" s="1"/>
  <c r="G557" i="6"/>
  <c r="G706" i="6"/>
  <c r="G707" i="6" s="1"/>
  <c r="G708" i="6" s="1"/>
  <c r="G709" i="6" s="1"/>
  <c r="G940" i="6"/>
  <c r="G944" i="6" s="1"/>
  <c r="G945" i="6" s="1"/>
  <c r="G946" i="6" s="1"/>
  <c r="G1043" i="6"/>
  <c r="G1092" i="6"/>
  <c r="G1507" i="6"/>
  <c r="G1514" i="6" s="1"/>
  <c r="G1515" i="6" s="1"/>
  <c r="G1516" i="6" s="1"/>
  <c r="G1538" i="6"/>
  <c r="G1539" i="6" s="1"/>
  <c r="G1540" i="6" s="1"/>
  <c r="G1882" i="6"/>
  <c r="G2217" i="6"/>
  <c r="G2222" i="6" s="1"/>
  <c r="G2223" i="6" s="1"/>
  <c r="G2224" i="6" s="1"/>
  <c r="G2433" i="6"/>
  <c r="G2434" i="6" s="1"/>
  <c r="G2435" i="6" s="1"/>
  <c r="G2436" i="6" s="1"/>
  <c r="G2470" i="6"/>
  <c r="G2477" i="6" s="1"/>
  <c r="G2478" i="6" s="1"/>
  <c r="G2479" i="6" s="1"/>
  <c r="G2943" i="6"/>
  <c r="G3073" i="6"/>
  <c r="G3074" i="6" s="1"/>
  <c r="G3075" i="6" s="1"/>
  <c r="G3076" i="6" s="1"/>
  <c r="H65" i="1"/>
  <c r="H20" i="1"/>
  <c r="K23" i="2"/>
  <c r="G22" i="2"/>
  <c r="K28" i="2"/>
  <c r="K58" i="2"/>
  <c r="G140" i="5"/>
  <c r="G141" i="5" s="1"/>
  <c r="G142" i="5" s="1"/>
  <c r="H114" i="1"/>
  <c r="J22" i="2"/>
  <c r="M80" i="2"/>
  <c r="M74" i="2" s="1"/>
  <c r="G1295" i="4"/>
  <c r="G1296" i="4" s="1"/>
  <c r="G1297" i="4" s="1"/>
  <c r="M23" i="2"/>
  <c r="M22" i="2" s="1"/>
  <c r="M28" i="2"/>
  <c r="M124" i="2"/>
  <c r="M4" i="2"/>
  <c r="M45" i="2"/>
  <c r="K62" i="2"/>
  <c r="M103" i="2"/>
  <c r="M167" i="2"/>
  <c r="H25" i="1"/>
  <c r="H88" i="1"/>
  <c r="H107" i="1"/>
  <c r="M68" i="2"/>
  <c r="K75" i="2"/>
  <c r="G74" i="2"/>
  <c r="K74" i="2" s="1"/>
  <c r="G404" i="5"/>
  <c r="G405" i="5" s="1"/>
  <c r="G406" i="5" s="1"/>
  <c r="K212" i="2"/>
  <c r="G344" i="4"/>
  <c r="G345" i="4" s="1"/>
  <c r="G346" i="4" s="1"/>
  <c r="G512" i="4"/>
  <c r="G513" i="4" s="1"/>
  <c r="G514" i="4" s="1"/>
  <c r="G539" i="4"/>
  <c r="G540" i="4" s="1"/>
  <c r="G541" i="4" s="1"/>
  <c r="G656" i="4"/>
  <c r="G657" i="4" s="1"/>
  <c r="G658" i="4" s="1"/>
  <c r="G821" i="4"/>
  <c r="G822" i="4" s="1"/>
  <c r="G823" i="4" s="1"/>
  <c r="G1446" i="4"/>
  <c r="G1447" i="4" s="1"/>
  <c r="G1448" i="4" s="1"/>
  <c r="G1686" i="4"/>
  <c r="G1687" i="4" s="1"/>
  <c r="G1688" i="4" s="1"/>
  <c r="G1694" i="4"/>
  <c r="G1719" i="4"/>
  <c r="G1720" i="4" s="1"/>
  <c r="G1721" i="4" s="1"/>
  <c r="G1858" i="4"/>
  <c r="G1863" i="4" s="1"/>
  <c r="G1864" i="4" s="1"/>
  <c r="G1865" i="4" s="1"/>
  <c r="G1986" i="4"/>
  <c r="G1987" i="4" s="1"/>
  <c r="G1988" i="4" s="1"/>
  <c r="G293" i="5"/>
  <c r="G294" i="5" s="1"/>
  <c r="G295" i="5" s="1"/>
  <c r="G652" i="5"/>
  <c r="G653" i="5" s="1"/>
  <c r="G654" i="5" s="1"/>
  <c r="G688" i="5"/>
  <c r="G689" i="5" s="1"/>
  <c r="G690" i="5" s="1"/>
  <c r="G11" i="6"/>
  <c r="G18" i="6" s="1"/>
  <c r="G19" i="6" s="1"/>
  <c r="G20" i="6" s="1"/>
  <c r="G369" i="6"/>
  <c r="G376" i="6" s="1"/>
  <c r="G377" i="6" s="1"/>
  <c r="G378" i="6" s="1"/>
  <c r="G1495" i="6"/>
  <c r="G1496" i="6" s="1"/>
  <c r="G1497" i="6" s="1"/>
  <c r="G740" i="4"/>
  <c r="G741" i="4" s="1"/>
  <c r="G742" i="4" s="1"/>
  <c r="G832" i="4"/>
  <c r="G833" i="4" s="1"/>
  <c r="G834" i="4" s="1"/>
  <c r="G1805" i="4"/>
  <c r="G1806" i="4" s="1"/>
  <c r="G1807" i="4" s="1"/>
  <c r="G187" i="4"/>
  <c r="G188" i="4" s="1"/>
  <c r="G189" i="4" s="1"/>
  <c r="G190" i="4" s="1"/>
  <c r="G524" i="4"/>
  <c r="G525" i="4" s="1"/>
  <c r="G526" i="4" s="1"/>
  <c r="G1081" i="4"/>
  <c r="G1082" i="4" s="1"/>
  <c r="G1083" i="4" s="1"/>
  <c r="G1431" i="4"/>
  <c r="G1432" i="4" s="1"/>
  <c r="G1433" i="4" s="1"/>
  <c r="G635" i="5"/>
  <c r="G636" i="5" s="1"/>
  <c r="G637" i="5" s="1"/>
  <c r="G49" i="6"/>
  <c r="G56" i="6" s="1"/>
  <c r="G57" i="6" s="1"/>
  <c r="G58" i="6" s="1"/>
  <c r="G913" i="6"/>
  <c r="G914" i="6" s="1"/>
  <c r="G915" i="6" s="1"/>
  <c r="G9" i="4"/>
  <c r="G16" i="4" s="1"/>
  <c r="G17" i="4" s="1"/>
  <c r="G18" i="4" s="1"/>
  <c r="G116" i="4"/>
  <c r="G117" i="4" s="1"/>
  <c r="G118" i="4" s="1"/>
  <c r="G119" i="4" s="1"/>
  <c r="G257" i="4"/>
  <c r="G275" i="4" s="1"/>
  <c r="G276" i="4" s="1"/>
  <c r="G277" i="4" s="1"/>
  <c r="G289" i="4"/>
  <c r="G298" i="4" s="1"/>
  <c r="G299" i="4" s="1"/>
  <c r="G300" i="4" s="1"/>
  <c r="G331" i="4"/>
  <c r="G332" i="4" s="1"/>
  <c r="G333" i="4" s="1"/>
  <c r="G1346" i="4"/>
  <c r="G1350" i="4" s="1"/>
  <c r="G1351" i="4" s="1"/>
  <c r="G1352" i="4" s="1"/>
  <c r="G1384" i="4"/>
  <c r="G1385" i="4" s="1"/>
  <c r="G1386" i="4" s="1"/>
  <c r="G1419" i="4"/>
  <c r="G1420" i="4" s="1"/>
  <c r="G1421" i="4" s="1"/>
  <c r="G1779" i="4"/>
  <c r="G1780" i="4" s="1"/>
  <c r="G1781" i="4" s="1"/>
  <c r="G1782" i="4" s="1"/>
  <c r="G1965" i="4"/>
  <c r="G1970" i="4" s="1"/>
  <c r="G1971" i="4" s="1"/>
  <c r="G1972" i="4" s="1"/>
  <c r="G2053" i="4"/>
  <c r="G2054" i="4" s="1"/>
  <c r="G2055" i="4" s="1"/>
  <c r="G45" i="5"/>
  <c r="G377" i="5"/>
  <c r="G386" i="5" s="1"/>
  <c r="G387" i="5" s="1"/>
  <c r="G388" i="5" s="1"/>
  <c r="G561" i="5"/>
  <c r="G562" i="5" s="1"/>
  <c r="G563" i="5" s="1"/>
  <c r="G75" i="6"/>
  <c r="G76" i="6" s="1"/>
  <c r="G77" i="6" s="1"/>
  <c r="G357" i="6"/>
  <c r="G358" i="6" s="1"/>
  <c r="G359" i="6" s="1"/>
  <c r="G863" i="6"/>
  <c r="G864" i="6" s="1"/>
  <c r="G865" i="6" s="1"/>
  <c r="G2628" i="6"/>
  <c r="G2629" i="6" s="1"/>
  <c r="G2630" i="6" s="1"/>
  <c r="M62" i="2"/>
  <c r="K144" i="2"/>
  <c r="M212" i="2"/>
  <c r="G33" i="4"/>
  <c r="G34" i="4" s="1"/>
  <c r="G35" i="4" s="1"/>
  <c r="G43" i="4"/>
  <c r="G50" i="4" s="1"/>
  <c r="G51" i="4" s="1"/>
  <c r="G52" i="4" s="1"/>
  <c r="G100" i="4"/>
  <c r="G101" i="4" s="1"/>
  <c r="G102" i="4" s="1"/>
  <c r="G103" i="4" s="1"/>
  <c r="G1834" i="4"/>
  <c r="G1835" i="4" s="1"/>
  <c r="G1836" i="4" s="1"/>
  <c r="G154" i="5"/>
  <c r="G163" i="5" s="1"/>
  <c r="G164" i="5" s="1"/>
  <c r="G165" i="5" s="1"/>
  <c r="G603" i="6"/>
  <c r="G604" i="6" s="1"/>
  <c r="G605" i="6" s="1"/>
  <c r="G670" i="6"/>
  <c r="G671" i="6" s="1"/>
  <c r="G672" i="6" s="1"/>
  <c r="G673" i="6" s="1"/>
  <c r="G743" i="6"/>
  <c r="G744" i="6" s="1"/>
  <c r="G745" i="6" s="1"/>
  <c r="G60" i="4"/>
  <c r="G67" i="4" s="1"/>
  <c r="G68" i="4" s="1"/>
  <c r="G69" i="4" s="1"/>
  <c r="G500" i="4"/>
  <c r="G501" i="4" s="1"/>
  <c r="G502" i="4" s="1"/>
  <c r="G503" i="4" s="1"/>
  <c r="G551" i="4"/>
  <c r="G552" i="4" s="1"/>
  <c r="G553" i="4" s="1"/>
  <c r="G844" i="4"/>
  <c r="G845" i="4" s="1"/>
  <c r="G846" i="4" s="1"/>
  <c r="G946" i="4"/>
  <c r="G947" i="4" s="1"/>
  <c r="G948" i="4" s="1"/>
  <c r="G1251" i="4"/>
  <c r="G1252" i="4" s="1"/>
  <c r="G1253" i="4" s="1"/>
  <c r="G1458" i="4"/>
  <c r="G1459" i="4" s="1"/>
  <c r="G1460" i="4" s="1"/>
  <c r="G1894" i="4"/>
  <c r="G1895" i="4" s="1"/>
  <c r="G1896" i="4" s="1"/>
  <c r="G1909" i="4"/>
  <c r="G1910" i="4" s="1"/>
  <c r="G1911" i="4" s="1"/>
  <c r="G33" i="5"/>
  <c r="G34" i="5" s="1"/>
  <c r="G35" i="5" s="1"/>
  <c r="G104" i="6"/>
  <c r="G105" i="6" s="1"/>
  <c r="G106" i="6" s="1"/>
  <c r="G407" i="6"/>
  <c r="G414" i="6" s="1"/>
  <c r="G415" i="6" s="1"/>
  <c r="G416" i="6" s="1"/>
  <c r="G619" i="6"/>
  <c r="G2174" i="4"/>
  <c r="G2175" i="4" s="1"/>
  <c r="G2176" i="4" s="1"/>
  <c r="G230" i="5"/>
  <c r="G231" i="5" s="1"/>
  <c r="G232" i="5" s="1"/>
  <c r="G484" i="5"/>
  <c r="G485" i="5" s="1"/>
  <c r="G486" i="5" s="1"/>
  <c r="G596" i="5"/>
  <c r="G597" i="5" s="1"/>
  <c r="G598" i="5" s="1"/>
  <c r="G159" i="6"/>
  <c r="G160" i="6" s="1"/>
  <c r="G161" i="6" s="1"/>
  <c r="G388" i="6"/>
  <c r="G395" i="6" s="1"/>
  <c r="G396" i="6" s="1"/>
  <c r="G397" i="6" s="1"/>
  <c r="G2846" i="6"/>
  <c r="G2847" i="6" s="1"/>
  <c r="G2848" i="6" s="1"/>
  <c r="G2906" i="6"/>
  <c r="G2907" i="6" s="1"/>
  <c r="G2908" i="6" s="1"/>
  <c r="G1558" i="4"/>
  <c r="G1559" i="4" s="1"/>
  <c r="G1560" i="4" s="1"/>
  <c r="G1561" i="4" s="1"/>
  <c r="G1698" i="4"/>
  <c r="G242" i="5"/>
  <c r="G246" i="5" s="1"/>
  <c r="G247" i="5" s="1"/>
  <c r="G248" i="5" s="1"/>
  <c r="G436" i="5"/>
  <c r="G437" i="5" s="1"/>
  <c r="G438" i="5" s="1"/>
  <c r="G138" i="6"/>
  <c r="G142" i="6" s="1"/>
  <c r="G143" i="6" s="1"/>
  <c r="G144" i="6" s="1"/>
  <c r="G247" i="6"/>
  <c r="G251" i="6" s="1"/>
  <c r="G252" i="6" s="1"/>
  <c r="G253" i="6" s="1"/>
  <c r="G299" i="6"/>
  <c r="G307" i="6" s="1"/>
  <c r="G308" i="6" s="1"/>
  <c r="G309" i="6" s="1"/>
  <c r="G3178" i="6"/>
  <c r="G3179" i="6" s="1"/>
  <c r="G3180" i="6" s="1"/>
  <c r="G1513" i="4"/>
  <c r="G1518" i="4" s="1"/>
  <c r="G1519" i="4" s="1"/>
  <c r="G1520" i="4" s="1"/>
  <c r="G1535" i="4"/>
  <c r="G1536" i="4" s="1"/>
  <c r="G1537" i="4" s="1"/>
  <c r="G1538" i="4" s="1"/>
  <c r="G1998" i="4"/>
  <c r="G1999" i="4" s="1"/>
  <c r="G2000" i="4" s="1"/>
  <c r="G2186" i="4"/>
  <c r="G2187" i="4" s="1"/>
  <c r="G2188" i="4" s="1"/>
  <c r="G2189" i="4" s="1"/>
  <c r="G218" i="5"/>
  <c r="G219" i="5" s="1"/>
  <c r="G220" i="5" s="1"/>
  <c r="G472" i="5"/>
  <c r="G473" i="5" s="1"/>
  <c r="G474" i="5" s="1"/>
  <c r="G584" i="5"/>
  <c r="G585" i="5" s="1"/>
  <c r="G586" i="5" s="1"/>
  <c r="G155" i="6"/>
  <c r="G172" i="6"/>
  <c r="G176" i="6" s="1"/>
  <c r="G177" i="6" s="1"/>
  <c r="G178" i="6" s="1"/>
  <c r="G571" i="6"/>
  <c r="G572" i="6" s="1"/>
  <c r="G573" i="6" s="1"/>
  <c r="G611" i="6"/>
  <c r="G631" i="6" s="1"/>
  <c r="G632" i="6" s="1"/>
  <c r="G633" i="6" s="1"/>
  <c r="G1044" i="6"/>
  <c r="G1045" i="6" s="1"/>
  <c r="G1046" i="6" s="1"/>
  <c r="G1068" i="6"/>
  <c r="G1069" i="6" s="1"/>
  <c r="G1070" i="6" s="1"/>
  <c r="G1093" i="6"/>
  <c r="G1094" i="6" s="1"/>
  <c r="G1095" i="6" s="1"/>
  <c r="G1645" i="6"/>
  <c r="G1646" i="6" s="1"/>
  <c r="G1647" i="6" s="1"/>
  <c r="G3511" i="6"/>
  <c r="G3512" i="6" s="1"/>
  <c r="G3513" i="6" s="1"/>
  <c r="G1080" i="4"/>
  <c r="G1814" i="4"/>
  <c r="G1819" i="4" s="1"/>
  <c r="G1820" i="4" s="1"/>
  <c r="G1821" i="4" s="1"/>
  <c r="G2061" i="4"/>
  <c r="G2066" i="4" s="1"/>
  <c r="G2067" i="4" s="1"/>
  <c r="G2068" i="4" s="1"/>
  <c r="G85" i="5"/>
  <c r="G308" i="5"/>
  <c r="G309" i="5" s="1"/>
  <c r="G310" i="5" s="1"/>
  <c r="G614" i="5"/>
  <c r="G619" i="5" s="1"/>
  <c r="G620" i="5" s="1"/>
  <c r="G621" i="5" s="1"/>
  <c r="G845" i="5"/>
  <c r="G850" i="5" s="1"/>
  <c r="G851" i="5" s="1"/>
  <c r="G852" i="5" s="1"/>
  <c r="G125" i="6"/>
  <c r="G129" i="6" s="1"/>
  <c r="G130" i="6" s="1"/>
  <c r="G131" i="6" s="1"/>
  <c r="G189" i="6"/>
  <c r="G194" i="6" s="1"/>
  <c r="G195" i="6" s="1"/>
  <c r="G196" i="6" s="1"/>
  <c r="G235" i="6"/>
  <c r="G239" i="6" s="1"/>
  <c r="G240" i="6" s="1"/>
  <c r="G241" i="6" s="1"/>
  <c r="G271" i="6"/>
  <c r="G287" i="6"/>
  <c r="G291" i="6" s="1"/>
  <c r="G292" i="6" s="1"/>
  <c r="G293" i="6" s="1"/>
  <c r="G553" i="6"/>
  <c r="G558" i="6" s="1"/>
  <c r="G559" i="6" s="1"/>
  <c r="G560" i="6" s="1"/>
  <c r="G655" i="6"/>
  <c r="G656" i="6" s="1"/>
  <c r="G657" i="6" s="1"/>
  <c r="G658" i="6" s="1"/>
  <c r="G742" i="6"/>
  <c r="G1453" i="6"/>
  <c r="G1454" i="6" s="1"/>
  <c r="G1469" i="6"/>
  <c r="G1470" i="6" s="1"/>
  <c r="G1471" i="6" s="1"/>
  <c r="G1965" i="6"/>
  <c r="G1966" i="6" s="1"/>
  <c r="G1967" i="6" s="1"/>
  <c r="G3103" i="6"/>
  <c r="G3104" i="6" s="1"/>
  <c r="G3105" i="6" s="1"/>
  <c r="G856" i="4"/>
  <c r="G857" i="4" s="1"/>
  <c r="G858" i="4" s="1"/>
  <c r="G2245" i="4"/>
  <c r="G2246" i="4" s="1"/>
  <c r="G2247" i="4" s="1"/>
  <c r="G2248" i="4" s="1"/>
  <c r="G460" i="5"/>
  <c r="G461" i="5" s="1"/>
  <c r="G462" i="5" s="1"/>
  <c r="G862" i="5"/>
  <c r="G863" i="5" s="1"/>
  <c r="G864" i="5" s="1"/>
  <c r="G1526" i="6"/>
  <c r="G1527" i="6" s="1"/>
  <c r="G1528" i="6" s="1"/>
  <c r="G1582" i="6"/>
  <c r="G1583" i="6" s="1"/>
  <c r="G1584" i="6" s="1"/>
  <c r="G1996" i="6"/>
  <c r="G1997" i="6" s="1"/>
  <c r="G1998" i="6" s="1"/>
  <c r="G1491" i="4"/>
  <c r="G1500" i="4" s="1"/>
  <c r="G1501" i="4" s="1"/>
  <c r="G1502" i="4" s="1"/>
  <c r="G2038" i="4"/>
  <c r="G2039" i="4" s="1"/>
  <c r="G2040" i="4" s="1"/>
  <c r="G2041" i="4" s="1"/>
  <c r="G2078" i="4"/>
  <c r="G2079" i="4" s="1"/>
  <c r="G2080" i="4" s="1"/>
  <c r="G2081" i="4" s="1"/>
  <c r="G32" i="5"/>
  <c r="G175" i="5"/>
  <c r="G176" i="5" s="1"/>
  <c r="G177" i="5" s="1"/>
  <c r="G178" i="5" s="1"/>
  <c r="G206" i="5"/>
  <c r="G207" i="5" s="1"/>
  <c r="G208" i="5" s="1"/>
  <c r="G320" i="5"/>
  <c r="G321" i="5" s="1"/>
  <c r="G322" i="5" s="1"/>
  <c r="G323" i="5" s="1"/>
  <c r="G412" i="5"/>
  <c r="G417" i="5" s="1"/>
  <c r="G418" i="5" s="1"/>
  <c r="G419" i="5" s="1"/>
  <c r="G572" i="5"/>
  <c r="G573" i="5" s="1"/>
  <c r="G574" i="5" s="1"/>
  <c r="G86" i="6"/>
  <c r="G90" i="6" s="1"/>
  <c r="G91" i="6" s="1"/>
  <c r="G92" i="6" s="1"/>
  <c r="G275" i="6"/>
  <c r="G643" i="6"/>
  <c r="G644" i="6" s="1"/>
  <c r="G645" i="6" s="1"/>
  <c r="G952" i="6"/>
  <c r="G1417" i="6"/>
  <c r="G1418" i="6" s="1"/>
  <c r="G1419" i="6" s="1"/>
  <c r="G2824" i="6"/>
  <c r="G2825" i="6" s="1"/>
  <c r="G2826" i="6" s="1"/>
  <c r="G2925" i="6"/>
  <c r="G2926" i="6" s="1"/>
  <c r="G2927" i="6" s="1"/>
  <c r="G3375" i="6"/>
  <c r="G3382" i="6" s="1"/>
  <c r="G3383" i="6" s="1"/>
  <c r="G3384" i="6" s="1"/>
  <c r="G3408" i="6"/>
  <c r="G3409" i="6" s="1"/>
  <c r="G3410" i="6" s="1"/>
  <c r="G3431" i="6"/>
  <c r="G3436" i="6" s="1"/>
  <c r="G3437" i="6" s="1"/>
  <c r="G3438" i="6" s="1"/>
  <c r="G1878" i="6"/>
  <c r="G1883" i="6" s="1"/>
  <c r="G1884" i="6" s="1"/>
  <c r="G1885" i="6" s="1"/>
  <c r="G2124" i="6"/>
  <c r="G2125" i="6" s="1"/>
  <c r="G2126" i="6" s="1"/>
  <c r="G2127" i="6" s="1"/>
  <c r="G2193" i="6"/>
  <c r="G2200" i="6" s="1"/>
  <c r="G2201" i="6" s="1"/>
  <c r="G2202" i="6" s="1"/>
  <c r="G2338" i="6"/>
  <c r="G2339" i="6" s="1"/>
  <c r="G2340" i="6" s="1"/>
  <c r="G2341" i="6" s="1"/>
  <c r="G2564" i="6"/>
  <c r="G2571" i="6" s="1"/>
  <c r="G2572" i="6" s="1"/>
  <c r="G2573" i="6" s="1"/>
  <c r="G2816" i="6"/>
  <c r="G3395" i="6"/>
  <c r="G3396" i="6" s="1"/>
  <c r="G3397" i="6" s="1"/>
  <c r="G3453" i="6"/>
  <c r="G3454" i="6" s="1"/>
  <c r="G3455" i="6" s="1"/>
  <c r="G3465" i="6"/>
  <c r="G3472" i="6" s="1"/>
  <c r="G3473" i="6" s="1"/>
  <c r="G3474" i="6" s="1"/>
  <c r="G1562" i="6"/>
  <c r="G1569" i="6" s="1"/>
  <c r="G1570" i="6" s="1"/>
  <c r="G1571" i="6" s="1"/>
  <c r="G1715" i="6"/>
  <c r="G1716" i="6" s="1"/>
  <c r="G1717" i="6" s="1"/>
  <c r="G1718" i="6" s="1"/>
  <c r="G2010" i="6"/>
  <c r="G2011" i="6" s="1"/>
  <c r="G2012" i="6" s="1"/>
  <c r="G2659" i="6"/>
  <c r="G2666" i="6" s="1"/>
  <c r="G2667" i="6" s="1"/>
  <c r="G2668" i="6" s="1"/>
  <c r="G2944" i="6"/>
  <c r="G2945" i="6" s="1"/>
  <c r="G2946" i="6" s="1"/>
  <c r="G3044" i="6"/>
  <c r="G3045" i="6" s="1"/>
  <c r="G3046" i="6" s="1"/>
  <c r="G3047" i="6" s="1"/>
  <c r="G3545" i="6"/>
  <c r="G3546" i="6" s="1"/>
  <c r="G3547" i="6" s="1"/>
  <c r="G1658" i="6"/>
  <c r="G1659" i="6" s="1"/>
  <c r="G1660" i="6" s="1"/>
  <c r="G1661" i="6" s="1"/>
  <c r="G1902" i="6"/>
  <c r="G1903" i="6" s="1"/>
  <c r="G1904" i="6" s="1"/>
  <c r="G2303" i="6"/>
  <c r="G2304" i="6" s="1"/>
  <c r="G2305" i="6" s="1"/>
  <c r="G2306" i="6" s="1"/>
  <c r="G2409" i="6"/>
  <c r="G2410" i="6" s="1"/>
  <c r="G2411" i="6" s="1"/>
  <c r="G2421" i="6"/>
  <c r="G2422" i="6" s="1"/>
  <c r="G2423" i="6" s="1"/>
  <c r="G2424" i="6" s="1"/>
  <c r="G2444" i="6"/>
  <c r="G2445" i="6" s="1"/>
  <c r="G2446" i="6" s="1"/>
  <c r="G2447" i="6" s="1"/>
  <c r="G2489" i="6"/>
  <c r="G2496" i="6" s="1"/>
  <c r="G2497" i="6" s="1"/>
  <c r="G2498" i="6" s="1"/>
  <c r="G2583" i="6"/>
  <c r="G2590" i="6" s="1"/>
  <c r="G2591" i="6" s="1"/>
  <c r="G2592" i="6" s="1"/>
  <c r="G3485" i="6"/>
  <c r="G3490" i="6" s="1"/>
  <c r="G3491" i="6" s="1"/>
  <c r="G3492" i="6" s="1"/>
  <c r="G3532" i="6"/>
  <c r="G3533" i="6" s="1"/>
  <c r="G3534" i="6" s="1"/>
  <c r="G3604" i="6"/>
  <c r="G3605" i="6" s="1"/>
  <c r="G3606" i="6" s="1"/>
  <c r="G3721" i="6"/>
  <c r="G3722" i="6" s="1"/>
  <c r="G3723" i="6" s="1"/>
  <c r="I130" i="13"/>
  <c r="I131" i="13" s="1"/>
  <c r="G1926" i="6"/>
  <c r="G1927" i="6" s="1"/>
  <c r="G1928" i="6" s="1"/>
  <c r="G1979" i="6"/>
  <c r="G1984" i="6" s="1"/>
  <c r="G1985" i="6" s="1"/>
  <c r="G1986" i="6" s="1"/>
  <c r="G2259" i="6"/>
  <c r="G2260" i="6" s="1"/>
  <c r="G2261" i="6" s="1"/>
  <c r="G2380" i="6"/>
  <c r="G2385" i="6" s="1"/>
  <c r="G2386" i="6" s="1"/>
  <c r="G2387" i="6" s="1"/>
  <c r="G2522" i="6"/>
  <c r="G2523" i="6" s="1"/>
  <c r="G2524" i="6" s="1"/>
  <c r="G2640" i="6"/>
  <c r="G2647" i="6" s="1"/>
  <c r="G2648" i="6" s="1"/>
  <c r="G2649" i="6" s="1"/>
  <c r="G3649" i="6"/>
  <c r="G3650" i="6" s="1"/>
  <c r="G3651" i="6" s="1"/>
  <c r="G3652" i="6" s="1"/>
  <c r="G1482" i="6"/>
  <c r="G1483" i="6" s="1"/>
  <c r="G1484" i="6" s="1"/>
  <c r="G1742" i="6"/>
  <c r="G1743" i="6" s="1"/>
  <c r="G1744" i="6" s="1"/>
  <c r="G1745" i="6" s="1"/>
  <c r="G2985" i="6"/>
  <c r="G2990" i="6" s="1"/>
  <c r="G2991" i="6" s="1"/>
  <c r="G2992" i="6" s="1"/>
  <c r="G3135" i="6"/>
  <c r="G3136" i="6" s="1"/>
  <c r="G3137" i="6" s="1"/>
  <c r="I405" i="14"/>
  <c r="I406" i="14" s="1"/>
  <c r="G931" i="6" l="1"/>
  <c r="G932" i="6" s="1"/>
  <c r="G933" i="6" s="1"/>
  <c r="G962" i="6"/>
  <c r="G963" i="6" s="1"/>
  <c r="G964" i="6" s="1"/>
  <c r="G86" i="5"/>
  <c r="G87" i="5" s="1"/>
  <c r="G88" i="5" s="1"/>
  <c r="K22" i="2"/>
  <c r="G279" i="6"/>
  <c r="G280" i="6" s="1"/>
  <c r="G281" i="6" s="1"/>
  <c r="M220" i="2"/>
  <c r="M218" i="2" s="1"/>
  <c r="H19" i="1"/>
  <c r="H64" i="1"/>
  <c r="G1702" i="4"/>
  <c r="G1703" i="4" s="1"/>
  <c r="G1704" i="4" s="1"/>
  <c r="I127" i="13" l="1"/>
  <c r="I125" i="13"/>
  <c r="I123" i="13"/>
  <c r="I121" i="13"/>
  <c r="I119" i="13"/>
  <c r="I117" i="13"/>
  <c r="I115" i="13"/>
  <c r="I113" i="13"/>
  <c r="I170" i="14"/>
  <c r="I154" i="14"/>
  <c r="I138" i="14"/>
  <c r="I122" i="14"/>
  <c r="I106" i="14"/>
  <c r="I90" i="14"/>
  <c r="I74" i="14"/>
  <c r="I58" i="14"/>
  <c r="I42" i="14"/>
  <c r="I160" i="14"/>
  <c r="I144" i="14"/>
  <c r="I118" i="14"/>
  <c r="I102" i="14"/>
  <c r="I86" i="14"/>
  <c r="I70" i="14"/>
  <c r="I54" i="14"/>
  <c r="I88" i="14"/>
  <c r="I78" i="14"/>
  <c r="I68" i="14"/>
  <c r="I52" i="14"/>
  <c r="I38" i="14"/>
  <c r="I26" i="14"/>
  <c r="I164" i="14"/>
  <c r="I22" i="14"/>
  <c r="I109" i="13"/>
  <c r="I148" i="14"/>
  <c r="I132" i="14"/>
  <c r="I6" i="14"/>
  <c r="I116" i="14"/>
  <c r="I111" i="13"/>
  <c r="I105" i="13"/>
  <c r="I102" i="13"/>
  <c r="I97" i="13"/>
  <c r="I94" i="13"/>
  <c r="I89" i="13"/>
  <c r="I86" i="13"/>
  <c r="I81" i="13"/>
  <c r="I78" i="13"/>
  <c r="I73" i="13"/>
  <c r="I70" i="13"/>
  <c r="I65" i="13"/>
  <c r="I62" i="13"/>
  <c r="I57" i="13"/>
  <c r="I54" i="13"/>
  <c r="I49" i="13"/>
  <c r="I46" i="13"/>
  <c r="I41" i="13"/>
  <c r="I38" i="13"/>
  <c r="I33" i="13"/>
  <c r="I30" i="13"/>
  <c r="I25" i="13"/>
  <c r="I22" i="13"/>
  <c r="I17" i="13"/>
  <c r="I10" i="13"/>
  <c r="I104" i="14"/>
  <c r="I10" i="14"/>
  <c r="I110" i="14"/>
  <c r="I84" i="14"/>
  <c r="I30" i="14"/>
  <c r="I107" i="13"/>
  <c r="I104" i="13"/>
  <c r="I99" i="13"/>
  <c r="I96" i="13"/>
  <c r="I91" i="13"/>
  <c r="I88" i="13"/>
  <c r="I83" i="13"/>
  <c r="I80" i="13"/>
  <c r="I75" i="13"/>
  <c r="I72" i="13"/>
  <c r="I67" i="13"/>
  <c r="I64" i="13"/>
  <c r="I59" i="13"/>
  <c r="I56" i="13"/>
  <c r="I51" i="13"/>
  <c r="I48" i="13"/>
  <c r="I43" i="13"/>
  <c r="I40" i="13"/>
  <c r="I35" i="13"/>
  <c r="I32" i="13"/>
  <c r="I27" i="13"/>
  <c r="I24" i="13"/>
  <c r="I19" i="13"/>
  <c r="I14" i="13"/>
  <c r="I5" i="13"/>
  <c r="I16" i="13"/>
  <c r="I7" i="13"/>
  <c r="I34" i="14"/>
  <c r="I101" i="13"/>
  <c r="I98" i="13"/>
  <c r="I93" i="13"/>
  <c r="I90" i="13"/>
  <c r="I85" i="13"/>
  <c r="I82" i="13"/>
  <c r="I77" i="13"/>
  <c r="I74" i="13"/>
  <c r="I69" i="13"/>
  <c r="I66" i="13"/>
  <c r="I58" i="13"/>
  <c r="I50" i="13"/>
  <c r="I42" i="13"/>
  <c r="I34" i="13"/>
  <c r="I26" i="13"/>
  <c r="I18" i="13"/>
  <c r="I100" i="14"/>
  <c r="I8" i="14"/>
  <c r="I103" i="13"/>
  <c r="I92" i="13"/>
  <c r="I87" i="13"/>
  <c r="I76" i="13"/>
  <c r="I71" i="13"/>
  <c r="I60" i="13"/>
  <c r="I55" i="13"/>
  <c r="I44" i="13"/>
  <c r="I39" i="13"/>
  <c r="I28" i="13"/>
  <c r="I23" i="13"/>
  <c r="I13" i="13"/>
  <c r="I6" i="13"/>
  <c r="I79" i="13"/>
  <c r="I52" i="13"/>
  <c r="I31" i="13"/>
  <c r="I84" i="13"/>
  <c r="I63" i="13"/>
  <c r="I36" i="13"/>
  <c r="I94" i="14"/>
  <c r="I95" i="13"/>
  <c r="I68" i="13"/>
  <c r="I47" i="13"/>
  <c r="I20" i="13"/>
  <c r="I100" i="13"/>
  <c r="H193" i="1"/>
  <c r="I11" i="13"/>
  <c r="I12" i="14"/>
  <c r="I196" i="14"/>
  <c r="I12" i="13"/>
  <c r="I24" i="14"/>
  <c r="I40" i="14"/>
  <c r="I152" i="14"/>
  <c r="I48" i="14"/>
  <c r="I36" i="14"/>
  <c r="I16" i="14"/>
  <c r="I198" i="14"/>
  <c r="I39" i="14"/>
  <c r="I32" i="14"/>
  <c r="I303" i="14"/>
  <c r="I96" i="14"/>
  <c r="I351" i="14"/>
  <c r="I265" i="14"/>
  <c r="I92" i="14"/>
  <c r="I245" i="14"/>
  <c r="I98" i="14"/>
  <c r="I361" i="14"/>
  <c r="I165" i="14"/>
  <c r="I47" i="14"/>
  <c r="I175" i="14"/>
  <c r="I207" i="14"/>
  <c r="I251" i="14"/>
  <c r="I379" i="14"/>
  <c r="I89" i="14"/>
  <c r="I273" i="14"/>
  <c r="I401" i="14"/>
  <c r="I163" i="14"/>
  <c r="I204" i="14"/>
  <c r="I247" i="14"/>
  <c r="I375" i="14"/>
  <c r="I109" i="14"/>
  <c r="I285" i="14"/>
  <c r="I55" i="14"/>
  <c r="I177" i="14"/>
  <c r="I209" i="14"/>
  <c r="I259" i="14"/>
  <c r="I387" i="14"/>
  <c r="I266" i="14"/>
  <c r="I298" i="14"/>
  <c r="I330" i="14"/>
  <c r="I362" i="14"/>
  <c r="I394" i="14"/>
  <c r="I252" i="14"/>
  <c r="I284" i="14"/>
  <c r="I316" i="14"/>
  <c r="I348" i="14"/>
  <c r="I380" i="14"/>
  <c r="I214" i="14"/>
  <c r="I46" i="14"/>
  <c r="I166" i="14"/>
  <c r="I56" i="14"/>
  <c r="I49" i="14"/>
  <c r="I37" i="14"/>
  <c r="I249" i="14"/>
  <c r="I44" i="14"/>
  <c r="I65" i="14"/>
  <c r="I357" i="14"/>
  <c r="I101" i="14"/>
  <c r="I399" i="14"/>
  <c r="I271" i="14"/>
  <c r="I113" i="14"/>
  <c r="I313" i="14"/>
  <c r="I108" i="14"/>
  <c r="I367" i="14"/>
  <c r="I186" i="14"/>
  <c r="I63" i="14"/>
  <c r="I211" i="14"/>
  <c r="I267" i="14"/>
  <c r="I395" i="14"/>
  <c r="I105" i="14"/>
  <c r="I289" i="14"/>
  <c r="I51" i="14"/>
  <c r="I176" i="14"/>
  <c r="I208" i="14"/>
  <c r="I263" i="14"/>
  <c r="I391" i="14"/>
  <c r="I125" i="14"/>
  <c r="I301" i="14"/>
  <c r="I71" i="14"/>
  <c r="I181" i="14"/>
  <c r="I213" i="14"/>
  <c r="I275" i="14"/>
  <c r="I238" i="14"/>
  <c r="I270" i="14"/>
  <c r="I302" i="14"/>
  <c r="I334" i="14"/>
  <c r="I366" i="14"/>
  <c r="I398" i="14"/>
  <c r="I256" i="14"/>
  <c r="I288" i="14"/>
  <c r="I320" i="14"/>
  <c r="I352" i="14"/>
  <c r="I384" i="14"/>
  <c r="I276" i="14"/>
  <c r="I33" i="14"/>
  <c r="I35" i="14"/>
  <c r="I377" i="14"/>
  <c r="I28" i="14"/>
  <c r="I345" i="14"/>
  <c r="I222" i="14"/>
  <c r="I155" i="14"/>
  <c r="I235" i="14"/>
  <c r="I73" i="14"/>
  <c r="I147" i="14"/>
  <c r="I269" i="14"/>
  <c r="I243" i="14"/>
  <c r="I358" i="14"/>
  <c r="I312" i="14"/>
  <c r="I179" i="14"/>
  <c r="I341" i="14"/>
  <c r="I232" i="14"/>
  <c r="I205" i="14"/>
  <c r="I294" i="14"/>
  <c r="I120" i="14"/>
  <c r="I130" i="14"/>
  <c r="I230" i="14"/>
  <c r="I146" i="14"/>
  <c r="I64" i="14"/>
  <c r="I72" i="14"/>
  <c r="I309" i="14"/>
  <c r="I59" i="14"/>
  <c r="I75" i="14"/>
  <c r="I106" i="13"/>
  <c r="I178" i="14"/>
  <c r="I66" i="14"/>
  <c r="I325" i="14"/>
  <c r="I123" i="14"/>
  <c r="I319" i="14"/>
  <c r="I129" i="14"/>
  <c r="I43" i="14"/>
  <c r="I202" i="14"/>
  <c r="I79" i="14"/>
  <c r="I183" i="14"/>
  <c r="I215" i="14"/>
  <c r="I283" i="14"/>
  <c r="I110" i="13"/>
  <c r="I121" i="14"/>
  <c r="I305" i="14"/>
  <c r="I67" i="14"/>
  <c r="I180" i="14"/>
  <c r="I212" i="14"/>
  <c r="I279" i="14"/>
  <c r="I13" i="14"/>
  <c r="I141" i="14"/>
  <c r="I317" i="14"/>
  <c r="I87" i="14"/>
  <c r="I185" i="14"/>
  <c r="I217" i="14"/>
  <c r="I291" i="14"/>
  <c r="I242" i="14"/>
  <c r="I274" i="14"/>
  <c r="I306" i="14"/>
  <c r="I338" i="14"/>
  <c r="I370" i="14"/>
  <c r="I402" i="14"/>
  <c r="I260" i="14"/>
  <c r="I292" i="14"/>
  <c r="I324" i="14"/>
  <c r="I356" i="14"/>
  <c r="I388" i="14"/>
  <c r="I5" i="14"/>
  <c r="J5" i="14" s="1"/>
  <c r="K5" i="14" s="1"/>
  <c r="I81" i="14"/>
  <c r="I340" i="14"/>
  <c r="I9" i="13"/>
  <c r="I15" i="14"/>
  <c r="I27" i="14"/>
  <c r="I91" i="14"/>
  <c r="I117" i="14"/>
  <c r="I293" i="14"/>
  <c r="I203" i="14"/>
  <c r="I363" i="14"/>
  <c r="I200" i="14"/>
  <c r="I397" i="14"/>
  <c r="I371" i="14"/>
  <c r="I390" i="14"/>
  <c r="I344" i="14"/>
  <c r="I21" i="13"/>
  <c r="I136" i="14"/>
  <c r="I29" i="13"/>
  <c r="I158" i="14"/>
  <c r="I329" i="14"/>
  <c r="I174" i="14"/>
  <c r="I140" i="14"/>
  <c r="I126" i="14"/>
  <c r="I112" i="13"/>
  <c r="I156" i="14"/>
  <c r="I80" i="14"/>
  <c r="I128" i="13"/>
  <c r="I194" i="14"/>
  <c r="I76" i="14"/>
  <c r="I393" i="14"/>
  <c r="I128" i="14"/>
  <c r="I373" i="14"/>
  <c r="I134" i="14"/>
  <c r="I114" i="14"/>
  <c r="I218" i="14"/>
  <c r="I95" i="14"/>
  <c r="I187" i="14"/>
  <c r="I219" i="14"/>
  <c r="I299" i="14"/>
  <c r="I9" i="14"/>
  <c r="I137" i="14"/>
  <c r="I321" i="14"/>
  <c r="I83" i="14"/>
  <c r="I184" i="14"/>
  <c r="I216" i="14"/>
  <c r="I295" i="14"/>
  <c r="I29" i="14"/>
  <c r="I157" i="14"/>
  <c r="I333" i="14"/>
  <c r="I103" i="14"/>
  <c r="I189" i="14"/>
  <c r="I221" i="14"/>
  <c r="I307" i="14"/>
  <c r="I246" i="14"/>
  <c r="I278" i="14"/>
  <c r="I310" i="14"/>
  <c r="I342" i="14"/>
  <c r="I374" i="14"/>
  <c r="I403" i="14"/>
  <c r="I264" i="14"/>
  <c r="I296" i="14"/>
  <c r="I328" i="14"/>
  <c r="I360" i="14"/>
  <c r="I392" i="14"/>
  <c r="I354" i="14"/>
  <c r="I37" i="13"/>
  <c r="I335" i="14"/>
  <c r="I45" i="13"/>
  <c r="I389" i="14"/>
  <c r="I114" i="13"/>
  <c r="I261" i="14"/>
  <c r="I161" i="14"/>
  <c r="I255" i="14"/>
  <c r="I116" i="13"/>
  <c r="I171" i="14"/>
  <c r="I85" i="14"/>
  <c r="I50" i="14"/>
  <c r="I210" i="14"/>
  <c r="I97" i="14"/>
  <c r="I120" i="13"/>
  <c r="I133" i="14"/>
  <c r="I4" i="14"/>
  <c r="J4" i="14" s="1"/>
  <c r="K4" i="14" s="1"/>
  <c r="I139" i="14"/>
  <c r="I124" i="14"/>
  <c r="I234" i="14"/>
  <c r="I111" i="14"/>
  <c r="I191" i="14"/>
  <c r="I223" i="14"/>
  <c r="I315" i="14"/>
  <c r="I25" i="14"/>
  <c r="I153" i="14"/>
  <c r="I337" i="14"/>
  <c r="I99" i="14"/>
  <c r="I188" i="14"/>
  <c r="I220" i="14"/>
  <c r="I311" i="14"/>
  <c r="I45" i="14"/>
  <c r="I173" i="14"/>
  <c r="I349" i="14"/>
  <c r="I119" i="14"/>
  <c r="I193" i="14"/>
  <c r="I225" i="14"/>
  <c r="I323" i="14"/>
  <c r="I250" i="14"/>
  <c r="I282" i="14"/>
  <c r="I314" i="14"/>
  <c r="I346" i="14"/>
  <c r="I378" i="14"/>
  <c r="I236" i="14"/>
  <c r="I268" i="14"/>
  <c r="I300" i="14"/>
  <c r="I332" i="14"/>
  <c r="I364" i="14"/>
  <c r="I396" i="14"/>
  <c r="I168" i="14"/>
  <c r="I162" i="14"/>
  <c r="I226" i="14"/>
  <c r="I126" i="13"/>
  <c r="I149" i="14"/>
  <c r="I127" i="14"/>
  <c r="I227" i="14"/>
  <c r="I41" i="14"/>
  <c r="I169" i="14"/>
  <c r="I115" i="14"/>
  <c r="I192" i="14"/>
  <c r="I327" i="14"/>
  <c r="I237" i="14"/>
  <c r="I135" i="14"/>
  <c r="I229" i="14"/>
  <c r="I254" i="14"/>
  <c r="I318" i="14"/>
  <c r="I382" i="14"/>
  <c r="I272" i="14"/>
  <c r="I336" i="14"/>
  <c r="I400" i="14"/>
  <c r="I20" i="14"/>
  <c r="I53" i="14"/>
  <c r="I15" i="13"/>
  <c r="I14" i="14"/>
  <c r="I31" i="14"/>
  <c r="I21" i="14"/>
  <c r="I277" i="14"/>
  <c r="I206" i="14"/>
  <c r="I239" i="14"/>
  <c r="I287" i="14"/>
  <c r="I199" i="14"/>
  <c r="I231" i="14"/>
  <c r="I57" i="14"/>
  <c r="I369" i="14"/>
  <c r="I228" i="14"/>
  <c r="I77" i="14"/>
  <c r="I381" i="14"/>
  <c r="I201" i="14"/>
  <c r="I355" i="14"/>
  <c r="I290" i="14"/>
  <c r="I386" i="14"/>
  <c r="I308" i="14"/>
  <c r="I69" i="14"/>
  <c r="I23" i="14"/>
  <c r="I385" i="14"/>
  <c r="I359" i="14"/>
  <c r="I167" i="14"/>
  <c r="I326" i="14"/>
  <c r="I248" i="14"/>
  <c r="I376" i="14"/>
  <c r="I53" i="13"/>
  <c r="I8" i="13"/>
  <c r="I61" i="13"/>
  <c r="I118" i="13"/>
  <c r="I122" i="13"/>
  <c r="I383" i="14"/>
  <c r="I108" i="13"/>
  <c r="I124" i="13"/>
  <c r="I17" i="14"/>
  <c r="I60" i="14"/>
  <c r="I107" i="14"/>
  <c r="I190" i="14"/>
  <c r="I11" i="14"/>
  <c r="I145" i="14"/>
  <c r="I281" i="14"/>
  <c r="I195" i="14"/>
  <c r="I331" i="14"/>
  <c r="I353" i="14"/>
  <c r="I224" i="14"/>
  <c r="I61" i="14"/>
  <c r="I365" i="14"/>
  <c r="I197" i="14"/>
  <c r="I339" i="14"/>
  <c r="I286" i="14"/>
  <c r="I350" i="14"/>
  <c r="I240" i="14"/>
  <c r="I304" i="14"/>
  <c r="I368" i="14"/>
  <c r="I4" i="13"/>
  <c r="J4" i="13" s="1"/>
  <c r="K4" i="13" s="1"/>
  <c r="I62" i="14"/>
  <c r="I182" i="14"/>
  <c r="I7" i="14"/>
  <c r="I172" i="14"/>
  <c r="I112" i="14"/>
  <c r="I19" i="14"/>
  <c r="I150" i="14"/>
  <c r="I143" i="14"/>
  <c r="I347" i="14"/>
  <c r="I241" i="14"/>
  <c r="I131" i="14"/>
  <c r="I343" i="14"/>
  <c r="I253" i="14"/>
  <c r="I151" i="14"/>
  <c r="I233" i="14"/>
  <c r="I258" i="14"/>
  <c r="I322" i="14"/>
  <c r="I244" i="14"/>
  <c r="I372" i="14"/>
  <c r="I18" i="14"/>
  <c r="I142" i="14"/>
  <c r="I297" i="14"/>
  <c r="I82" i="14"/>
  <c r="I159" i="14"/>
  <c r="I257" i="14"/>
  <c r="I93" i="14"/>
  <c r="I262" i="14"/>
  <c r="I280" i="14"/>
  <c r="J6" i="13" l="1"/>
  <c r="K6" i="13" s="1"/>
  <c r="J5" i="13"/>
  <c r="K5" i="13" s="1"/>
  <c r="J6" i="14"/>
  <c r="K6" i="14" s="1"/>
  <c r="J7" i="13" l="1"/>
  <c r="J7" i="14"/>
  <c r="K7" i="14" l="1"/>
  <c r="J8" i="14"/>
  <c r="K7" i="13"/>
  <c r="J8" i="13"/>
  <c r="K8" i="14" l="1"/>
  <c r="J9" i="14"/>
  <c r="K8" i="13"/>
  <c r="J9" i="13"/>
  <c r="K9" i="13" l="1"/>
  <c r="J10" i="13"/>
  <c r="K9" i="14"/>
  <c r="J10" i="14"/>
  <c r="K10" i="13" l="1"/>
  <c r="J11" i="13"/>
  <c r="K10" i="14"/>
  <c r="J11" i="14"/>
  <c r="K11" i="14" l="1"/>
  <c r="J12" i="14"/>
  <c r="K11" i="13"/>
  <c r="J12" i="13"/>
  <c r="K12" i="13" l="1"/>
  <c r="J13" i="13"/>
  <c r="K12" i="14"/>
  <c r="J13" i="14"/>
  <c r="K13" i="14" l="1"/>
  <c r="J14" i="14"/>
  <c r="K13" i="13"/>
  <c r="J14" i="13"/>
  <c r="K14" i="13" l="1"/>
  <c r="J15" i="13"/>
  <c r="K14" i="14"/>
  <c r="J15" i="14"/>
  <c r="K15" i="14" l="1"/>
  <c r="J16" i="14"/>
  <c r="K15" i="13"/>
  <c r="J16" i="13"/>
  <c r="K16" i="13" l="1"/>
  <c r="J17" i="13"/>
  <c r="K16" i="14"/>
  <c r="J17" i="14"/>
  <c r="K17" i="14" l="1"/>
  <c r="J18" i="14"/>
  <c r="K17" i="13"/>
  <c r="J18" i="13"/>
  <c r="K18" i="13" l="1"/>
  <c r="J19" i="13"/>
  <c r="K18" i="14"/>
  <c r="J19" i="14"/>
  <c r="K19" i="14" l="1"/>
  <c r="J20" i="14"/>
  <c r="K19" i="13"/>
  <c r="J20" i="13"/>
  <c r="K20" i="13" l="1"/>
  <c r="J21" i="13"/>
  <c r="K20" i="14"/>
  <c r="J21" i="14"/>
  <c r="K21" i="13" l="1"/>
  <c r="J22" i="13"/>
  <c r="K21" i="14"/>
  <c r="J22" i="14"/>
  <c r="K22" i="14" l="1"/>
  <c r="J23" i="14"/>
  <c r="K22" i="13"/>
  <c r="J23" i="13"/>
  <c r="K23" i="13" l="1"/>
  <c r="J24" i="13"/>
  <c r="K23" i="14"/>
  <c r="J24" i="14"/>
  <c r="K24" i="14" l="1"/>
  <c r="J25" i="14"/>
  <c r="K24" i="13"/>
  <c r="J25" i="13"/>
  <c r="K25" i="13" l="1"/>
  <c r="J26" i="13"/>
  <c r="K25" i="14"/>
  <c r="J26" i="14"/>
  <c r="K26" i="13" l="1"/>
  <c r="J27" i="13"/>
  <c r="K26" i="14"/>
  <c r="J27" i="14"/>
  <c r="K27" i="13" l="1"/>
  <c r="J28" i="13"/>
  <c r="K27" i="14"/>
  <c r="J28" i="14"/>
  <c r="K28" i="14" l="1"/>
  <c r="J29" i="14"/>
  <c r="K28" i="13"/>
  <c r="J29" i="13"/>
  <c r="K29" i="13" l="1"/>
  <c r="J30" i="13"/>
  <c r="K29" i="14"/>
  <c r="J30" i="14"/>
  <c r="K30" i="14" l="1"/>
  <c r="J31" i="14"/>
  <c r="K30" i="13"/>
  <c r="J31" i="13"/>
  <c r="K31" i="13" l="1"/>
  <c r="J32" i="13"/>
  <c r="K31" i="14"/>
  <c r="J32" i="14"/>
  <c r="K32" i="13" l="1"/>
  <c r="J33" i="13"/>
  <c r="K32" i="14"/>
  <c r="J33" i="14"/>
  <c r="K33" i="14" l="1"/>
  <c r="J34" i="14"/>
  <c r="K33" i="13"/>
  <c r="J34" i="13"/>
  <c r="K34" i="14" l="1"/>
  <c r="J35" i="14"/>
  <c r="K34" i="13"/>
  <c r="J35" i="13"/>
  <c r="K35" i="14" l="1"/>
  <c r="J36" i="14"/>
  <c r="K35" i="13"/>
  <c r="J36" i="13"/>
  <c r="K36" i="13" l="1"/>
  <c r="J37" i="13"/>
  <c r="K36" i="14"/>
  <c r="J37" i="14"/>
  <c r="K37" i="14" l="1"/>
  <c r="J38" i="14"/>
  <c r="K37" i="13"/>
  <c r="J38" i="13"/>
  <c r="K38" i="13" l="1"/>
  <c r="J39" i="13"/>
  <c r="K38" i="14"/>
  <c r="J39" i="14"/>
  <c r="K39" i="14" l="1"/>
  <c r="J40" i="14"/>
  <c r="K39" i="13"/>
  <c r="J40" i="13"/>
  <c r="K40" i="13" l="1"/>
  <c r="J41" i="13"/>
  <c r="K40" i="14"/>
  <c r="J41" i="14"/>
  <c r="K41" i="14" l="1"/>
  <c r="J42" i="14"/>
  <c r="K41" i="13"/>
  <c r="J42" i="13"/>
  <c r="K42" i="13" l="1"/>
  <c r="J43" i="13"/>
  <c r="K42" i="14"/>
  <c r="J43" i="14"/>
  <c r="K43" i="14" l="1"/>
  <c r="J44" i="14"/>
  <c r="K43" i="13"/>
  <c r="J44" i="13"/>
  <c r="K44" i="13" l="1"/>
  <c r="J45" i="13"/>
  <c r="K44" i="14"/>
  <c r="J45" i="14"/>
  <c r="K45" i="14" l="1"/>
  <c r="J46" i="14"/>
  <c r="K45" i="13"/>
  <c r="J46" i="13"/>
  <c r="K46" i="13" l="1"/>
  <c r="J47" i="13"/>
  <c r="K46" i="14"/>
  <c r="J47" i="14"/>
  <c r="K47" i="13" l="1"/>
  <c r="J48" i="13"/>
  <c r="K47" i="14"/>
  <c r="J48" i="14"/>
  <c r="K48" i="13" l="1"/>
  <c r="J49" i="13"/>
  <c r="K48" i="14"/>
  <c r="J49" i="14"/>
  <c r="K49" i="14" l="1"/>
  <c r="J50" i="14"/>
  <c r="K49" i="13"/>
  <c r="J50" i="13"/>
  <c r="K50" i="13" l="1"/>
  <c r="J51" i="13"/>
  <c r="K50" i="14"/>
  <c r="J51" i="14"/>
  <c r="K51" i="13" l="1"/>
  <c r="J52" i="13"/>
  <c r="K51" i="14"/>
  <c r="J52" i="14"/>
  <c r="K52" i="14" l="1"/>
  <c r="J53" i="14"/>
  <c r="K52" i="13"/>
  <c r="J53" i="13"/>
  <c r="K53" i="13" l="1"/>
  <c r="J54" i="13"/>
  <c r="K53" i="14"/>
  <c r="J54" i="14"/>
  <c r="K54" i="14" l="1"/>
  <c r="J55" i="14"/>
  <c r="K54" i="13"/>
  <c r="J55" i="13"/>
  <c r="K55" i="14" l="1"/>
  <c r="J56" i="14"/>
  <c r="K55" i="13"/>
  <c r="J56" i="13"/>
  <c r="K56" i="13" l="1"/>
  <c r="J57" i="13"/>
  <c r="K56" i="14"/>
  <c r="J57" i="14"/>
  <c r="K57" i="13" l="1"/>
  <c r="J58" i="13"/>
  <c r="K57" i="14"/>
  <c r="J58" i="14"/>
  <c r="K58" i="13" l="1"/>
  <c r="J59" i="13"/>
  <c r="K58" i="14"/>
  <c r="J59" i="14"/>
  <c r="K59" i="14" l="1"/>
  <c r="J60" i="14"/>
  <c r="K59" i="13"/>
  <c r="J60" i="13"/>
  <c r="K60" i="13" l="1"/>
  <c r="J61" i="13"/>
  <c r="K60" i="14"/>
  <c r="J61" i="14"/>
  <c r="K61" i="13" l="1"/>
  <c r="J62" i="13"/>
  <c r="K61" i="14"/>
  <c r="J62" i="14"/>
  <c r="K62" i="14" l="1"/>
  <c r="J63" i="14"/>
  <c r="K62" i="13"/>
  <c r="J63" i="13"/>
  <c r="K63" i="13" l="1"/>
  <c r="J64" i="13"/>
  <c r="K63" i="14"/>
  <c r="J64" i="14"/>
  <c r="K64" i="14" l="1"/>
  <c r="J65" i="14"/>
  <c r="K64" i="13"/>
  <c r="J65" i="13"/>
  <c r="K65" i="13" l="1"/>
  <c r="J66" i="13"/>
  <c r="K65" i="14"/>
  <c r="J66" i="14"/>
  <c r="K66" i="14" l="1"/>
  <c r="J67" i="14"/>
  <c r="K66" i="13"/>
  <c r="J67" i="13"/>
  <c r="K67" i="13" l="1"/>
  <c r="J68" i="13"/>
  <c r="K67" i="14"/>
  <c r="J68" i="14"/>
  <c r="K68" i="14" l="1"/>
  <c r="J69" i="14"/>
  <c r="K68" i="13"/>
  <c r="J69" i="13"/>
  <c r="K69" i="14" l="1"/>
  <c r="J70" i="14"/>
  <c r="K69" i="13"/>
  <c r="J70" i="13"/>
  <c r="K70" i="13" l="1"/>
  <c r="J71" i="13"/>
  <c r="K70" i="14"/>
  <c r="J71" i="14"/>
  <c r="K71" i="13" l="1"/>
  <c r="J72" i="13"/>
  <c r="K71" i="14"/>
  <c r="J72" i="14"/>
  <c r="K72" i="14" l="1"/>
  <c r="J73" i="14"/>
  <c r="K72" i="13"/>
  <c r="J73" i="13"/>
  <c r="K73" i="13" l="1"/>
  <c r="J74" i="13"/>
  <c r="K73" i="14"/>
  <c r="J74" i="14"/>
  <c r="K74" i="14" l="1"/>
  <c r="J75" i="14"/>
  <c r="K74" i="13"/>
  <c r="J75" i="13"/>
  <c r="K75" i="14" l="1"/>
  <c r="J76" i="14"/>
  <c r="K75" i="13"/>
  <c r="J76" i="13"/>
  <c r="K76" i="13" l="1"/>
  <c r="J77" i="13"/>
  <c r="K76" i="14"/>
  <c r="J77" i="14"/>
  <c r="K77" i="13" l="1"/>
  <c r="J78" i="13"/>
  <c r="K77" i="14"/>
  <c r="J78" i="14"/>
  <c r="K78" i="13" l="1"/>
  <c r="J79" i="13"/>
  <c r="K78" i="14"/>
  <c r="J79" i="14"/>
  <c r="K79" i="14" l="1"/>
  <c r="J80" i="14"/>
  <c r="K79" i="13"/>
  <c r="J80" i="13"/>
  <c r="K80" i="13" l="1"/>
  <c r="J81" i="13"/>
  <c r="K80" i="14"/>
  <c r="J81" i="14"/>
  <c r="K81" i="13" l="1"/>
  <c r="J82" i="13"/>
  <c r="K81" i="14"/>
  <c r="J82" i="14"/>
  <c r="K82" i="14" l="1"/>
  <c r="J83" i="14"/>
  <c r="K82" i="13"/>
  <c r="J83" i="13"/>
  <c r="K83" i="13" l="1"/>
  <c r="J84" i="13"/>
  <c r="K83" i="14"/>
  <c r="J84" i="14"/>
  <c r="K84" i="14" l="1"/>
  <c r="J85" i="14"/>
  <c r="K84" i="13"/>
  <c r="J85" i="13"/>
  <c r="K85" i="13" l="1"/>
  <c r="J86" i="13"/>
  <c r="K85" i="14"/>
  <c r="J86" i="14"/>
  <c r="K86" i="14" l="1"/>
  <c r="J87" i="14"/>
  <c r="K86" i="13"/>
  <c r="J87" i="13"/>
  <c r="K87" i="13" l="1"/>
  <c r="J88" i="13"/>
  <c r="K87" i="14"/>
  <c r="J88" i="14"/>
  <c r="K88" i="14" l="1"/>
  <c r="J89" i="14"/>
  <c r="K88" i="13"/>
  <c r="J89" i="13"/>
  <c r="K89" i="13" l="1"/>
  <c r="J90" i="13"/>
  <c r="K89" i="14"/>
  <c r="J90" i="14"/>
  <c r="K90" i="13" l="1"/>
  <c r="J91" i="13"/>
  <c r="K90" i="14"/>
  <c r="J91" i="14"/>
  <c r="K91" i="14" l="1"/>
  <c r="J92" i="14"/>
  <c r="K91" i="13"/>
  <c r="J92" i="13"/>
  <c r="K92" i="13" l="1"/>
  <c r="J93" i="13"/>
  <c r="K92" i="14"/>
  <c r="J93" i="14"/>
  <c r="K93" i="14" l="1"/>
  <c r="J94" i="14"/>
  <c r="K93" i="13"/>
  <c r="J94" i="13"/>
  <c r="K94" i="13" l="1"/>
  <c r="J95" i="13"/>
  <c r="K94" i="14"/>
  <c r="J95" i="14"/>
  <c r="K95" i="14" l="1"/>
  <c r="J96" i="14"/>
  <c r="K95" i="13"/>
  <c r="J96" i="13"/>
  <c r="K96" i="13" l="1"/>
  <c r="J97" i="13"/>
  <c r="K96" i="14"/>
  <c r="J97" i="14"/>
  <c r="K97" i="14" l="1"/>
  <c r="J98" i="14"/>
  <c r="K97" i="13"/>
  <c r="J98" i="13"/>
  <c r="K98" i="13" l="1"/>
  <c r="J99" i="13"/>
  <c r="K98" i="14"/>
  <c r="J99" i="14"/>
  <c r="K99" i="14" l="1"/>
  <c r="J100" i="14"/>
  <c r="K99" i="13"/>
  <c r="J100" i="13"/>
  <c r="K100" i="13" l="1"/>
  <c r="J101" i="13"/>
  <c r="K100" i="14"/>
  <c r="J101" i="14"/>
  <c r="K101" i="14" l="1"/>
  <c r="J102" i="14"/>
  <c r="K101" i="13"/>
  <c r="J102" i="13"/>
  <c r="K102" i="13" l="1"/>
  <c r="J103" i="13"/>
  <c r="K102" i="14"/>
  <c r="J103" i="14"/>
  <c r="K103" i="14" l="1"/>
  <c r="J104" i="14"/>
  <c r="K103" i="13"/>
  <c r="J104" i="13"/>
  <c r="K104" i="13" l="1"/>
  <c r="J105" i="13"/>
  <c r="K104" i="14"/>
  <c r="J105" i="14"/>
  <c r="K105" i="14" l="1"/>
  <c r="J106" i="14"/>
  <c r="K105" i="13"/>
  <c r="J106" i="13"/>
  <c r="K106" i="13" l="1"/>
  <c r="J107" i="13"/>
  <c r="K106" i="14"/>
  <c r="J107" i="14"/>
  <c r="K107" i="14" l="1"/>
  <c r="J108" i="14"/>
  <c r="K107" i="13"/>
  <c r="J108" i="13"/>
  <c r="K108" i="13" l="1"/>
  <c r="J109" i="13"/>
  <c r="K108" i="14"/>
  <c r="J109" i="14"/>
  <c r="K109" i="14" l="1"/>
  <c r="J110" i="14"/>
  <c r="K109" i="13"/>
  <c r="J110" i="13"/>
  <c r="K110" i="13" l="1"/>
  <c r="J111" i="13"/>
  <c r="K110" i="14"/>
  <c r="J111" i="14"/>
  <c r="K111" i="14" l="1"/>
  <c r="J112" i="14"/>
  <c r="K111" i="13"/>
  <c r="J112" i="13"/>
  <c r="K112" i="13" l="1"/>
  <c r="J113" i="13"/>
  <c r="K112" i="14"/>
  <c r="J113" i="14"/>
  <c r="K113" i="14" l="1"/>
  <c r="J114" i="14"/>
  <c r="K113" i="13"/>
  <c r="J114" i="13"/>
  <c r="K114" i="13" l="1"/>
  <c r="J115" i="13"/>
  <c r="K114" i="14"/>
  <c r="J115" i="14"/>
  <c r="K115" i="13" l="1"/>
  <c r="J116" i="13"/>
  <c r="K115" i="14"/>
  <c r="J116" i="14"/>
  <c r="K116" i="13" l="1"/>
  <c r="J117" i="13"/>
  <c r="K116" i="14"/>
  <c r="J117" i="14"/>
  <c r="K117" i="14" l="1"/>
  <c r="J118" i="14"/>
  <c r="K117" i="13"/>
  <c r="J118" i="13"/>
  <c r="K118" i="13" l="1"/>
  <c r="J119" i="13"/>
  <c r="K118" i="14"/>
  <c r="J119" i="14"/>
  <c r="K119" i="14" l="1"/>
  <c r="J120" i="14"/>
  <c r="K119" i="13"/>
  <c r="J120" i="13"/>
  <c r="K120" i="13" l="1"/>
  <c r="J121" i="13"/>
  <c r="K120" i="14"/>
  <c r="J121" i="14"/>
  <c r="K121" i="13" l="1"/>
  <c r="J122" i="13"/>
  <c r="K121" i="14"/>
  <c r="J122" i="14"/>
  <c r="K122" i="14" l="1"/>
  <c r="J123" i="14"/>
  <c r="K122" i="13"/>
  <c r="J123" i="13"/>
  <c r="K123" i="13" l="1"/>
  <c r="J124" i="13"/>
  <c r="K123" i="14"/>
  <c r="J124" i="14"/>
  <c r="K124" i="14" l="1"/>
  <c r="J125" i="14"/>
  <c r="K124" i="13"/>
  <c r="J125" i="13"/>
  <c r="K125" i="14" l="1"/>
  <c r="J126" i="14"/>
  <c r="K125" i="13"/>
  <c r="J126" i="13"/>
  <c r="K126" i="13" l="1"/>
  <c r="J127" i="13"/>
  <c r="K126" i="14"/>
  <c r="J127" i="14"/>
  <c r="K127" i="14" l="1"/>
  <c r="J128" i="14"/>
  <c r="K127" i="13"/>
  <c r="J128" i="13"/>
  <c r="G130" i="13" l="1"/>
  <c r="K128" i="13"/>
  <c r="K128" i="14"/>
  <c r="J129" i="14"/>
  <c r="K129" i="14" l="1"/>
  <c r="J130" i="14"/>
  <c r="K130" i="14" l="1"/>
  <c r="J131" i="14"/>
  <c r="K131" i="14" l="1"/>
  <c r="J132" i="14"/>
  <c r="K132" i="14" l="1"/>
  <c r="J133" i="14"/>
  <c r="K133" i="14" l="1"/>
  <c r="J134" i="14"/>
  <c r="K134" i="14" l="1"/>
  <c r="J135" i="14"/>
  <c r="K135" i="14" l="1"/>
  <c r="J136" i="14"/>
  <c r="K136" i="14" l="1"/>
  <c r="J137" i="14"/>
  <c r="K137" i="14" l="1"/>
  <c r="J138" i="14"/>
  <c r="K138" i="14" l="1"/>
  <c r="J139" i="14"/>
  <c r="K139" i="14" l="1"/>
  <c r="J140" i="14"/>
  <c r="K140" i="14" l="1"/>
  <c r="J141" i="14"/>
  <c r="K141" i="14" l="1"/>
  <c r="J142" i="14"/>
  <c r="K142" i="14" l="1"/>
  <c r="J143" i="14"/>
  <c r="K143" i="14" l="1"/>
  <c r="J144" i="14"/>
  <c r="K144" i="14" l="1"/>
  <c r="J145" i="14"/>
  <c r="K145" i="14" l="1"/>
  <c r="J146" i="14"/>
  <c r="K146" i="14" l="1"/>
  <c r="J147" i="14"/>
  <c r="K147" i="14" l="1"/>
  <c r="J148" i="14"/>
  <c r="K148" i="14" l="1"/>
  <c r="J149" i="14"/>
  <c r="K149" i="14" l="1"/>
  <c r="J150" i="14"/>
  <c r="K150" i="14" l="1"/>
  <c r="J151" i="14"/>
  <c r="K151" i="14" l="1"/>
  <c r="J152" i="14"/>
  <c r="K152" i="14" l="1"/>
  <c r="J153" i="14"/>
  <c r="K153" i="14" l="1"/>
  <c r="J154" i="14"/>
  <c r="K154" i="14" l="1"/>
  <c r="J155" i="14"/>
  <c r="K155" i="14" l="1"/>
  <c r="J156" i="14"/>
  <c r="K156" i="14" l="1"/>
  <c r="J157" i="14"/>
  <c r="K157" i="14" l="1"/>
  <c r="J158" i="14"/>
  <c r="K158" i="14" l="1"/>
  <c r="J159" i="14"/>
  <c r="K159" i="14" l="1"/>
  <c r="J160" i="14"/>
  <c r="K160" i="14" l="1"/>
  <c r="J161" i="14"/>
  <c r="K161" i="14" l="1"/>
  <c r="J162" i="14"/>
  <c r="K162" i="14" l="1"/>
  <c r="J163" i="14"/>
  <c r="K163" i="14" l="1"/>
  <c r="J164" i="14"/>
  <c r="K164" i="14" l="1"/>
  <c r="J165" i="14"/>
  <c r="K165" i="14" l="1"/>
  <c r="J166" i="14"/>
  <c r="K166" i="14" l="1"/>
  <c r="J167" i="14"/>
  <c r="K167" i="14" l="1"/>
  <c r="J168" i="14"/>
  <c r="K168" i="14" l="1"/>
  <c r="J169" i="14"/>
  <c r="K169" i="14" l="1"/>
  <c r="J170" i="14"/>
  <c r="K170" i="14" l="1"/>
  <c r="J171" i="14"/>
  <c r="K171" i="14" l="1"/>
  <c r="J172" i="14"/>
  <c r="K172" i="14" l="1"/>
  <c r="J173" i="14"/>
  <c r="K173" i="14" l="1"/>
  <c r="J174" i="14"/>
  <c r="K174" i="14" l="1"/>
  <c r="J175" i="14"/>
  <c r="K175" i="14" l="1"/>
  <c r="J176" i="14"/>
  <c r="K176" i="14" l="1"/>
  <c r="J177" i="14"/>
  <c r="K177" i="14" l="1"/>
  <c r="J178" i="14"/>
  <c r="K178" i="14" l="1"/>
  <c r="J179" i="14"/>
  <c r="K179" i="14" l="1"/>
  <c r="J180" i="14"/>
  <c r="K180" i="14" l="1"/>
  <c r="J181" i="14"/>
  <c r="K181" i="14" l="1"/>
  <c r="J182" i="14"/>
  <c r="K182" i="14" l="1"/>
  <c r="J183" i="14"/>
  <c r="K183" i="14" l="1"/>
  <c r="J184" i="14"/>
  <c r="K184" i="14" l="1"/>
  <c r="J185" i="14"/>
  <c r="K185" i="14" l="1"/>
  <c r="J186" i="14"/>
  <c r="K186" i="14" l="1"/>
  <c r="J187" i="14"/>
  <c r="K187" i="14" l="1"/>
  <c r="J188" i="14"/>
  <c r="K188" i="14" l="1"/>
  <c r="J189" i="14"/>
  <c r="K189" i="14" l="1"/>
  <c r="J190" i="14"/>
  <c r="K190" i="14" l="1"/>
  <c r="J191" i="14"/>
  <c r="K191" i="14" l="1"/>
  <c r="J192" i="14"/>
  <c r="K192" i="14" l="1"/>
  <c r="J193" i="14"/>
  <c r="K193" i="14" l="1"/>
  <c r="J194" i="14"/>
  <c r="K194" i="14" l="1"/>
  <c r="J195" i="14"/>
  <c r="K195" i="14" l="1"/>
  <c r="J196" i="14"/>
  <c r="K196" i="14" l="1"/>
  <c r="J197" i="14"/>
  <c r="K197" i="14" l="1"/>
  <c r="J198" i="14"/>
  <c r="K198" i="14" l="1"/>
  <c r="J199" i="14"/>
  <c r="K199" i="14" l="1"/>
  <c r="J200" i="14"/>
  <c r="K200" i="14" l="1"/>
  <c r="J201" i="14"/>
  <c r="K201" i="14" l="1"/>
  <c r="J202" i="14"/>
  <c r="K202" i="14" l="1"/>
  <c r="J203" i="14"/>
  <c r="K203" i="14" l="1"/>
  <c r="J204" i="14"/>
  <c r="K204" i="14" l="1"/>
  <c r="J205" i="14"/>
  <c r="K205" i="14" l="1"/>
  <c r="J206" i="14"/>
  <c r="K206" i="14" l="1"/>
  <c r="J207" i="14"/>
  <c r="K207" i="14" l="1"/>
  <c r="J208" i="14"/>
  <c r="K208" i="14" l="1"/>
  <c r="J209" i="14"/>
  <c r="K209" i="14" l="1"/>
  <c r="J210" i="14"/>
  <c r="K210" i="14" l="1"/>
  <c r="J211" i="14"/>
  <c r="K211" i="14" l="1"/>
  <c r="J212" i="14"/>
  <c r="K212" i="14" l="1"/>
  <c r="J213" i="14"/>
  <c r="K213" i="14" l="1"/>
  <c r="J214" i="14"/>
  <c r="K214" i="14" l="1"/>
  <c r="J215" i="14"/>
  <c r="K215" i="14" l="1"/>
  <c r="J216" i="14"/>
  <c r="K216" i="14" l="1"/>
  <c r="J217" i="14"/>
  <c r="K217" i="14" l="1"/>
  <c r="J218" i="14"/>
  <c r="K218" i="14" l="1"/>
  <c r="J219" i="14"/>
  <c r="K219" i="14" l="1"/>
  <c r="J220" i="14"/>
  <c r="K220" i="14" l="1"/>
  <c r="J221" i="14"/>
  <c r="K221" i="14" l="1"/>
  <c r="J222" i="14"/>
  <c r="K222" i="14" l="1"/>
  <c r="J223" i="14"/>
  <c r="K223" i="14" l="1"/>
  <c r="J224" i="14"/>
  <c r="K224" i="14" l="1"/>
  <c r="J225" i="14"/>
  <c r="K225" i="14" l="1"/>
  <c r="J226" i="14"/>
  <c r="K226" i="14" l="1"/>
  <c r="J227" i="14"/>
  <c r="K227" i="14" l="1"/>
  <c r="J228" i="14"/>
  <c r="K228" i="14" l="1"/>
  <c r="J229" i="14"/>
  <c r="K229" i="14" l="1"/>
  <c r="J230" i="14"/>
  <c r="K230" i="14" l="1"/>
  <c r="J231" i="14"/>
  <c r="K231" i="14" l="1"/>
  <c r="J232" i="14"/>
  <c r="K232" i="14" l="1"/>
  <c r="J233" i="14"/>
  <c r="K233" i="14" l="1"/>
  <c r="J234" i="14"/>
  <c r="K234" i="14" l="1"/>
  <c r="J235" i="14"/>
  <c r="K235" i="14" l="1"/>
  <c r="J236" i="14"/>
  <c r="K236" i="14" l="1"/>
  <c r="J237" i="14"/>
  <c r="K237" i="14" l="1"/>
  <c r="J238" i="14"/>
  <c r="K238" i="14" l="1"/>
  <c r="J239" i="14"/>
  <c r="K239" i="14" l="1"/>
  <c r="J240" i="14"/>
  <c r="K240" i="14" l="1"/>
  <c r="J241" i="14"/>
  <c r="K241" i="14" l="1"/>
  <c r="J242" i="14"/>
  <c r="K242" i="14" l="1"/>
  <c r="J243" i="14"/>
  <c r="K243" i="14" l="1"/>
  <c r="J244" i="14"/>
  <c r="K244" i="14" l="1"/>
  <c r="J245" i="14"/>
  <c r="K245" i="14" l="1"/>
  <c r="J246" i="14"/>
  <c r="K246" i="14" l="1"/>
  <c r="J247" i="14"/>
  <c r="K247" i="14" l="1"/>
  <c r="J248" i="14"/>
  <c r="K248" i="14" l="1"/>
  <c r="J249" i="14"/>
  <c r="K249" i="14" l="1"/>
  <c r="J250" i="14"/>
  <c r="K250" i="14" l="1"/>
  <c r="J251" i="14"/>
  <c r="K251" i="14" l="1"/>
  <c r="J252" i="14"/>
  <c r="K252" i="14" l="1"/>
  <c r="J253" i="14"/>
  <c r="K253" i="14" l="1"/>
  <c r="J254" i="14"/>
  <c r="K254" i="14" l="1"/>
  <c r="J255" i="14"/>
  <c r="K255" i="14" l="1"/>
  <c r="J256" i="14"/>
  <c r="K256" i="14" l="1"/>
  <c r="J257" i="14"/>
  <c r="K257" i="14" l="1"/>
  <c r="J258" i="14"/>
  <c r="K258" i="14" l="1"/>
  <c r="J259" i="14"/>
  <c r="K259" i="14" l="1"/>
  <c r="J260" i="14"/>
  <c r="K260" i="14" l="1"/>
  <c r="J261" i="14"/>
  <c r="K261" i="14" l="1"/>
  <c r="J262" i="14"/>
  <c r="K262" i="14" l="1"/>
  <c r="J263" i="14"/>
  <c r="K263" i="14" l="1"/>
  <c r="J264" i="14"/>
  <c r="K264" i="14" l="1"/>
  <c r="J265" i="14"/>
  <c r="K265" i="14" l="1"/>
  <c r="J266" i="14"/>
  <c r="K266" i="14" l="1"/>
  <c r="J267" i="14"/>
  <c r="K267" i="14" l="1"/>
  <c r="J268" i="14"/>
  <c r="K268" i="14" l="1"/>
  <c r="J269" i="14"/>
  <c r="K269" i="14" l="1"/>
  <c r="J270" i="14"/>
  <c r="K270" i="14" l="1"/>
  <c r="J271" i="14"/>
  <c r="K271" i="14" l="1"/>
  <c r="J272" i="14"/>
  <c r="K272" i="14" l="1"/>
  <c r="J273" i="14"/>
  <c r="K273" i="14" l="1"/>
  <c r="J274" i="14"/>
  <c r="K274" i="14" l="1"/>
  <c r="J275" i="14"/>
  <c r="K275" i="14" l="1"/>
  <c r="J276" i="14"/>
  <c r="K276" i="14" l="1"/>
  <c r="J277" i="14"/>
  <c r="K277" i="14" l="1"/>
  <c r="J278" i="14"/>
  <c r="K278" i="14" l="1"/>
  <c r="J279" i="14"/>
  <c r="K279" i="14" l="1"/>
  <c r="J280" i="14"/>
  <c r="K280" i="14" l="1"/>
  <c r="J281" i="14"/>
  <c r="K281" i="14" l="1"/>
  <c r="J282" i="14"/>
  <c r="K282" i="14" l="1"/>
  <c r="J283" i="14"/>
  <c r="K283" i="14" l="1"/>
  <c r="J284" i="14"/>
  <c r="K284" i="14" l="1"/>
  <c r="J285" i="14"/>
  <c r="K285" i="14" l="1"/>
  <c r="J286" i="14"/>
  <c r="K286" i="14" l="1"/>
  <c r="J287" i="14"/>
  <c r="K287" i="14" l="1"/>
  <c r="J288" i="14"/>
  <c r="K288" i="14" l="1"/>
  <c r="J289" i="14"/>
  <c r="K289" i="14" l="1"/>
  <c r="J290" i="14"/>
  <c r="K290" i="14" l="1"/>
  <c r="J291" i="14"/>
  <c r="K291" i="14" l="1"/>
  <c r="J292" i="14"/>
  <c r="K292" i="14" l="1"/>
  <c r="J293" i="14"/>
  <c r="K293" i="14" l="1"/>
  <c r="J294" i="14"/>
  <c r="K294" i="14" l="1"/>
  <c r="J295" i="14"/>
  <c r="K295" i="14" l="1"/>
  <c r="J296" i="14"/>
  <c r="K296" i="14" l="1"/>
  <c r="J297" i="14"/>
  <c r="K297" i="14" l="1"/>
  <c r="J298" i="14"/>
  <c r="K298" i="14" l="1"/>
  <c r="J299" i="14"/>
  <c r="K299" i="14" l="1"/>
  <c r="J300" i="14"/>
  <c r="K300" i="14" l="1"/>
  <c r="J301" i="14"/>
  <c r="K301" i="14" l="1"/>
  <c r="J302" i="14"/>
  <c r="K302" i="14" l="1"/>
  <c r="J303" i="14"/>
  <c r="K303" i="14" l="1"/>
  <c r="J304" i="14"/>
  <c r="K304" i="14" l="1"/>
  <c r="J305" i="14"/>
  <c r="K305" i="14" l="1"/>
  <c r="J306" i="14"/>
  <c r="K306" i="14" l="1"/>
  <c r="J307" i="14"/>
  <c r="K307" i="14" l="1"/>
  <c r="J308" i="14"/>
  <c r="K308" i="14" l="1"/>
  <c r="J309" i="14"/>
  <c r="K309" i="14" l="1"/>
  <c r="J310" i="14"/>
  <c r="K310" i="14" l="1"/>
  <c r="J311" i="14"/>
  <c r="K311" i="14" l="1"/>
  <c r="J312" i="14"/>
  <c r="K312" i="14" l="1"/>
  <c r="J313" i="14"/>
  <c r="K313" i="14" l="1"/>
  <c r="J314" i="14"/>
  <c r="K314" i="14" l="1"/>
  <c r="J315" i="14"/>
  <c r="K315" i="14" l="1"/>
  <c r="J316" i="14"/>
  <c r="K316" i="14" l="1"/>
  <c r="J317" i="14"/>
  <c r="K317" i="14" l="1"/>
  <c r="J318" i="14"/>
  <c r="K318" i="14" l="1"/>
  <c r="J319" i="14"/>
  <c r="K319" i="14" l="1"/>
  <c r="J320" i="14"/>
  <c r="K320" i="14" l="1"/>
  <c r="J321" i="14"/>
  <c r="K321" i="14" l="1"/>
  <c r="J322" i="14"/>
  <c r="K322" i="14" l="1"/>
  <c r="J323" i="14"/>
  <c r="K323" i="14" l="1"/>
  <c r="J324" i="14"/>
  <c r="K324" i="14" l="1"/>
  <c r="J325" i="14"/>
  <c r="K325" i="14" l="1"/>
  <c r="J326" i="14"/>
  <c r="K326" i="14" l="1"/>
  <c r="J327" i="14"/>
  <c r="K327" i="14" l="1"/>
  <c r="J328" i="14"/>
  <c r="K328" i="14" l="1"/>
  <c r="J329" i="14"/>
  <c r="K329" i="14" l="1"/>
  <c r="J330" i="14"/>
  <c r="K330" i="14" l="1"/>
  <c r="J331" i="14"/>
  <c r="K331" i="14" l="1"/>
  <c r="J332" i="14"/>
  <c r="K332" i="14" l="1"/>
  <c r="J333" i="14"/>
  <c r="K333" i="14" l="1"/>
  <c r="J334" i="14"/>
  <c r="K334" i="14" l="1"/>
  <c r="J335" i="14"/>
  <c r="K335" i="14" l="1"/>
  <c r="J336" i="14"/>
  <c r="K336" i="14" l="1"/>
  <c r="J337" i="14"/>
  <c r="K337" i="14" l="1"/>
  <c r="J338" i="14"/>
  <c r="K338" i="14" l="1"/>
  <c r="J339" i="14"/>
  <c r="K339" i="14" l="1"/>
  <c r="J340" i="14"/>
  <c r="K340" i="14" l="1"/>
  <c r="J341" i="14"/>
  <c r="K341" i="14" l="1"/>
  <c r="J342" i="14"/>
  <c r="K342" i="14" l="1"/>
  <c r="J343" i="14"/>
  <c r="K343" i="14" l="1"/>
  <c r="J344" i="14"/>
  <c r="K344" i="14" l="1"/>
  <c r="J345" i="14"/>
  <c r="K345" i="14" l="1"/>
  <c r="J346" i="14"/>
  <c r="K346" i="14" l="1"/>
  <c r="J347" i="14"/>
  <c r="K347" i="14" l="1"/>
  <c r="J348" i="14"/>
  <c r="K348" i="14" l="1"/>
  <c r="J349" i="14"/>
  <c r="K349" i="14" l="1"/>
  <c r="J350" i="14"/>
  <c r="K350" i="14" l="1"/>
  <c r="J351" i="14"/>
  <c r="K351" i="14" l="1"/>
  <c r="J352" i="14"/>
  <c r="K352" i="14" l="1"/>
  <c r="J353" i="14"/>
  <c r="K353" i="14" l="1"/>
  <c r="J354" i="14"/>
  <c r="K354" i="14" l="1"/>
  <c r="J355" i="14"/>
  <c r="K355" i="14" l="1"/>
  <c r="J356" i="14"/>
  <c r="K356" i="14" l="1"/>
  <c r="J357" i="14"/>
  <c r="K357" i="14" l="1"/>
  <c r="J358" i="14"/>
  <c r="K358" i="14" l="1"/>
  <c r="J359" i="14"/>
  <c r="K359" i="14" l="1"/>
  <c r="J360" i="14"/>
  <c r="K360" i="14" l="1"/>
  <c r="J361" i="14"/>
  <c r="K361" i="14" l="1"/>
  <c r="J362" i="14"/>
  <c r="K362" i="14" l="1"/>
  <c r="J363" i="14"/>
  <c r="K363" i="14" l="1"/>
  <c r="J364" i="14"/>
  <c r="K364" i="14" l="1"/>
  <c r="J365" i="14"/>
  <c r="K365" i="14" l="1"/>
  <c r="J366" i="14"/>
  <c r="K366" i="14" l="1"/>
  <c r="J367" i="14"/>
  <c r="K367" i="14" l="1"/>
  <c r="J368" i="14"/>
  <c r="K368" i="14" l="1"/>
  <c r="J369" i="14"/>
  <c r="K369" i="14" l="1"/>
  <c r="J370" i="14"/>
  <c r="K370" i="14" l="1"/>
  <c r="J371" i="14"/>
  <c r="K371" i="14" l="1"/>
  <c r="J372" i="14"/>
  <c r="K372" i="14" l="1"/>
  <c r="J373" i="14"/>
  <c r="K373" i="14" l="1"/>
  <c r="J374" i="14"/>
  <c r="K374" i="14" l="1"/>
  <c r="J375" i="14"/>
  <c r="K375" i="14" l="1"/>
  <c r="J376" i="14"/>
  <c r="K376" i="14" l="1"/>
  <c r="J377" i="14"/>
  <c r="K377" i="14" l="1"/>
  <c r="J378" i="14"/>
  <c r="K378" i="14" l="1"/>
  <c r="J379" i="14"/>
  <c r="K379" i="14" l="1"/>
  <c r="J380" i="14"/>
  <c r="K380" i="14" l="1"/>
  <c r="J381" i="14"/>
  <c r="K381" i="14" l="1"/>
  <c r="J382" i="14"/>
  <c r="K382" i="14" l="1"/>
  <c r="J383" i="14"/>
  <c r="K383" i="14" l="1"/>
  <c r="J384" i="14"/>
  <c r="K384" i="14" l="1"/>
  <c r="J385" i="14"/>
  <c r="K385" i="14" l="1"/>
  <c r="J386" i="14"/>
  <c r="K386" i="14" l="1"/>
  <c r="J387" i="14"/>
  <c r="K387" i="14" l="1"/>
  <c r="J388" i="14"/>
  <c r="K388" i="14" l="1"/>
  <c r="J389" i="14"/>
  <c r="K389" i="14" l="1"/>
  <c r="J390" i="14"/>
  <c r="K390" i="14" l="1"/>
  <c r="J391" i="14"/>
  <c r="K391" i="14" l="1"/>
  <c r="J392" i="14"/>
  <c r="K392" i="14" l="1"/>
  <c r="J393" i="14"/>
  <c r="K393" i="14" l="1"/>
  <c r="J394" i="14"/>
  <c r="K394" i="14" l="1"/>
  <c r="J395" i="14"/>
  <c r="K395" i="14" l="1"/>
  <c r="J396" i="14"/>
  <c r="K396" i="14" l="1"/>
  <c r="J397" i="14"/>
  <c r="K397" i="14" l="1"/>
  <c r="J398" i="14"/>
  <c r="K398" i="14" l="1"/>
  <c r="J399" i="14"/>
  <c r="K399" i="14" l="1"/>
  <c r="J400" i="14"/>
  <c r="K400" i="14" l="1"/>
  <c r="J401" i="14"/>
  <c r="K401" i="14" l="1"/>
  <c r="J402" i="14"/>
  <c r="K402" i="14" l="1"/>
  <c r="J403" i="14"/>
  <c r="G405" i="14" l="1"/>
  <c r="K403" i="14"/>
</calcChain>
</file>

<file path=xl/sharedStrings.xml><?xml version="1.0" encoding="utf-8"?>
<sst xmlns="http://schemas.openxmlformats.org/spreadsheetml/2006/main" count="43658" uniqueCount="3207">
  <si>
    <t xml:space="preserve">
</t>
  </si>
  <si>
    <t>ITEM</t>
  </si>
  <si>
    <t>CÓDIGO</t>
  </si>
  <si>
    <t>DESCRIÇÃO</t>
  </si>
  <si>
    <t>FONTE</t>
  </si>
  <si>
    <t>UND</t>
  </si>
  <si>
    <t>QUANTIDADE</t>
  </si>
  <si>
    <t>PREÇO
UNITÁRIO R$</t>
  </si>
  <si>
    <t>PREÇO
TOTAL R$</t>
  </si>
  <si>
    <t>1</t>
  </si>
  <si>
    <t>ADMINISTRAÇÃO LOCAL DE OBRA</t>
  </si>
  <si>
    <t>1.1</t>
  </si>
  <si>
    <t>90778</t>
  </si>
  <si>
    <t>ENGENHEIRO CIVIL DE OBRA PLENO COM ENCARGOS COMPLEMENTARES</t>
  </si>
  <si>
    <t>SINAPI</t>
  </si>
  <si>
    <t>H</t>
  </si>
  <si>
    <t>1.2</t>
  </si>
  <si>
    <t>93572</t>
  </si>
  <si>
    <t>ENCARREGADO GERAL DE OBRAS COM ENCARGOS COMPLEMENTARES</t>
  </si>
  <si>
    <t>MES</t>
  </si>
  <si>
    <t>1.3</t>
  </si>
  <si>
    <t>100309</t>
  </si>
  <si>
    <t>TÉCNICO EM SEGURANÇA DO TRABALHO COM ENCARGOS COMPLEMENTARES</t>
  </si>
  <si>
    <t>1.4</t>
  </si>
  <si>
    <t>88255</t>
  </si>
  <si>
    <t>AUXILIAR TÉCNICO DE ENGENHARIA COM ENCARGOS COMPLEMENTARES</t>
  </si>
  <si>
    <t>1.5</t>
  </si>
  <si>
    <t>C4997</t>
  </si>
  <si>
    <t>LOCAÇÃO DE CONTÊINER ESCRITÓRIO COM BANHEIRO (01 VASO SANITÁRIO, 01 LAVATÓRIO E 01 CHUVEIRO), JANELA EM VIDRO, PORTAS, LUMINÁRIAS, TOMADAS, FORRO EM PVC, AR CONDICIONADO E ISOLAMENTO TERMO-ACÚSTICO EM ISOPOR - 6,00 X 2,35M</t>
  </si>
  <si>
    <t>SEINFRA</t>
  </si>
  <si>
    <t>MÊS</t>
  </si>
  <si>
    <t>1.6</t>
  </si>
  <si>
    <t>00010779</t>
  </si>
  <si>
    <t>LOCACAO DE CONTAINER 2,30 X 4,30 M, ALT. 2,50 M, P/ SANITARIO, C/ 5 BACIAS, 1 LAVATORIO E 4 MICTORIOS (NAO INCLUI MOBILIZACAO/DESMOBILIZACAO)</t>
  </si>
  <si>
    <t>1.7</t>
  </si>
  <si>
    <t>CP ADAP. - SBC 012710</t>
  </si>
  <si>
    <t>DESPESAS GERAIS DE MANUTENCAO CANTEIRO DE OBRAS</t>
  </si>
  <si>
    <t>SBC AJUSTADA</t>
  </si>
  <si>
    <t>1.8</t>
  </si>
  <si>
    <t>CP ADAP - SUDECAP 62.24.14</t>
  </si>
  <si>
    <t>RELATÓRIO TÉCNICO DE PLANEJAMENTO DE EXECUÇÃO DE OBRAS - MÉDIO PORTE</t>
  </si>
  <si>
    <t>SUDECAP AJUSTADA</t>
  </si>
  <si>
    <t>UN.</t>
  </si>
  <si>
    <t>2</t>
  </si>
  <si>
    <t>SERVIÇOS PRELIMINARES</t>
  </si>
  <si>
    <t>2.1</t>
  </si>
  <si>
    <t>103689</t>
  </si>
  <si>
    <t>FORNECIMENTO E INSTALAÇÃO DE PLACA DE OBRA COM CHAPA GALVANIZADA E ESTRUTURA DE MADEIRA. AF_03/2022_PS</t>
  </si>
  <si>
    <t>M2</t>
  </si>
  <si>
    <t>2.2</t>
  </si>
  <si>
    <t>93208</t>
  </si>
  <si>
    <t>EXECUÇÃO DE ALMOXARIFADO EM CANTEIRO DE OBRA EM CHAPA DE MADEIRA COMPENSADA, INCLUSO PRATELEIRAS. AF_02/2016</t>
  </si>
  <si>
    <t>2.3</t>
  </si>
  <si>
    <t>93210</t>
  </si>
  <si>
    <t>EXECUÇÃO DE REFEITÓRIO EM CANTEIRO DE OBRA EM CHAPA DE MADEIRA COMPENSADA, NÃO INCLUSO MOBILIÁRIO E EQUIPAMENTOS. AF_02/2016</t>
  </si>
  <si>
    <t>2.4</t>
  </si>
  <si>
    <t>101493</t>
  </si>
  <si>
    <t>ENTRADA DE ENERGIA ELÉTRICA, AÉREA, MONOFÁSICA, COM CAIXA DE EMBUTIR, CABO DE 10 MM2 E DISJUNTOR DIN 50A (NÃO INCLUSO O POSTE DE CONCRETO). AF_07/2020_PS</t>
  </si>
  <si>
    <t>UN</t>
  </si>
  <si>
    <t>2.5</t>
  </si>
  <si>
    <t>CP ADAP. 002</t>
  </si>
  <si>
    <t>INSTALAÇÕES PROVISÓRIAS DE ÁGUA</t>
  </si>
  <si>
    <t>SEINFRA AJUSTADA</t>
  </si>
  <si>
    <t>3</t>
  </si>
  <si>
    <t>INTERVENÇÕES NO GALPÃO DMA (DEPÓSITO DE MERCADORIAS APREENDIDAS)</t>
  </si>
  <si>
    <t>3.1</t>
  </si>
  <si>
    <t>PLATAFORMAS DE TRABALHO E PROTEÇÕES</t>
  </si>
  <si>
    <t>3.1.1</t>
  </si>
  <si>
    <t>00020193</t>
  </si>
  <si>
    <t>LOCACAO DE ANDAIME METALICO TIPO FACHADEIRO, PECAS COM APROXIMADAMENTE 1,20 M DE LARGURA E 2,0 M DE ALTURA, INCLUINDO DIAGONAIS EM X, BARRAS DE LIGACAO, SAPATAS E DEMAIS ITENS NECESSARIOS A MONTAGEM (NAO INCLUI INSTALACAO)</t>
  </si>
  <si>
    <t>M2XMES</t>
  </si>
  <si>
    <t>3.1.2</t>
  </si>
  <si>
    <t>97063</t>
  </si>
  <si>
    <t>MONTAGEM E DESMONTAGEM DE ANDAIME MODULAR FACHADEIRO, COM PISO METÁLICO, PARA EDIFICAÇÕES COM MÚLTIPLOS PAVIMENTOS (EXCLUSIVE ANDAIME E LIMPEZA). AF_11/2017</t>
  </si>
  <si>
    <t>3.1.3</t>
  </si>
  <si>
    <t>97062</t>
  </si>
  <si>
    <t>COLOCAÇÃO DE TELA EM ANDAIME FACHADEIRO. AF_11/2017</t>
  </si>
  <si>
    <t>3.1.4</t>
  </si>
  <si>
    <t>CP ADAP. 017</t>
  </si>
  <si>
    <t>SINALIZAÇÃO COM FITA FIXADA EM CONE PLÁSTICO, INCLUINDO CONE</t>
  </si>
  <si>
    <t>SINAPI AJUSTADA</t>
  </si>
  <si>
    <t>M</t>
  </si>
  <si>
    <t>3.2</t>
  </si>
  <si>
    <t>RECUPERAÇÃO ESTRUTURAL</t>
  </si>
  <si>
    <t>3.2.1</t>
  </si>
  <si>
    <t>CP ADAP. 010</t>
  </si>
  <si>
    <t>APICOAMENTO EM CONCRETO/PREPARO DA SUPERFÍCIE</t>
  </si>
  <si>
    <t>3.2.2</t>
  </si>
  <si>
    <t>CP ADAP. 004</t>
  </si>
  <si>
    <t>LIMPEZA DE SUPERFÍCIE C/ ESCOVA DE AÇO</t>
  </si>
  <si>
    <t>3.2.3</t>
  </si>
  <si>
    <t>PE.EST.99814.</t>
  </si>
  <si>
    <t>LIMPEZA DE SUPERFÍCIE COM JATO DE ALTA PRESSÃO, EM HORÁRIO EXTRAORDINÁRIO_50%.</t>
  </si>
  <si>
    <t>m²</t>
  </si>
  <si>
    <t>3.2.4</t>
  </si>
  <si>
    <t>CP ADAP. 009</t>
  </si>
  <si>
    <t>PINTURA PROTEÇÃO C/INIBIDOR MIGRATÓRIO CORROSÃO, 2 DEMÃOS - M2</t>
  </si>
  <si>
    <t>3.2.5</t>
  </si>
  <si>
    <t>CP ADAP. 007</t>
  </si>
  <si>
    <t>APLICAÇÃO DE ADESIVO ESTRUTURAL - KG</t>
  </si>
  <si>
    <t>ORSE AJUSTADA</t>
  </si>
  <si>
    <t>KG</t>
  </si>
  <si>
    <t>3.2.6</t>
  </si>
  <si>
    <t>92762.</t>
  </si>
  <si>
    <t>ARMAÇÃO DE PILAR OU VIGA DE ESTRUTURA CONVENCIONAL DE CONCRETO ARMADO UTILIZANDO AÇO CA-50 DE 10,0 MM - MONTAGEM. AF_06/2022 (KG)</t>
  </si>
  <si>
    <t>Composições Próprias</t>
  </si>
  <si>
    <t>3.2.7</t>
  </si>
  <si>
    <t>CP ADAP. 005</t>
  </si>
  <si>
    <t>RECUPERAÇÃO CONCRETO COM ARGAMASSA POLIMÉRICA ESP.=25MM</t>
  </si>
  <si>
    <t>3.2.8</t>
  </si>
  <si>
    <t>90439</t>
  </si>
  <si>
    <t>FURO MECANIZADO EM CONCRETO, COM MARTELO DEMOLIDOR, PARA INSTALAÇÕES HIDRÁULICAS, DIÂMETROS MENORES OU IGUAIS A 40 MM. AF_09/2023</t>
  </si>
  <si>
    <t>3.2.9</t>
  </si>
  <si>
    <t>CP ADAP. 001</t>
  </si>
  <si>
    <t>SELAGEM DE FISSURAS COM INJEÇÃO DE RESINA EPÓXI</t>
  </si>
  <si>
    <t>3.2.10</t>
  </si>
  <si>
    <t>97625</t>
  </si>
  <si>
    <t>DEMOLIÇÃO DE ALVENARIA PARA QUALQUER TIPO DE BLOCO, DE FORMA MECANIZADA, SEM REAPROVEITAMENTO. AF_09/2023</t>
  </si>
  <si>
    <t>M3</t>
  </si>
  <si>
    <t>3.2.11</t>
  </si>
  <si>
    <t>00034550</t>
  </si>
  <si>
    <t>TELA DE ACO SOLDADA GALVANIZADA/ZINCADA PARA ALVENARIA, FIO D = *1,20 A 1,70* MM, MALHA 15 X 15 MM, (C X L) *50 X 6* CM</t>
  </si>
  <si>
    <t>3.2.12</t>
  </si>
  <si>
    <t>92921</t>
  </si>
  <si>
    <t>ARMAÇÃO DE ESTRUTURAS DIVERSAS DE CONCRETO ARMADO, EXCETO VIGAS, PILARES, LAJES E FUNDAÇÕES, UTILIZANDO AÇO CA-50 DE 12,5 MM - MONTAGEM. AF_06/2022</t>
  </si>
  <si>
    <t>3.3</t>
  </si>
  <si>
    <t>REVITALIZAÇÃO DE FACHADA</t>
  </si>
  <si>
    <t>3.3.1</t>
  </si>
  <si>
    <t>97633</t>
  </si>
  <si>
    <t>DEMOLIÇÃO DE REVESTIMENTO CERÂMICO, DE FORMA MANUAL, SEM REAPROVEITAMENTO. AF_09/2023</t>
  </si>
  <si>
    <t>3.3.2</t>
  </si>
  <si>
    <t>97631</t>
  </si>
  <si>
    <t>DEMOLIÇÃO DE ARGAMASSAS, DE FORMA MANUAL, SEM REAPROVEITAMENTO. AF_09/2023</t>
  </si>
  <si>
    <t>3.3.3</t>
  </si>
  <si>
    <t>3.3.4</t>
  </si>
  <si>
    <t>87894</t>
  </si>
  <si>
    <t>CHAPISCO APLICADO EM ALVENARIA (SEM PRESENÇA DE VÃOS) E ESTRUTURAS DE CONCRETO DE FACHADA, COM COLHER DE PEDREIRO. ARGAMASSA TRAÇO 1:3 COM PREPARO EM BETONEIRA 400L. AF_10/2022</t>
  </si>
  <si>
    <t>3.3.5</t>
  </si>
  <si>
    <t>104237</t>
  </si>
  <si>
    <t>EMBOÇO OU MASSA ÚNICA EM ARGAMASSA TRAÇO 1:2:8, PREPARO MECÂNICA COM BETONEIRA 400 L, APLICADA MANUALMENTE EM PANOS DE FACHADA SEM PRESENÇA DE VÃOS, ESPESSURA DE 35 MM, ACESSO POR ANDAIME. AF_08/2022</t>
  </si>
  <si>
    <t>3.3.6</t>
  </si>
  <si>
    <t>CP ADAP. 031</t>
  </si>
  <si>
    <t>APLICAÇÃO DE JUNTA DE DILATAÇÃO ELÁSTICA PARA CONCRETO (FUGENBAND)</t>
  </si>
  <si>
    <t>3.3.7</t>
  </si>
  <si>
    <t>CP ADAP. 036</t>
  </si>
  <si>
    <t>REVESTIMENTO CERÂMICO 5 X 5, COR AZUL DANÚBIO FOSCO (GALPÃO DMA)</t>
  </si>
  <si>
    <t>3.3.8</t>
  </si>
  <si>
    <t>CP ADAP. 037</t>
  </si>
  <si>
    <t>REVESTIMENTO CERÂMINO 5 X 5 CM, COR PRETO BERLIN (GALPÃO DMA)</t>
  </si>
  <si>
    <t>3.3.9</t>
  </si>
  <si>
    <t>CP ADAP. 018</t>
  </si>
  <si>
    <t>REJUNTAMENTO P/CERÂMICA C/ EPOXI (PAREDE/PISO)</t>
  </si>
  <si>
    <t>3.3.10</t>
  </si>
  <si>
    <t>S08637</t>
  </si>
  <si>
    <t>Chapim de concreto pré-moldado</t>
  </si>
  <si>
    <t>m</t>
  </si>
  <si>
    <t>3.4</t>
  </si>
  <si>
    <t>IMPERMEABILIZAÇÃO DA ESTRUTURA COM CRISTALIZANTE</t>
  </si>
  <si>
    <t>3.4.1</t>
  </si>
  <si>
    <t>99814</t>
  </si>
  <si>
    <t>LIMPEZA DE SUPERFÍCIE COM JATO DE ALTA PRESSÃO. AF_04/2019</t>
  </si>
  <si>
    <t>3.4.2</t>
  </si>
  <si>
    <t>CP ADAP. 019</t>
  </si>
  <si>
    <t>IMPERMEABILIZAÇÃO DE SUPERFÍCIE C/ CRISTALIZANTE , 2 DEMÃOS</t>
  </si>
  <si>
    <t>3.5</t>
  </si>
  <si>
    <t>IMPERMEABILIZAÇÃO DAS CALHAS</t>
  </si>
  <si>
    <t>3.5.1</t>
  </si>
  <si>
    <t>3.5.2</t>
  </si>
  <si>
    <t>S07218</t>
  </si>
  <si>
    <t>Remoção de impermeabilização com manta asfaltica</t>
  </si>
  <si>
    <t>ORSE</t>
  </si>
  <si>
    <t>m2</t>
  </si>
  <si>
    <t>3.5.3</t>
  </si>
  <si>
    <t>87682</t>
  </si>
  <si>
    <t>CONTRAPISO EM ARGAMASSA TRAÇO 1:4 (CIMENTO E AREIA), PREPARO MANUAL, APLICADO EM ÁREAS SECAS SOBRE LAJE, NÃO ADERIDO, ACABAMENTO NÃO REFORÇADO, ESPESSURA 4CM. AF_07/2021</t>
  </si>
  <si>
    <t>3.5.4</t>
  </si>
  <si>
    <t>CP ADAP. 50</t>
  </si>
  <si>
    <t>IMPERMEABILIZAÇÃO COM MANTA ASFÁLTICA ALUMINIZADA, E=3MM TIPO II CLASSE B</t>
  </si>
  <si>
    <t>3.5.5</t>
  </si>
  <si>
    <t>3.6</t>
  </si>
  <si>
    <t>TELHAMENTO</t>
  </si>
  <si>
    <t>3.6.1</t>
  </si>
  <si>
    <t>97647</t>
  </si>
  <si>
    <t>REMOÇÃO DE TELHAS DE FIBROCIMENTO METÁLICA E CERÂMICA, DE FORMA MANUAL, SEM REAPROVEITAMENTO. AF_09/2023</t>
  </si>
  <si>
    <t>3.6.2</t>
  </si>
  <si>
    <t>CP ADAP. 064</t>
  </si>
  <si>
    <t>TELHAMENTO COM TELHA TERMO ACÚSTICA EM ALUMÍNIO ONDULADA COM 30MM DE PREENCHIMENTO / POLIURETANO RÍGIDO</t>
  </si>
  <si>
    <t>3.6.3</t>
  </si>
  <si>
    <t>C4827</t>
  </si>
  <si>
    <t>TELHA DE ALUMÍNIO ONDULADA, ESP.=0,7MM (Fechamento Lateral)</t>
  </si>
  <si>
    <t>3.6.4</t>
  </si>
  <si>
    <t>CP ADAP. 054</t>
  </si>
  <si>
    <t>RUFO EM CHAPA DE AÇO GALVANIZADO NÚMERO 24, CORTE DE 50 CM, INCLUSO TRANSPORTE VERTICAL</t>
  </si>
  <si>
    <t>3.6.5</t>
  </si>
  <si>
    <t>S09541</t>
  </si>
  <si>
    <t>Fornecimento e instalação de exaustor eólico ref. LM-60 master turbo, da luftmaxi ou similar</t>
  </si>
  <si>
    <t>un</t>
  </si>
  <si>
    <t>4</t>
  </si>
  <si>
    <t>INTERVENÇÕES NO PRÉDIO ADMINISTRATIVO</t>
  </si>
  <si>
    <t>4.1</t>
  </si>
  <si>
    <t>4.1.1</t>
  </si>
  <si>
    <t>4.1.2</t>
  </si>
  <si>
    <t>4.1.3</t>
  </si>
  <si>
    <t>4.1.4</t>
  </si>
  <si>
    <t>4.2</t>
  </si>
  <si>
    <t>4.2.1</t>
  </si>
  <si>
    <t>4.2.2</t>
  </si>
  <si>
    <t>4.2.3</t>
  </si>
  <si>
    <t>4.2.4</t>
  </si>
  <si>
    <t>4.2.5</t>
  </si>
  <si>
    <t>4.2.6</t>
  </si>
  <si>
    <t>92762</t>
  </si>
  <si>
    <t>ARMAÇÃO DE PILAR OU VIGA DE ESTRUTURA CONVENCIONAL DE CONCRETO ARMADO UTILIZANDO AÇO CA-50 DE 10,0 MM - MONTAGEM. AF_06/2022</t>
  </si>
  <si>
    <t>4.2.7</t>
  </si>
  <si>
    <t>4.2.8</t>
  </si>
  <si>
    <t>4.2.9</t>
  </si>
  <si>
    <t>4.2.10</t>
  </si>
  <si>
    <t>4.2.11</t>
  </si>
  <si>
    <t>4.2.12</t>
  </si>
  <si>
    <t>4.2.13</t>
  </si>
  <si>
    <t>103337</t>
  </si>
  <si>
    <t>ALVENARIA DE VEDAÇÃO DE BLOCOS VAZADOS DE CONCRETO APARENTE DE 9X19X39 CM (ESPESSURA 9 CM) E ARGAMASSA DE ASSENTAMENTO COM PREPARO MANUAL. AF_12/2021</t>
  </si>
  <si>
    <t>4.2.14</t>
  </si>
  <si>
    <t>CP ADAP. 014</t>
  </si>
  <si>
    <t>FIBRA DE CARBONO PARA REFORCO ESTRUTURAL -VIGAS</t>
  </si>
  <si>
    <t>4.2.15</t>
  </si>
  <si>
    <t>87878</t>
  </si>
  <si>
    <t>CHAPISCO APLICADO EM ALVENARIAS E ESTRUTURAS DE CONCRETO INTERNAS (Recomposição das paredes e lajes internas)</t>
  </si>
  <si>
    <t>4.2.16</t>
  </si>
  <si>
    <t>C3408</t>
  </si>
  <si>
    <t>REBOCO C/ ARGAMASSA DE CIMENTO E AREIA S/ PENEIRAR, TRAÇO 1:3 (Recomposição das paredes e lajes internas)</t>
  </si>
  <si>
    <t>4.2.17</t>
  </si>
  <si>
    <t>S02291</t>
  </si>
  <si>
    <t>Pintura para interiores, sobre paredes ou tetos, com lixamento, aplicação de 01 demão de líquido selador, 02 demãos de massa corrida e 02 demãos de tinta pva latex convencional para interiores (Recomposição das paredes e lajes internas)</t>
  </si>
  <si>
    <t>4.3</t>
  </si>
  <si>
    <t>4.3.1</t>
  </si>
  <si>
    <t>4.3.2</t>
  </si>
  <si>
    <t>4.3.3</t>
  </si>
  <si>
    <t>4.3.4</t>
  </si>
  <si>
    <t>4.3.5</t>
  </si>
  <si>
    <t>4.3.6</t>
  </si>
  <si>
    <t>CP ADAP. 027</t>
  </si>
  <si>
    <t>REVESTIMENTO CERÂMICO 10x10CM, COR AZUL ESCURO (Fachadas Norte/Sul/Leste/Oeste)</t>
  </si>
  <si>
    <t>4.3.7</t>
  </si>
  <si>
    <t>CP ADAP. 028</t>
  </si>
  <si>
    <t>REVESTIMENTO CERÂMICO 10x10CM, COR BRANCA (Fachadas Norte/Sul)</t>
  </si>
  <si>
    <t>4.3.8</t>
  </si>
  <si>
    <t>CP ADAP. 029</t>
  </si>
  <si>
    <t>REVESTIMENTO CERÂMICO 10x10CM, COR CINZA ESCURO (FACHADAS Norte/Sul/Leste/Oeste)</t>
  </si>
  <si>
    <t>4.3.9</t>
  </si>
  <si>
    <t>4.3.10</t>
  </si>
  <si>
    <t>88485</t>
  </si>
  <si>
    <t>FUNDO SELADOR ACRÍLICO, APLICAÇÃO MANUAL EM PAREDE, UMA DEMÃO. AF_04/2023</t>
  </si>
  <si>
    <t>4.3.11</t>
  </si>
  <si>
    <t>88423</t>
  </si>
  <si>
    <t>APLICAÇÃO MANUAL DE PINTURA COM TINTA TEXTURIZADA ACRÍLICA EM PAREDES EXTERNAS DE CASAS, UMA COR. AF_06/2014</t>
  </si>
  <si>
    <t>4.3.12</t>
  </si>
  <si>
    <t>4.3.13</t>
  </si>
  <si>
    <t>CP ADAP. 022</t>
  </si>
  <si>
    <t>REMOÇÃO DE BRISES DE VIDRO E ESTRUTURA PORTANTE</t>
  </si>
  <si>
    <t>4.3.14</t>
  </si>
  <si>
    <t>CP ADAP. 023</t>
  </si>
  <si>
    <t>FORNECIMENTO E INSTALAÇÃO DE BRISES EM PVC E MONTANTES EM ALUMÍNIO</t>
  </si>
  <si>
    <t>4.4</t>
  </si>
  <si>
    <t>IMPERMEABILIZAÇÃO DE LAJE - ÁREA COBERTA</t>
  </si>
  <si>
    <t>4.4.1</t>
  </si>
  <si>
    <t>4.4.2</t>
  </si>
  <si>
    <t>87630</t>
  </si>
  <si>
    <t>CONTRAPISO EM ARGAMASSA TRAÇO 1:4 (CIMENTO E AREIA), PREPARO MECÂNICO COM BETONEIRA 400 L, APLICADO EM ÁREAS SECAS SOBRE LAJE, ADERIDO, ACABAMENTO NÃO REFORÇADO, ESPESSURA 3CM. AF_07/2021</t>
  </si>
  <si>
    <t>4.4.3</t>
  </si>
  <si>
    <t>CP ADAP. 020</t>
  </si>
  <si>
    <t>IMPERMEABILIZAÇÃO COM REVESTIMENTO MINERAL MONOCOMPONENTE (ARGAMASSA POLIMÉRICA)</t>
  </si>
  <si>
    <t>4.5</t>
  </si>
  <si>
    <t>IMPERMEABILIZAÇÃO DE LAJE - ÁREAS MOLHADAS</t>
  </si>
  <si>
    <t>4.5.1</t>
  </si>
  <si>
    <t>CP ADAP. 011</t>
  </si>
  <si>
    <t>DEMOLIÇÃO DE PISO CIMENTADO SOBRE LASTRO DE CONCRETO</t>
  </si>
  <si>
    <t>4.5.2</t>
  </si>
  <si>
    <t>4.5.3</t>
  </si>
  <si>
    <t>4.5.4</t>
  </si>
  <si>
    <t>CP ADAP. 51</t>
  </si>
  <si>
    <t>IMPERMEABILIZAÇÃO DE SUPERFÍCIE COM MANTA ASFÁLTICA, UMA CAMADA, INCLUSIVE APLICAÇÃO DE PRIMER ASFÁLTICO, E=4MM</t>
  </si>
  <si>
    <t>4.5.5</t>
  </si>
  <si>
    <t>98567</t>
  </si>
  <si>
    <t>PROTEÇÃO MECÂNICA DE SUPERFICIE HORIZONTAL COM ARGAMASSA DE CIMENTO E AREIA, TRAÇO 1:3, E=4CM. AF_09/2023</t>
  </si>
  <si>
    <t>4.5.6</t>
  </si>
  <si>
    <t>98564</t>
  </si>
  <si>
    <t>PROTEÇÃO MECÂNICA DE SUPERFÍCIE VERTICAL COM ARGAMASSA DE CIMENTO E AREIA, TRAÇO 1:3, E=2CM. AF_09/2023</t>
  </si>
  <si>
    <t>4.6</t>
  </si>
  <si>
    <t>RECONSTRUÇÃO DE PLATIBANDA ESTRUTURADA</t>
  </si>
  <si>
    <t>4.6.1</t>
  </si>
  <si>
    <t>4.6.2</t>
  </si>
  <si>
    <t>97626</t>
  </si>
  <si>
    <t>DEMOLIÇÃO DE PILARES E VIGAS EM CONCRETO ARMADO, DE FORMA MANUAL, SEM REAPROVEITAMENTO. AF_09/2023</t>
  </si>
  <si>
    <t>4.6.3</t>
  </si>
  <si>
    <t>4.6.4</t>
  </si>
  <si>
    <t>MONTAGEM E DESMONTAGEM DE FÔRMA DE PILARES RETANGULARES E ESTRUTURAS SIMILARES, PÉ-DIREITO SIMPLES, EM CHAPA DE MADEIRA COMPENSADA PLASTIFICADA, 10 UTILIZAÇÕES. AF_09/2020</t>
  </si>
  <si>
    <t>4.6.5</t>
  </si>
  <si>
    <t>103669</t>
  </si>
  <si>
    <t>CONCRETAGEM DE PILARES, FCK = 25 MPA, COM USO DE BALDES - LANÇAMENTO, ADENSAMENTO E ACABAMENTO. AF_02/2022</t>
  </si>
  <si>
    <t>4.6.6</t>
  </si>
  <si>
    <t>103356</t>
  </si>
  <si>
    <t>ALVENARIA DE VEDAÇÃO DE BLOCOS CERÂMICOS FURADOS NA HORIZONTAL DE 9X19X29 CM (ESPESSURA 9 CM) E ARGAMASSA DE ASSENTAMENTO COM PREPARO EM BETONEIRA. AF_12/2021</t>
  </si>
  <si>
    <t>4.6.7</t>
  </si>
  <si>
    <t>92455</t>
  </si>
  <si>
    <t>MONTAGEM E DESMONTAGEM DE FÔRMA DE VIGA, ESCORAMENTO COM GARFO DE MADEIRA, PÉ-DIREITO SIMPLES, EM CHAPA DE MADEIRA RESINADA, 4 UTILIZAÇÕES. AF_09/2020</t>
  </si>
  <si>
    <t>4.6.8</t>
  </si>
  <si>
    <t>103683</t>
  </si>
  <si>
    <t>CONCRETAGEM DE VIGAS E LAJES, FCK=25 MPA, PARA QUALQUER TIPO DE LAJE COM BALDES EM EDIFICAÇÃO DE MULTIPAVIMENTOS ATÉ 04 ANDARES - LANÇAMENTO, ADENSAMENTO E ACABAMENTO. AF_02/2022</t>
  </si>
  <si>
    <t>4.6.9</t>
  </si>
  <si>
    <t>4.6.10</t>
  </si>
  <si>
    <t>4.6.11</t>
  </si>
  <si>
    <t>88415</t>
  </si>
  <si>
    <t>APLICAÇÃO MANUAL DE FUNDO SELADOR ACRÍLICO EM PAREDES EXTERNAS DE CASAS. AF_06/2014</t>
  </si>
  <si>
    <t>4.6.12</t>
  </si>
  <si>
    <t>4.7</t>
  </si>
  <si>
    <t>4.7.1</t>
  </si>
  <si>
    <t>97649</t>
  </si>
  <si>
    <t>REMOÇÃO DE TELHAS DE FIBROCIMENTO, METÁLICA E CERÂMICA, DE FORMA MECANIZADA, COM USO DE GUINDASTE, SEM REAPROVEITAMENTO. AF_09/2023</t>
  </si>
  <si>
    <t>4.7.2</t>
  </si>
  <si>
    <t>4.7.3</t>
  </si>
  <si>
    <t>4.7.4</t>
  </si>
  <si>
    <t>CP ADAP. 055</t>
  </si>
  <si>
    <t>CUMEEIRA EM CHAPA DE AÇO GALVANIZADO NÚMERO 24, CORTE DE 100 CM, INCLUSO TRANSPORTE VERTICAL</t>
  </si>
  <si>
    <t>4.7.5</t>
  </si>
  <si>
    <t>CP ADAP. 038</t>
  </si>
  <si>
    <t>REMOÇÃO, ARMAZENAMENTO E REEINSTALAÇÃO DE SPDA COM EMISSÃO DE LAUDO</t>
  </si>
  <si>
    <t>5</t>
  </si>
  <si>
    <t>RECONSTRUÇÃO DE MURO</t>
  </si>
  <si>
    <t>5.1</t>
  </si>
  <si>
    <t>5.2</t>
  </si>
  <si>
    <t>97626SINAPI_ HE50%_1</t>
  </si>
  <si>
    <t>DEMOLIÇÃO DE PILARES E VIGAS CONCRETO ARMADO, DE FORMA MANUAL, SEM REAPROVEITAMENTO_HORÁRIO EXTRAORDINÁRIO 50%.</t>
  </si>
  <si>
    <t>m³</t>
  </si>
  <si>
    <t>5.3</t>
  </si>
  <si>
    <t>96527</t>
  </si>
  <si>
    <t>ESCAVAÇÃO MANUAL DE VALA PARA VIGA BALDRAME (INCLUINDO ESCAVAÇÃO PARA COLOCAÇÃO DE FÔRMAS). AF_06/2017</t>
  </si>
  <si>
    <t>5.4</t>
  </si>
  <si>
    <t>CP-95467-90315369</t>
  </si>
  <si>
    <t>EMBASAMENTO C/PEDRA ARGAMASSADA UTILIZANDO ARG.CIM/AREIA 1:6 (M3)</t>
  </si>
  <si>
    <t>5.5</t>
  </si>
  <si>
    <t>93358</t>
  </si>
  <si>
    <t>ESCAVAÇÃO MANUAL DE VALA COM PROFUNDIDADE MENOR OU IGUAL A 1,30 M. AF_02/2021</t>
  </si>
  <si>
    <t>5.6</t>
  </si>
  <si>
    <t>5.7</t>
  </si>
  <si>
    <t>92767</t>
  </si>
  <si>
    <t>ARMAÇÃO DE PILAR DE ESTRUTURA CONVENCIONAL DE CONCRETO ARMADO UTILIZANDO AÇO CA-60 DE 4,2 MM - MONTAGEM. AF_06/2022</t>
  </si>
  <si>
    <t>5.8</t>
  </si>
  <si>
    <t>92423</t>
  </si>
  <si>
    <t>MONTAGEM E DESMONTAGEM DE FÔRMA DE PILARES RETANGULARES E ESTRUTURAS SIMILARES, PÉ-DIREITO SIMPLES, EM CHAPA DE MADEIRA COMPENSADA RESINADA, 6 UTILIZAÇÕES. AF_09/2020</t>
  </si>
  <si>
    <t>5.9</t>
  </si>
  <si>
    <t>00042407</t>
  </si>
  <si>
    <t>TRELICA NERVURADA (ESPACADOR), ALTURA = 120,0 MM, DIAMETRO DOS BANZOS INFERIORES E SUPERIOR = 6,0 MM, DIAMETRO DA DIAGONAL = 4,2 MM</t>
  </si>
  <si>
    <t>5.10</t>
  </si>
  <si>
    <t>5.11</t>
  </si>
  <si>
    <t>96556</t>
  </si>
  <si>
    <t>CONCRETAGEM DE SAPATAS, FCK 30 MPA, COM USO DE JERICA ? LANÇAMENTO, ADENSAMENTO E ACABAMENTO. AF_06/2017</t>
  </si>
  <si>
    <t>5.12</t>
  </si>
  <si>
    <t>93205</t>
  </si>
  <si>
    <t>CINTA DE AMARRAÇÃO DE ALVENARIA MOLDADA IN LOCO COM UTILIZAÇÃO DE BLOCOS CANALETA. AF_03/2016</t>
  </si>
  <si>
    <t>5.13</t>
  </si>
  <si>
    <t>89470</t>
  </si>
  <si>
    <t>ALVENARIA DE BLOCOS DE CONCRETO ESTRUTURAL 14X19X39 CM (ESPESSURA 14 CM), FBK = 4,5 MPA, UTILIZANDO COLHER DE PEDREIRO. AF_10/2022</t>
  </si>
  <si>
    <t>5.14</t>
  </si>
  <si>
    <t>5.15</t>
  </si>
  <si>
    <t>CP ADAP. 024</t>
  </si>
  <si>
    <t>REMOÇÃO / RECOMPOSIÇÃO DE CERCA ELÉTRICA</t>
  </si>
  <si>
    <t>6</t>
  </si>
  <si>
    <t>INTERVENÇÕES INTERNAS NOS PRÉDIOS DMA E ADMINISTRATIVO (BANHEIROS)</t>
  </si>
  <si>
    <t>6.1</t>
  </si>
  <si>
    <t>6.2</t>
  </si>
  <si>
    <t>CP ADAP. 025</t>
  </si>
  <si>
    <t>REMOÇÃO DE DIVISÓRIA DE GRANITO</t>
  </si>
  <si>
    <t>6.3</t>
  </si>
  <si>
    <t>6.4</t>
  </si>
  <si>
    <t>6.5</t>
  </si>
  <si>
    <t>6.6</t>
  </si>
  <si>
    <t>98565</t>
  </si>
  <si>
    <t>PROTEÇÃO MECÂNICA DE SUPERFICIE HORIZONTAL COM ARGAMASSA DE CIMENTO E AREIA, TRAÇO 1:3, E=3CM. AF_09/2023</t>
  </si>
  <si>
    <t>6.7</t>
  </si>
  <si>
    <t>6.8</t>
  </si>
  <si>
    <t>87263</t>
  </si>
  <si>
    <t>REVESTIMENTO CERÂMICO PARA PISO COM PLACAS TIPO PORCELANATO DE DIMENSÕES 60X60 CM APLICADA EM AMBIENTES DE ÁREA MAIOR QUE 10 M². AF_02/2023_PE</t>
  </si>
  <si>
    <t>6.9</t>
  </si>
  <si>
    <t>99806</t>
  </si>
  <si>
    <t>LIMPEZA DE REVESTIMENTO CERÂMICO EM PAREDE COM PANO ÚMIDO AF_04/2019</t>
  </si>
  <si>
    <t>6.10</t>
  </si>
  <si>
    <t>97640</t>
  </si>
  <si>
    <t>REMOÇÃO DE FORROS DE DRYWALL, PVC E FIBROMINERAL, DE FORMA MANUAL, SEM REAPROVEITAMENTO. AF_09/2023</t>
  </si>
  <si>
    <t>6.11</t>
  </si>
  <si>
    <t>120412</t>
  </si>
  <si>
    <t>FORRO MODULAR DE PVC MAGIORE 625 x 1250mm VIPAL</t>
  </si>
  <si>
    <t>SBC</t>
  </si>
  <si>
    <t>6.12</t>
  </si>
  <si>
    <t>100878</t>
  </si>
  <si>
    <t>VASO SANITÁRIO SIFONADO COM CAIXA ACOPLADA, LOUÇA BRANCA - PADRÃO ALTO - FORNECIMENTO E INSTALAÇÃO. AF_01/2020</t>
  </si>
  <si>
    <t>6.13</t>
  </si>
  <si>
    <t>100849</t>
  </si>
  <si>
    <t>ASSENTO SANITÁRIO CONVENCIONAL - FORNECIMENTO E INSTALACAO. AF_01/2020</t>
  </si>
  <si>
    <t>6.14</t>
  </si>
  <si>
    <t>86887</t>
  </si>
  <si>
    <t>ENGATE FLEXÍVEL EM INOX, 1/2 X 40CM - FORNECIMENTO E INSTALAÇÃO. AF_01/2020</t>
  </si>
  <si>
    <t>6.15</t>
  </si>
  <si>
    <t>86938</t>
  </si>
  <si>
    <t>CUBA DE EMBUTIR OVAL EM LOUÇA BRANCA, 35 X 50CM OU EQUIVALENTE, INCLUSO VÁLVULA E SIFÃO TIPO GARRAFA EM METAL CROMADO - FORNECIMENTO E INSTALAÇÃO. AF_01/2020</t>
  </si>
  <si>
    <t>6.16</t>
  </si>
  <si>
    <t>100853</t>
  </si>
  <si>
    <t>TORNEIRA CROMADA DE MESA PARA LAVATORIO, TIPO MONOCOMANDO. AF_01/2020</t>
  </si>
  <si>
    <t>6.17</t>
  </si>
  <si>
    <t>6.18</t>
  </si>
  <si>
    <t>100858</t>
  </si>
  <si>
    <t>MICTÓRIO SIFONADO LOUÇA BRANCA - PADRÃO MÉDIO - FORNECIMENTO E INSTALAÇÃO. AF_01/2020</t>
  </si>
  <si>
    <t>6.19</t>
  </si>
  <si>
    <t>CP ADAP. 059</t>
  </si>
  <si>
    <t>Divisória em granito branco Itaúnas, polido dos 2 lados</t>
  </si>
  <si>
    <t>6.20</t>
  </si>
  <si>
    <t>CP ADAP. 060</t>
  </si>
  <si>
    <t>Bancada em granito branco Itaúnas</t>
  </si>
  <si>
    <t>6.21</t>
  </si>
  <si>
    <t>91338</t>
  </si>
  <si>
    <t>PORTA DE ALUMÍNIO DE ABRIR COM LAMBRI, COM GUARNIÇÃO, FIXAÇÃO COM PARAFUSOS - FORNECIMENTO E INSTALAÇÃO. AF_12/2019</t>
  </si>
  <si>
    <t>6.22</t>
  </si>
  <si>
    <t>C4427</t>
  </si>
  <si>
    <t>PORTA TIPO PARANÁ (0,80 x 2,10 m), C/ FERRAGENS</t>
  </si>
  <si>
    <t>6.23</t>
  </si>
  <si>
    <t>CP ADAP. C1978</t>
  </si>
  <si>
    <t>PORTA TIPO PARANÁ (0,90 x 2,10 m), C/ FERRAGENS</t>
  </si>
  <si>
    <t>6.24</t>
  </si>
  <si>
    <t>C2216</t>
  </si>
  <si>
    <t>REVESTIMENTO C/LAMINADO MELAMÍNICO COLADO</t>
  </si>
  <si>
    <t>6.25</t>
  </si>
  <si>
    <t>S09465</t>
  </si>
  <si>
    <t>Luminária tipo plafon (sobrepor), quadrada, 24x24cm, em aluminio pintado na cor branca, c/difusor em vidro, Aladin ou similar</t>
  </si>
  <si>
    <t>6.26</t>
  </si>
  <si>
    <t>C3513</t>
  </si>
  <si>
    <t>CHUVEIRO CROMADO C/ ARTICULAÇÃO</t>
  </si>
  <si>
    <t>6.27</t>
  </si>
  <si>
    <t>S09718</t>
  </si>
  <si>
    <t>Espelho de cristal 4mm com moldura de alumínio</t>
  </si>
  <si>
    <t>6.28</t>
  </si>
  <si>
    <t>CP ADAP. 063</t>
  </si>
  <si>
    <t>Grelha p/ralo em inox, fornecimento e instalação</t>
  </si>
  <si>
    <t>6.29</t>
  </si>
  <si>
    <t>S04286</t>
  </si>
  <si>
    <t>Dispenser para sabonete líquido</t>
  </si>
  <si>
    <t>6.30</t>
  </si>
  <si>
    <t>S04287</t>
  </si>
  <si>
    <t>Dispenser para toalha interfolhada</t>
  </si>
  <si>
    <t>6.31</t>
  </si>
  <si>
    <t>S12511</t>
  </si>
  <si>
    <t>Dispenser, em plástico, para papel higiênico em rolo</t>
  </si>
  <si>
    <t>6.32</t>
  </si>
  <si>
    <t>SBC190183</t>
  </si>
  <si>
    <t>DUCHA HIGIENICA ACQUA JET 2195 AQUARIUS FABRIMAR CR Data 08/2024</t>
  </si>
  <si>
    <t>6.33</t>
  </si>
  <si>
    <t>89987</t>
  </si>
  <si>
    <t>REGISTRO DE GAVETA BRUTO, LATÃO, ROSCÁVEL, 3/4", COM ACABAMENTO E CANOPLA CROMADOS - FORNECIMENTO E INSTALAÇÃO. AF_08/2021</t>
  </si>
  <si>
    <t>6.34</t>
  </si>
  <si>
    <t>94498</t>
  </si>
  <si>
    <t>REGISTRO DE GAVETA BRUTO, LATÃO, ROSCÁVEL, 2" - FORNECIMENTO E INSTALAÇÃO. AF_08/2021</t>
  </si>
  <si>
    <t>6.35</t>
  </si>
  <si>
    <t>94500</t>
  </si>
  <si>
    <t>REGISTRO DE GAVETA BRUTO, LATÃO, ROSCÁVEL, 3" - FORNECIMENTO E INSTALAÇÃO. AF_08/2021</t>
  </si>
  <si>
    <t>6.36</t>
  </si>
  <si>
    <t>94501</t>
  </si>
  <si>
    <t>REGISTRO DE GAVETA BRUTO, LATÃO, ROSCÁVEL, 4" - FORNECIMENTO E INSTALAÇÃO. AF_08/2021</t>
  </si>
  <si>
    <t>6.37</t>
  </si>
  <si>
    <t>S07755</t>
  </si>
  <si>
    <t>Painel para shaft de 1,00 x 0,65 sem visita e com acessórios</t>
  </si>
  <si>
    <t>6.38</t>
  </si>
  <si>
    <t>HID. 1</t>
  </si>
  <si>
    <t>PROJETO HIDROSSANITÁRIO</t>
  </si>
  <si>
    <t>7</t>
  </si>
  <si>
    <t>SERVIÇOS COMPLEMENTARES</t>
  </si>
  <si>
    <t>7.1</t>
  </si>
  <si>
    <t>PROJ. 01</t>
  </si>
  <si>
    <t>PROJETO EXECUTIVO COMPLETO</t>
  </si>
  <si>
    <t>7.2</t>
  </si>
  <si>
    <t>PROJ. 02</t>
  </si>
  <si>
    <t>AS BUILT - ATUALIZAÇÃO DO PROJETO EXECUTIVO CONFORME CONSTRUÍDO</t>
  </si>
  <si>
    <t>7.3</t>
  </si>
  <si>
    <t>100982</t>
  </si>
  <si>
    <t>CARGA, MANOBRA E DESCARGA DE ENTULHO EM CAMINHÃO BASCULANTE 10 M³ - CARGA COM ESCAVADEIRA HIDRÁULICA (CAÇAMBA DE 0,80 M³ / 111 HP) E DESCARGA LIVRE (UNIDADE: M3). AF_07/2020</t>
  </si>
  <si>
    <t>7.4</t>
  </si>
  <si>
    <t>00009537</t>
  </si>
  <si>
    <t>LIMPEZA FINAL DA OBRA</t>
  </si>
  <si>
    <t>VALOR BDI TOTAL:</t>
  </si>
  <si>
    <t>VALOR ORÇAMENTO:</t>
  </si>
  <si>
    <t>VALOR TOTAL:</t>
  </si>
  <si>
    <t>UNIDADE</t>
  </si>
  <si>
    <t>QTD</t>
  </si>
  <si>
    <t>CUSTO DIRETO (R$)</t>
  </si>
  <si>
    <t>PREÇO
UNITÁRIO (R$)</t>
  </si>
  <si>
    <t>PREÇO
TOTAL (R$)</t>
  </si>
  <si>
    <t>MÃO DE OBRA</t>
  </si>
  <si>
    <t>MATERIAL</t>
  </si>
  <si>
    <t>EQUIPAMENTOS</t>
  </si>
  <si>
    <t>OUTROS</t>
  </si>
  <si>
    <t>BDI</t>
  </si>
  <si>
    <t>1.1. 90778 ENGENHEIRO CIVIL DE OBRA PLENO COM ENCARGOS COMPLEMENTARES (H)</t>
  </si>
  <si>
    <t>Encargos Complementares</t>
  </si>
  <si>
    <t>UNID</t>
  </si>
  <si>
    <t>COEFICIENTE</t>
  </si>
  <si>
    <t>PREÇO UNITÁRIO</t>
  </si>
  <si>
    <t>TOTAL</t>
  </si>
  <si>
    <t>00043486</t>
  </si>
  <si>
    <t>EPI - FAMILIA ENGENHEIRO CIVIL - HORISTA (ENCARGOS COMPLEMENTARES - COLETADO CAIXA)</t>
  </si>
  <si>
    <t>00037372</t>
  </si>
  <si>
    <t>EXAMES - HORISTA (COLETADO CAIXA - ENCARGOS COMPLEMENTARES)</t>
  </si>
  <si>
    <t>00043462</t>
  </si>
  <si>
    <t>FERRAMENTAS - FAMILIA ENGENHEIRO CIVIL - HORISTA (ENCARGOS COMPLEMENTARES - COLETADO CAIXA)</t>
  </si>
  <si>
    <t>00037373</t>
  </si>
  <si>
    <t>SEGURO - HORISTA (COLETADO CAIXA - ENCARGOS COMPLEMENTARES)</t>
  </si>
  <si>
    <t>TOTAL Encargos Complementares:</t>
  </si>
  <si>
    <t>Mão de Obra</t>
  </si>
  <si>
    <t>00002707</t>
  </si>
  <si>
    <t>ENGENHEIRO CIVIL DE OBRA PLENO (HORISTA)</t>
  </si>
  <si>
    <t>TOTAL Mão de Obra:</t>
  </si>
  <si>
    <t>Serviço</t>
  </si>
  <si>
    <t>95403</t>
  </si>
  <si>
    <t>CURSO DE CAPACITAÇÃO PARA ENGENHEIRO CIVIL DE OBRA PLENO (ENCARGOS COMPLEMENTARES) - HORISTA</t>
  </si>
  <si>
    <t>TOTAL Serviço:</t>
  </si>
  <si>
    <t>VALOR:</t>
  </si>
  <si>
    <t>VALOR BDI:</t>
  </si>
  <si>
    <t>VALOR COM BDI:</t>
  </si>
  <si>
    <t>1.2. 93572 ENCARREGADO GERAL DE OBRAS COM ENCARGOS COMPLEMENTARES (MES)</t>
  </si>
  <si>
    <t>00043499</t>
  </si>
  <si>
    <t>EPI - FAMILIA ENCARREGADO GERAL - MENSALISTA (ENCARGOS COMPLEMENTARES - COLETADO CAIXA)</t>
  </si>
  <si>
    <t>00040863</t>
  </si>
  <si>
    <t>EXAMES - MENSALISTA (COLETADO CAIXA - ENCARGOS COMPLEMENTARES)</t>
  </si>
  <si>
    <t>00043475</t>
  </si>
  <si>
    <t>FERRAMENTAS - FAMILIA ENCARREGADO GERAL - MENSALISTA (ENCARGOS COMPLEMENTARES - COLETADO CAIXA)</t>
  </si>
  <si>
    <t>00040864</t>
  </si>
  <si>
    <t>SEGURO - MENSALISTA (COLETADO CAIXA - ENCARGOS COMPLEMENTARES)</t>
  </si>
  <si>
    <t>00040818</t>
  </si>
  <si>
    <t>ENCARREGADO GERAL DE OBRAS (MENSALISTA)</t>
  </si>
  <si>
    <t>95422</t>
  </si>
  <si>
    <t>CURSO DE CAPACITAÇÃO PARA ENCARREGADO GERAL DE OBRAS (ENCARGOS COMPLEMENTARES) - MENSALISTA</t>
  </si>
  <si>
    <t>1.3. 100309 TÉCNICO EM SEGURANÇA DO TRABALHO COM ENCARGOS COMPLEMENTARES (H)</t>
  </si>
  <si>
    <t>00043482</t>
  </si>
  <si>
    <t>EPI - FAMILIA ALMOXARIFE - HORISTA (ENCARGOS COMPLEMENTARES - COLETADO CAIXA)</t>
  </si>
  <si>
    <t>00043458</t>
  </si>
  <si>
    <t>FERRAMENTAS - FAMILIA ALMOXARIFE - HORISTA (ENCARGOS COMPLEMENTARES - COLETADO CAIXA)</t>
  </si>
  <si>
    <t>00040943</t>
  </si>
  <si>
    <t>TECNICO EM SEGURANCA DO TRABALHO (HORISTA)</t>
  </si>
  <si>
    <t>100299</t>
  </si>
  <si>
    <t>CURSO DE CAPACITAÇÃO PARA TÉCNICO EM SEGURANÇA DO TRABALHO (ENCARGOS COMPLEMENTARES) - HORISTA</t>
  </si>
  <si>
    <t>1.4. 88255 AUXILIAR TÉCNICO DE ENGENHARIA COM ENCARGOS COMPLEMENTARES (H)</t>
  </si>
  <si>
    <t>00000532</t>
  </si>
  <si>
    <t>AUXILIAR TECNICO / ASSISTENTE DE ENGENHARIA (HORISTA)</t>
  </si>
  <si>
    <t>95323</t>
  </si>
  <si>
    <t>CURSO DE CAPACITAÇÃO PARA AUXILIAR TÉCNICO DE ENGENHARIA (ENCARGOS COMPLEMENTARES) - HORISTA</t>
  </si>
  <si>
    <t>1.5. C4997 LOCAÇÃO DE CONTÊINER ESCRITÓRIO COM BANHEIRO (01 VASO SANITÁRIO, 01 LAVATÓRIO E 01 CHUVEIRO), JANELA EM VIDRO, PORTAS, LUMINÁRIAS, TOMADAS, FORRO EM PVC, AR CONDICIONADO E ISOLAMENTO TERMO-ACÚSTICO EM ISOPOR - 6,00 X 2,35M (MÊS)</t>
  </si>
  <si>
    <t>Material</t>
  </si>
  <si>
    <t>I9478</t>
  </si>
  <si>
    <t>TOTAL Material:</t>
  </si>
  <si>
    <t>1.6. 00010779 LOCACAO DE CONTAINER 2,30 X 4,30 M, ALT. 2,50 M, P/ SANITARIO, C/ 5 BACIAS, 1 LAVATORIO E 4 MICTORIOS (NAO INCLUI MOBILIZACAO/DESMOBILIZACAO) (MES)</t>
  </si>
  <si>
    <t>Equipamento</t>
  </si>
  <si>
    <t>TOTAL Equipamento:</t>
  </si>
  <si>
    <t>1.7. CP ADAP. - SBC 012710 DESPESAS GERAIS DE MANUTENCAO CANTEIRO DE OBRAS (MÊS)</t>
  </si>
  <si>
    <t>00000119</t>
  </si>
  <si>
    <t>ADESIVO PLASTICO PARA PVC, BISNAGA COM 75 GR</t>
  </si>
  <si>
    <t>SBC006315</t>
  </si>
  <si>
    <t>ALUGUEL MENSAL RELOGIO DE PONTO</t>
  </si>
  <si>
    <t xml:space="preserve">Composições </t>
  </si>
  <si>
    <t>00000345</t>
  </si>
  <si>
    <t>ARAME GALVANIZADO 18 BWG, D = 1,24MM (0,009 KG/M)</t>
  </si>
  <si>
    <t>00002674</t>
  </si>
  <si>
    <t>ELETRODUTO DE PVC RIGIDO ROSCAVEL DE 3/4 ", SEM LUVA</t>
  </si>
  <si>
    <t>00020111</t>
  </si>
  <si>
    <t>FITA ISOLANTE ADESIVA ANTICHAMA, USO ATE 750 V, EM ROLO DE 19 MM X 20 M</t>
  </si>
  <si>
    <t>00003143</t>
  </si>
  <si>
    <t>FITA VEDA ROSCA EM ROLOS DE 18 MM X 25 M (L X C)</t>
  </si>
  <si>
    <t>00003398</t>
  </si>
  <si>
    <t>ISOLADOR DE PORCELANA, TIPO ROLDANA, DIMENSOES DE *72* X *72* MM, PARA USO EM BAIXA TENSAO</t>
  </si>
  <si>
    <t>00038193</t>
  </si>
  <si>
    <t>LAMPADA LED 6 W BIVOLT BRANCA, FORMATO TRADICIONAL (BASE E27)</t>
  </si>
  <si>
    <t>00038773</t>
  </si>
  <si>
    <t>LUMINARIA DE TETO PLAFON/PLAFONIER EM PLASTICO COM BASE E27, POTENCIA MAXIMA 60 W (NAO INCLUI LAMPADA)</t>
  </si>
  <si>
    <t>00009856</t>
  </si>
  <si>
    <t>TUBO PVC, ROSCAVEL, 1/2", AGUA FRIA PREDIAL</t>
  </si>
  <si>
    <t>00009860</t>
  </si>
  <si>
    <t>TUBO PVC, ROSCAVEL, 2", PARA AGUA FRIA PREDIAL</t>
  </si>
  <si>
    <t>1.8. CP ADAP - SUDECAP 62.24.14 RELATÓRIO TÉCNICO DE PLANEJAMENTO DE EXECUÇÃO DE OBRAS - MÉDIO PORTE (UN.)</t>
  </si>
  <si>
    <t>SBC001422</t>
  </si>
  <si>
    <t>COPIA XEROX</t>
  </si>
  <si>
    <t>Mão de Obra com Encargos Complementares</t>
  </si>
  <si>
    <t>ADAP-G0855</t>
  </si>
  <si>
    <t>ANALISTA DE PLANEJAMENTO COM ENCARGOS COMPLEMENTARES</t>
  </si>
  <si>
    <t>TOTAL Mão de Obra com Encargos Complementares:</t>
  </si>
  <si>
    <t>SBC014025</t>
  </si>
  <si>
    <t>COPIAS DE PROJETOS POR PLOTAGEM ELETRONICA</t>
  </si>
  <si>
    <t>SBC033022.</t>
  </si>
  <si>
    <t>PROJETO - COMPLEMENTARES/PERSPECTIVAS DA OBRA</t>
  </si>
  <si>
    <t>SBC000285</t>
  </si>
  <si>
    <t>PROJETO DE CANTEIRO DE OBRAS E SERVICOS</t>
  </si>
  <si>
    <t>2.1. 103689 FORNECIMENTO E INSTALAÇÃO DE PLACA DE OBRA COM CHAPA GALVANIZADA E ESTRUTURA DE MADEIRA. AF_03/2022_PS (M2)</t>
  </si>
  <si>
    <t>00004813</t>
  </si>
  <si>
    <t>PLACA DE OBRA (PARA CONSTRUCAO CIVIL) EM CHAPA GALVANIZADA *N. 22*, ADESIVADA, DE *2,4 X 1,2* M (SEM POSTES PARA FIXACAO)</t>
  </si>
  <si>
    <t>00005065</t>
  </si>
  <si>
    <t>PREGO DE ACO POLIDO COM CABECA 10 X 10 (7/8 X 17)</t>
  </si>
  <si>
    <t>00005069</t>
  </si>
  <si>
    <t>PREGO DE ACO POLIDO COM CABECA 17 X 27 (2 1/2 X 11)</t>
  </si>
  <si>
    <t>00004509</t>
  </si>
  <si>
    <t>SARRAFO *2,5 X 10* CM EM PINUS, MISTA OU EQUIVALENTE DA REGIAO - BRUTA</t>
  </si>
  <si>
    <t>88262</t>
  </si>
  <si>
    <t>CARPINTEIRO DE FORMAS COM ENCARGOS COMPLEMENTARES</t>
  </si>
  <si>
    <t>88316</t>
  </si>
  <si>
    <t>SERVENTE COM ENCARGOS COMPLEMENTARES</t>
  </si>
  <si>
    <t>102234</t>
  </si>
  <si>
    <t>PINTURA IMUNIZANTE PARA MADEIRA, 2 DEMÃOS. AF_01/2021</t>
  </si>
  <si>
    <t>2.2. 93208 EXECUÇÃO DE ALMOXARIFADO EM CANTEIRO DE OBRA EM CHAPA DE MADEIRA COMPENSADA, INCLUSO PRATELEIRAS. AF_02/2016 (M2)</t>
  </si>
  <si>
    <t>00004513</t>
  </si>
  <si>
    <t>CAIBRO 5 X 5 CM EM PINUS, MISTA OU EQUIVALENTE DA REGIAO - BRUTA</t>
  </si>
  <si>
    <t>00010886</t>
  </si>
  <si>
    <t>EXTINTOR DE INCENDIO PORTATIL COM CARGA DE AGUA PRESSURIZADA DE 10 L, CLASSE A</t>
  </si>
  <si>
    <t>00010891</t>
  </si>
  <si>
    <t>EXTINTOR DE INCENDIO PORTATIL COM CARGA DE PO QUIMICO SECO (PQS) DE 4 KG, CLASSE BC</t>
  </si>
  <si>
    <t>00011455</t>
  </si>
  <si>
    <t>FERROLHO COM FECHO / TRINCO REDONDO, EM ACO GALVANIZADO / ZINCADO, DE SOBREPOR, COM COMPRIMENTO DE 8" E ESPESSURA MINIMA DA CHAPA DE 1,50 MM</t>
  </si>
  <si>
    <t>00011587</t>
  </si>
  <si>
    <t>FORRO DE PVC LISO, BRANCO, REGUA DE 10 CM, ESPESSURA DE 8 MM A 10 MM (COM COLOCACAO / SEM ESTRUTURA METALICA)</t>
  </si>
  <si>
    <t>00006193</t>
  </si>
  <si>
    <t>TABUA NAO APARELHADA *2,5 X 20* CM, EM MACARANDUBA/MASSARANDUBA, ANGELIM OU EQUIVALENTE DA REGIAO - BRUTA</t>
  </si>
  <si>
    <t>101165</t>
  </si>
  <si>
    <t>ALVENARIA DE EMBASAMENTO COM BLOCO ESTRUTURAL DE CONCRETO, DE 14X19X29CM E ARGAMASSA DE ASSENTAMENTO COM PREPARO EM BETONEIRA. AF_05/2020</t>
  </si>
  <si>
    <t>91924</t>
  </si>
  <si>
    <t>CABO DE COBRE FLEXÍVEL ISOLADO, 1,5 MM², ANTI-CHAMA 450/750 V, PARA CIRCUITOS TERMINAIS - FORNECIMENTO E INSTALAÇÃO. AF_03/2023</t>
  </si>
  <si>
    <t>91926</t>
  </si>
  <si>
    <t>CABO DE COBRE FLEXÍVEL ISOLADO, 2,5 MM², ANTI-CHAMA 450/750 V, PARA CIRCUITOS TERMINAIS - FORNECIMENTO E INSTALAÇÃO. AF_03/2023</t>
  </si>
  <si>
    <t>91937</t>
  </si>
  <si>
    <t>CAIXA OCTOGONAL 3" X 3", PVC, INSTALADA EM LAJE - FORNECIMENTO E INSTALAÇÃO. AF_03/2023</t>
  </si>
  <si>
    <t>95805</t>
  </si>
  <si>
    <t>CONDULETE DE PVC, TIPO B, PARA ELETRODUTO DE PVC SOLDÁVEL DN 25 MM (3/4''), APARENTE - FORNECIMENTO E INSTALAÇÃO. AF_10/2022</t>
  </si>
  <si>
    <t>95811</t>
  </si>
  <si>
    <t>CONDULETE DE PVC, TIPO LB, PARA ELETRODUTO DE PVC SOLDÁVEL DN 25 MM (3/4''), APARENTE - FORNECIMENTO E INSTALAÇÃO. AF_10/2022</t>
  </si>
  <si>
    <t>91911</t>
  </si>
  <si>
    <t>CURVA 90 GRAUS PARA ELETRODUTO, PVC, ROSCÁVEL, DN 20 MM (1/2"), PARA CIRCUITOS TERMINAIS, INSTALADA EM PAREDE - FORNECIMENTO E INSTALAÇÃO. AF_03/2023</t>
  </si>
  <si>
    <t>101891</t>
  </si>
  <si>
    <t>DISJUNTOR MONOPOLAR TIPO NEMA, CORRENTE NOMINAL DE 35 ATÉ 50A - FORNECIMENTO E INSTALAÇÃO. AF_10/2020</t>
  </si>
  <si>
    <t>91862</t>
  </si>
  <si>
    <t>ELETRODUTO RÍGIDO ROSCÁVEL, PVC, DN 20 MM (1/2"), PARA CIRCUITOS TERMINAIS, INSTALADO EM FORRO - FORNECIMENTO E INSTALAÇÃO. AF_03/2023</t>
  </si>
  <si>
    <t>91870</t>
  </si>
  <si>
    <t>ELETRODUTO RÍGIDO ROSCÁVEL, PVC, DN 20 MM (1/2"), PARA CIRCUITOS TERMINAIS, INSTALADO EM PAREDE - FORNECIMENTO E INSTALAÇÃO. AF_03/2023</t>
  </si>
  <si>
    <t>91170</t>
  </si>
  <si>
    <t>FIXAÇÃO DE TUBOS HORIZONTAIS DE PVC ÁGUA, PVC ESGOTO, PVC ÁGUA PLUVIAL, CPVC, PPR, COBRE OU AÇO, DIÂMETROS MENORES OU IGUAIS A 40 MM, COM ABRAÇADEIRA METÁLICA RÍGIDA TIPO U PERFIL 1 1/4", FIXADA EM PERFILADO EM LAJE. AF_09/2023_PS</t>
  </si>
  <si>
    <t>91173</t>
  </si>
  <si>
    <t>FIXAÇÃO DE TUBOS VERTICAIS DE PVC ÁGUA, PVC ESGOTO, PVC ÁGUA PLUVIAL, CPVC, PPR, COBRE OU AÇO, DIÂMETROS MENORES OU IGUAIS A 40 MM, COM ABRAÇADEIRA METÁLICA RÍGIDA TIPO U PERFIL 1 1/4", FIXADA EM PERFILADO EM PAREDE. AF_09/2023_PS</t>
  </si>
  <si>
    <t>92025</t>
  </si>
  <si>
    <t>INTERRUPTOR SIMPLES (1 MÓDULO) COM 2 TOMADAS DE EMBUTIR 2P+T 10 A, INCLUINDO SUPORTE E PLACA - FORNECIMENTO E INSTALAÇÃO. AF_03/2023</t>
  </si>
  <si>
    <t>94559</t>
  </si>
  <si>
    <t>JANELA DE AÇO TIPO BASCULANTE PARA VIDROS, COM BATENTE, FERRAGENS E PINTURA ANTICORROSIVA. EXCLUSIVE VIDROS, ACABAMENTO, ALIZAR E CONTRAMARCO. FORNECIMENTO E INSTALAÇÃO. AF_12/2019</t>
  </si>
  <si>
    <t>97611</t>
  </si>
  <si>
    <t>LÂMPADA COMPACTA FLUORESCENTE DE 15 W, BASE E27 - FORNECIMENTO E INSTALAÇÃO. AF_02/2020</t>
  </si>
  <si>
    <t>95240</t>
  </si>
  <si>
    <t>LASTRO DE CONCRETO MAGRO, APLICADO EM PISOS, LAJES SOBRE SOLO OU RADIERS, ESPESSURA DE 3 CM. AF_01/2024</t>
  </si>
  <si>
    <t>95241</t>
  </si>
  <si>
    <t>LASTRO DE CONCRETO MAGRO, APLICADO EM PISOS, LAJES SOBRE SOLO OU RADIERS, ESPESSURA DE 5 CM. AF_01/2024</t>
  </si>
  <si>
    <t>97586</t>
  </si>
  <si>
    <t>LUMINÁRIA TIPO CALHA, DE SOBREPOR, COM 2 LÂMPADAS TUBULARES FLUORESCENTES DE 36 W, COM REATOR DE PARTIDA RÁPIDA - FORNECIMENTO E INSTALAÇÃO. AF_02/2020</t>
  </si>
  <si>
    <t>97593</t>
  </si>
  <si>
    <t>LUMINÁRIA TIPO SPOT, DE SOBREPOR, COM 1 LÂMPADA FLUORESCENTE DE 15 W, SEM REATOR - FORNECIMENTO E INSTALAÇÃO. AF_02/2020</t>
  </si>
  <si>
    <t>98445</t>
  </si>
  <si>
    <t>PAREDE DE MADEIRA COMPENSADA PARA CONSTRUÇÃO TEMPORÁRIA EM CHAPA SIMPLES, EXTERNA, COM ÁREA LÍQUIDA MAIOR OU IGUAL A 6 M², COM VÃO. AF_03/2024</t>
  </si>
  <si>
    <t>98446</t>
  </si>
  <si>
    <t>PAREDE DE MADEIRA COMPENSADA PARA CONSTRUÇÃO TEMPORÁRIA EM CHAPA SIMPLES, EXTERNA, COM ÁREA LÍQUIDA MENOR QUE 6 M², COM VÃO. AF_03/2024</t>
  </si>
  <si>
    <t>98442</t>
  </si>
  <si>
    <t>PAREDE DE MADEIRA COMPENSADA PARA CONSTRUÇÃO TEMPORÁRIA EM CHAPA SIMPLES, EXTERNA, COM ÁREA LÍQUIDA MENOR QUE 6 M², SEM VÃO. AF_05/2018</t>
  </si>
  <si>
    <t>98441</t>
  </si>
  <si>
    <t>PAREDE DE MADEIRA COMPENSADA PARA CONSTRUÇÃO TEMPORÁRIA EM CHAPA SIMPLES, EXTERNA, SEM VÃO. AF_03/2024</t>
  </si>
  <si>
    <t>98447</t>
  </si>
  <si>
    <t>PAREDE DE MADEIRA COMPENSADA PARA CONSTRUÇÃO TEMPORÁRIA EM CHAPA SIMPLES, INTERNA, COM ÁREA LÍQUIDA MAIOR OU IGUAL A 6 M², COM VÃO. AF_03/2024</t>
  </si>
  <si>
    <t>98448</t>
  </si>
  <si>
    <t>PAREDE DE MADEIRA COMPENSADA PARA CONSTRUÇÃO TEMPORÁRIA EM CHAPA SIMPLES, INTERNA, COM ÁREA LÍQUIDA MENOR QUE 6 M², COM VÃO. AF_03/2024</t>
  </si>
  <si>
    <t>98444</t>
  </si>
  <si>
    <t>PAREDE DE MADEIRA COMPENSADA PARA CONSTRUÇÃO TEMPORÁRIA EM CHAPA SIMPLES, INTERNA, COM ÁREA LÍQUIDA MENOR QUE 6 M², SEM VÃO. AF_05/2018</t>
  </si>
  <si>
    <t>98443</t>
  </si>
  <si>
    <t>PAREDE DE MADEIRA COMPENSADA PARA CONSTRUÇÃO TEMPORÁRIA EM CHAPA SIMPLES, INTERNA, SEM VÃO. AF_03/2024</t>
  </si>
  <si>
    <t>88489</t>
  </si>
  <si>
    <t>PINTURA LÁTEX ACRÍLICA PREMIUM, APLICAÇÃO MANUAL EM PAREDES, DUAS DEMÃOS. AF_04/2023</t>
  </si>
  <si>
    <t>91341</t>
  </si>
  <si>
    <t>PORTA EM ALUMÍNIO DE ABRIR TIPO VENEZIANA COM GUARNIÇÃO, FIXAÇÃO COM PARAFUSOS - FORNECIMENTO E INSTALAÇÃO. AF_12/2019</t>
  </si>
  <si>
    <t>101876</t>
  </si>
  <si>
    <t>QUADRO DE DISTRIBUIÇÃO DE ENERGIA EM PVC, DE EMBUTIR, SEM BARRAMENTO, PARA 6 DISJUNTORES - FORNECIMENTO E INSTALAÇÃO. AF_10/2020</t>
  </si>
  <si>
    <t>93382</t>
  </si>
  <si>
    <t>REATERRO MANUAL DE VALAS, COM COMPACTADOR DE SOLOS DE PERCUSSÃO. AF_08/2023</t>
  </si>
  <si>
    <t>94210</t>
  </si>
  <si>
    <t>TELHAMENTO COM TELHA ONDULADA DE FIBROCIMENTO E = 6 MM, COM RECOBRIMENTO LATERAL DE 1 1/4 DE ONDA PARA TELHADO COM INCLINAÇÃO MÁXIMA DE 10°, COM ATÉ 2 ÁGUAS, INCLUSO IÇAMENTO. AF_07/2019</t>
  </si>
  <si>
    <t>92000</t>
  </si>
  <si>
    <t>TOMADA BAIXA DE EMBUTIR (1 MÓDULO), 2P+T 10 A, INCLUINDO SUPORTE E PLACA - FORNECIMENTO E INSTALAÇÃO. AF_03/2023</t>
  </si>
  <si>
    <t>92543</t>
  </si>
  <si>
    <t>TRAMA DE MADEIRA COMPOSTA POR TERÇAS PARA TELHADOS DE ATÉ 2 ÁGUAS PARA TELHA ONDULADA DE FIBROCIMENTO, METÁLICA, PLÁSTICA OU TERMOACÚSTICA, INCLUSO TRANSPORTE VERTICAL. AF_07/2019</t>
  </si>
  <si>
    <t>2.3. 93210 EXECUÇÃO DE REFEITÓRIO EM CANTEIRO DE OBRA EM CHAPA DE MADEIRA COMPENSADA, NÃO INCLUSO MOBILIÁRIO E EQUIPAMENTOS. AF_02/2016 (M2)</t>
  </si>
  <si>
    <t>00003080</t>
  </si>
  <si>
    <t>FECHADURA ESPELHO PARA PORTA EXTERNA, EM ACO INOX (MAQUINA, TESTA E CONTRA-TESTA) E EM ZAMAC (MACANETA, LINGUETA E TRINCOS) COM ACABAMENTO CROMADO, MAQUINA DE 40 MM, INCLUINDO CHAVE TIPO CILINDRO</t>
  </si>
  <si>
    <t>CJ</t>
  </si>
  <si>
    <t>00037525</t>
  </si>
  <si>
    <t>TELA PLASTICA TECIDA LISTRADA BRANCA E LARANJA, TIPO GUARDA CORPO, EM POLIETILENO MONOFILADO, ROLO 1,20 X 50 M (L X C)</t>
  </si>
  <si>
    <t>86934</t>
  </si>
  <si>
    <t>BANCADA DE MÁRMORE SINTÉTICO 120 X 60CM, COM CUBA INTEGRADA, INCLUSO SIFÃO TIPO FLEXÍVEL EM PVC, VÁLVULA EM PLÁSTICO CROMADO TIPO AMERICANA E TORNEIRA CROMADA LONGA, DE PAREDE, PADRÃO POPULAR - FORNECIMENTO E INSTALAÇÃO. AF_01/2020</t>
  </si>
  <si>
    <t>98102</t>
  </si>
  <si>
    <t>CAIXA DE GORDURA SIMPLES, CIRCULAR, EM CONCRETO PRÉ-MOLDADO, DIÂMETRO INTERNO = 0,4 M, ALTURA INTERNA = 0,4 M. AF_12/2020</t>
  </si>
  <si>
    <t>97906</t>
  </si>
  <si>
    <t>CAIXA ENTERRADA HIDRÁULICA RETANGULAR, EM ALVENARIA COM BLOCOS DE CONCRETO, DIMENSÕES INTERNAS: 0,6X0,6X0,6 M PARA REDE DE ESGOTO. AF_12/2020</t>
  </si>
  <si>
    <t>92023</t>
  </si>
  <si>
    <t>INTERRUPTOR SIMPLES (1 MÓDULO) COM 1 TOMADA DE EMBUTIR 2P+T 10 A, INCLUINDO SUPORTE E PLACA - FORNECIMENTO E INSTALAÇÃO. AF_03/2023</t>
  </si>
  <si>
    <t>89724</t>
  </si>
  <si>
    <t>JOELHO 90 GRAUS, PVC, SERIE NORMAL, ESGOTO PREDIAL, DN 40 MM, JUNTA SOLDÁVEL, FORNECIDO E INSTALADO EM RAMAL DE DESCARGA OU RAMAL DE ESGOTO SANITÁRIO. AF_08/2022</t>
  </si>
  <si>
    <t>86943</t>
  </si>
  <si>
    <t>LAVATÓRIO LOUÇA BRANCA SUSPENSO, 29,5 X 39CM OU EQUIVALENTE, PADRÃO POPULAR, INCLUSO SIFÃO FLEXÍVEL EM PVC, VÁLVULA E ENGATE FLEXÍVEL 30CM EM PLÁSTICO E TORNEIRA CROMADA DE MESA, PADRÃO POPULAR - FORNECIMENTO E INSTALAÇÃO. AF_01/2020</t>
  </si>
  <si>
    <t>89957</t>
  </si>
  <si>
    <t>PONTO DE CONSUMO TERMINAL DE ÁGUA FRIA (SUBRAMAL) COM TUBULAÇÃO DE PVC, DN 25 MM, INSTALADO EM RAMAL DE ÁGUA, INCLUSOS RASGO E CHUMBAMENTO EM ALVENARIA. AF_12/2014</t>
  </si>
  <si>
    <t>90822</t>
  </si>
  <si>
    <t>PORTA DE MADEIRA PARA PINTURA, SEMI-OCA (LEVE OU MÉDIA), 80X210CM, ESPESSURA DE 3,5CM, INCLUSO DOBRADIÇAS - FORNECIMENTO E INSTALAÇÃO. AF_12/2019</t>
  </si>
  <si>
    <t>92008</t>
  </si>
  <si>
    <t>TOMADA BAIXA DE EMBUTIR (2 MÓDULOS), 2P+T 10 A, INCLUINDO SUPORTE E PLACA - FORNECIMENTO E INSTALAÇÃO. AF_03/2023</t>
  </si>
  <si>
    <t>89714</t>
  </si>
  <si>
    <t>TUBO PVC, SERIE NORMAL, ESGOTO PREDIAL, DN 100 MM, FORNECIDO E INSTALADO EM RAMAL DE DESCARGA OU RAMAL DE ESGOTO SANITÁRIO. AF_08/2022</t>
  </si>
  <si>
    <t>89711</t>
  </si>
  <si>
    <t>TUBO PVC, SERIE NORMAL, ESGOTO PREDIAL, DN 40 MM, FORNECIDO E INSTALADO EM RAMAL DE DESCARGA OU RAMAL DE ESGOTO SANITÁRIO. AF_08/2022</t>
  </si>
  <si>
    <t>2.4. 101493 ENTRADA DE ENERGIA ELÉTRICA, AÉREA, MONOFÁSICA, COM CAIXA DE EMBUTIR, CABO DE 10 MM2 E DISJUNTOR DIN 50A (NÃO INCLUSO O POSTE DE CONCRETO). AF_07/2020_PS (UN)</t>
  </si>
  <si>
    <t>00001094</t>
  </si>
  <si>
    <t>ARMACAO VERTICAL COM HASTE E CONTRA-PINO, EM CHAPA DE ACO GALVANIZADO 3/16", COM 1 ESTRIBO, SEM ISOLADOR</t>
  </si>
  <si>
    <t>00011267</t>
  </si>
  <si>
    <t>ARRUELA LISA, REDONDA, DE LATAO POLIDO, DIAMETRO NOMINAL 5/8", DIAMETRO EXTERNO = 34 MM, DIAMETRO DO FURO = 17 MM, ESPESSURA = *2,5* MM</t>
  </si>
  <si>
    <t>00034643</t>
  </si>
  <si>
    <t>CAIXA DE INSPECAO PARA ATERRAMENTO E PARA RAIOS, EM POLIPROPILENO, DIAMETRO = 300 MM X ALTURA = 400 MM</t>
  </si>
  <si>
    <t>00039808</t>
  </si>
  <si>
    <t>CAIXA PARA MEDIDOR MONOFASICO, EM POLICARBONATO / TERMOPLASTICO, PARA ALOJAR 1 DISJUNTOR (PADRAO DA CONCESSIONARIA LOCAL)</t>
  </si>
  <si>
    <t>00014153</t>
  </si>
  <si>
    <t>FITA METALICA PERFURADA, L = *18* MM, ROLO DE 30 M, CARGA RECOMENDADA = *30* KGF</t>
  </si>
  <si>
    <t>00004346</t>
  </si>
  <si>
    <t>PARAFUSO DE FERRO POLIDO, SEXTAVADO, COM ROSCA PARCIAL, DIAMETRO 5/8", COMPRIMENTO 6", COM PORCA E ARRUELA DE PRESSAO MEDIA</t>
  </si>
  <si>
    <t>00039997</t>
  </si>
  <si>
    <t>PORCA ZINCADA, SEXTAVADA, DIAMETRO 1/4"</t>
  </si>
  <si>
    <t>00039996</t>
  </si>
  <si>
    <t>VERGALHAO ZINCADO ROSCA TOTAL, 1/4" (6,3 MM)</t>
  </si>
  <si>
    <t>88247</t>
  </si>
  <si>
    <t>AUXILIAR DE ELETRICISTA COM ENCARGOS COMPLEMENTARES</t>
  </si>
  <si>
    <t>88264</t>
  </si>
  <si>
    <t>ELETRICISTA COM ENCARGOS COMPLEMENTARES</t>
  </si>
  <si>
    <t>87367</t>
  </si>
  <si>
    <t>ARGAMASSA TRAÇO 1:1:6 (EM VOLUME DE CIMENTO, CAL E AREIA MÉDIA ÚMIDA) PARA EMBOÇO/MASSA ÚNICA/ASSENTAMENTO DE ALVENARIA DE VEDAÇÃO, PREPARO MANUAL. AF_08/2019</t>
  </si>
  <si>
    <t>100578</t>
  </si>
  <si>
    <t>ASSENTAMENTO DE POSTE DE CONCRETO COM COMPRIMENTO NOMINAL DE 9 M, CARGA NOMINAL MENOR OU IGUAL A 1000 DAN, ENGASTAMENTO SIMPLES COM 1,5 M DE SOLO (NÃO INCLUI FORNECIMENTO). AF_11/2019</t>
  </si>
  <si>
    <t>91933</t>
  </si>
  <si>
    <t>CABO DE COBRE FLEXÍVEL ISOLADO, 10 MM², ANTI-CHAMA 0,6/1,0 KV, PARA CIRCUITOS TERMINAIS - FORNECIMENTO E INSTALAÇÃO. AF_03/2023</t>
  </si>
  <si>
    <t>104749</t>
  </si>
  <si>
    <t>CONECTOR GRAMPO METÁLICO TIPO OLHAL, PARA SPDA, PARA HASTE DE ATERRAMENTO DE 3/4'' E CABOS DE 10 A 50 MM2 - FORNECIMENTO E INSTALAÇÃO. AF_08/2023</t>
  </si>
  <si>
    <t>96977</t>
  </si>
  <si>
    <t>CORDOALHA DE COBRE NU 50 MM², ENTERRADA - FORNECIMENTO E INSTALAÇÃO. AF_08/2023</t>
  </si>
  <si>
    <t>91919</t>
  </si>
  <si>
    <t>CURVA 180 GRAUS PARA ELETRODUTO, PVC, ROSCÁVEL, DN 32 MM (1"), PARA CIRCUITOS TERMINAIS, INSTALADA EM PAREDE - FORNECIMENTO E INSTALAÇÃO. AF_03/2023</t>
  </si>
  <si>
    <t>91917</t>
  </si>
  <si>
    <t>CURVA 90 GRAUS PARA ELETRODUTO, PVC, ROSCÁVEL, DN 32 MM (1"), PARA CIRCUITOS TERMINAIS, INSTALADA EM PAREDE - FORNECIMENTO E INSTALAÇÃO. AF_03/2023</t>
  </si>
  <si>
    <t>93659</t>
  </si>
  <si>
    <t>DISJUNTOR MONOPOLAR TIPO DIN, CORRENTE NOMINAL DE 50A - FORNECIMENTO E INSTALAÇÃO. AF_10/2020</t>
  </si>
  <si>
    <t>91872</t>
  </si>
  <si>
    <t>ELETRODUTO RÍGIDO ROSCÁVEL, PVC, DN 32 MM (1"), PARA CIRCUITOS TERMINAIS, INSTALADO EM PAREDE - FORNECIMENTO E INSTALAÇÃO. AF_03/2023</t>
  </si>
  <si>
    <t>96986</t>
  </si>
  <si>
    <t>HASTE DE ATERRAMENTO, DIÂMETRO 3/4", COM 3 METROS - FORNECIMENTO E INSTALAÇÃO. AF_08/2023</t>
  </si>
  <si>
    <t>91885</t>
  </si>
  <si>
    <t>LUVA PARA ELETRODUTO, PVC, ROSCÁVEL, DN 32 MM (1"), PARA CIRCUITOS TERMINAIS, INSTALADA EM PAREDE - FORNECIMENTO E INSTALAÇÃO. AF_03/2023</t>
  </si>
  <si>
    <t>2.5. CP ADAP. 002 INSTALAÇÕES PROVISÓRIAS DE ÁGUA (UN)</t>
  </si>
  <si>
    <t>00000097</t>
  </si>
  <si>
    <t>ADAPTADOR PVC SOLDAVEL, COM FLANGE E ANEL DE VEDACAO, 32 MM X 1", PARA CAIXA D'AGUA</t>
  </si>
  <si>
    <t>I0403</t>
  </si>
  <si>
    <t>CAGECE - LIGAÇÃO DE ÁGUA</t>
  </si>
  <si>
    <t>00034636</t>
  </si>
  <si>
    <t>CAIXA D'AGUA / RESERVATORIO EM POLIETILENO, 1000 LITROS, COM TAMPA</t>
  </si>
  <si>
    <t>I2367</t>
  </si>
  <si>
    <t>LINHA DE MADEIRA DE LEI DE 6"x3"</t>
  </si>
  <si>
    <t>I2369</t>
  </si>
  <si>
    <t>LINHA EM MADEIRA DE LEI DE 4"x2"</t>
  </si>
  <si>
    <t>00005061</t>
  </si>
  <si>
    <t>PREGO DE ACO POLIDO COM CABECA 18 X 27 (2 1/2 X 10)</t>
  </si>
  <si>
    <t>00009869</t>
  </si>
  <si>
    <t>TUBO PVC, SOLDAVEL, DE 32 MM, AGUA FRIA (NBR-5648)</t>
  </si>
  <si>
    <t>88267</t>
  </si>
  <si>
    <t>ENCANADOR OU BOMBEIRO HIDRÁULICO COM ENCARGOS COMPLEMENTARES</t>
  </si>
  <si>
    <t>C0836</t>
  </si>
  <si>
    <t>CONCRETO NÃO ESTRUTURAL PREPARO MANUAL</t>
  </si>
  <si>
    <t>3.1.1. 00020193 LOCACAO DE ANDAIME METALICO TIPO FACHADEIRO, PECAS COM APROXIMADAMENTE 1,20 M DE LARGURA E 2,0 M DE ALTURA, INCLUINDO DIAGONAIS EM X, BARRAS DE LIGACAO, SAPATAS E DEMAIS ITENS NECESSARIOS A MONTAGEM (NAO INCLUI INSTALACAO) (M2XMES)</t>
  </si>
  <si>
    <t>M2XME</t>
  </si>
  <si>
    <t>3.1.2. 97063 MONTAGEM E DESMONTAGEM DE ANDAIME MODULAR FACHADEIRO, COM PISO METÁLICO, PARA EDIFICAÇÕES COM MÚLTIPLOS PAVIMENTOS (EXCLUSIVE ANDAIME E LIMPEZA). AF_11/2017 (M2)</t>
  </si>
  <si>
    <t>88278</t>
  </si>
  <si>
    <t>MONTADOR DE ESTRUTURA METÁLICA COM ENCARGOS COMPLEMENTARES</t>
  </si>
  <si>
    <t>100251</t>
  </si>
  <si>
    <t>TRANSPORTE HORIZONTAL MANUAL, DE TUBO DE AÇO CARBONO LEVE OU MÉDIO, PRETO OU GALVANIZADO, COM DIÂMETRO MAIOR QUE 32 MM E MENOR OU IGUAL A 65 MM (UNIDADE: MXKM). AF_07/2019</t>
  </si>
  <si>
    <t>MXKM</t>
  </si>
  <si>
    <t>3.1.3. 97062 COLOCAÇÃO DE TELA EM ANDAIME FACHADEIRO. AF_11/2017 (M2)</t>
  </si>
  <si>
    <t>00000411</t>
  </si>
  <si>
    <t>ABRACADEIRA DE NYLON PARA AMARRACAO DE CABOS, COMPRIMENTO DE 200 X *4,6* MM</t>
  </si>
  <si>
    <t>00007170</t>
  </si>
  <si>
    <t>TELA FACHADEIRA EM POLIETILENO, ROLO DE 3 X 100 M (L X C), COR BRANCA, SEM LOGOMARCA - PARA PROTECAO DE OBRAS</t>
  </si>
  <si>
    <t>88239</t>
  </si>
  <si>
    <t>AJUDANTE DE CARPINTEIRO COM ENCARGOS COMPLEMENTARES</t>
  </si>
  <si>
    <t>3.1.4. CP ADAP. 017 SINALIZAÇÃO COM FITA FIXADA EM CONE PLÁSTICO, INCLUINDO CONE (M)</t>
  </si>
  <si>
    <t>00034498</t>
  </si>
  <si>
    <t>CONE DE SINALIZACAO EM PVC FLEXIVEL, H = 70 / 76 CM (NBR 15071)</t>
  </si>
  <si>
    <t>SBC038004</t>
  </si>
  <si>
    <t>FITA ZEBRADA PARA SINALIZACAO 7cm x 100m</t>
  </si>
  <si>
    <t>3.2.1. CP ADAP. 010 APICOAMENTO EM CONCRETO/PREPARO DA SUPERFÍCIE (M2)</t>
  </si>
  <si>
    <t>3.2.2. CP ADAP. 004 LIMPEZA DE SUPERFÍCIE C/ ESCOVA DE AÇO (M2)</t>
  </si>
  <si>
    <t>00000012</t>
  </si>
  <si>
    <t>ESCOVA DE ACO, COM CABO, *4 X 15* FILEIRAS DE CERDAS</t>
  </si>
  <si>
    <t>3.2.3. PE.EST.99814. LIMPEZA DE SUPERFÍCIE COM JATO DE ALTA PRESSÃO, EM HORÁRIO EXTRAORDINÁRIO_50%. (m²)</t>
  </si>
  <si>
    <t>Equipamento Custo Horário</t>
  </si>
  <si>
    <t>99833</t>
  </si>
  <si>
    <t>LAVADORA DE ALTA PRESSAO (LAVA-JATO) PARA AGUA FRIA, PRESSAO DE OPERACAO ENTRE 1400 E 1900 LIB/POL2, VAZAO MAXIMA ENTRE 400 E 700 L/H - CHP DIURNO. AF_05/2023</t>
  </si>
  <si>
    <t>CHP</t>
  </si>
  <si>
    <t>TOTAL Equipamento Custo Horário:</t>
  </si>
  <si>
    <t>PE.88316..HE</t>
  </si>
  <si>
    <t>SERVENTE COM ENCARGOS COMPLEMENTARES HORÁRIO EXTRAORDINÁRIO 50%</t>
  </si>
  <si>
    <t>3.2.4. CP ADAP. 009 PINTURA PROTEÇÃO C/INIBIDOR MIGRATÓRIO CORROSÃO, 2 DEMÃOS - M2 (M2)</t>
  </si>
  <si>
    <t>I2355</t>
  </si>
  <si>
    <t>INIBIDOR DE CORROSÃO MIGRATÓRIO MCI2020</t>
  </si>
  <si>
    <t>L</t>
  </si>
  <si>
    <t>88309</t>
  </si>
  <si>
    <t>PEDREIRO COM ENCARGOS COMPLEMENTARES</t>
  </si>
  <si>
    <t>3.2.5. CP ADAP. 007 APLICAÇÃO DE ADESIVO ESTRUTURAL - KG (KG)</t>
  </si>
  <si>
    <t>00000131</t>
  </si>
  <si>
    <t>ADESIVO ESTRUTURAL A BASE DE RESINA EPOXI, BICOMPONENTE, PASTOSO (TIXOTROPICO)</t>
  </si>
  <si>
    <t>3.2.6. 92762. ARMAÇÃO DE PILAR OU VIGA DE ESTRUTURA CONVENCIONAL DE CONCRETO ARMADO UTILIZANDO AÇO CA-50 DE 10,0 MM - MONTAGEM. AF_06/2022 (KG) (KG)</t>
  </si>
  <si>
    <t>00043132</t>
  </si>
  <si>
    <t>ARAME RECOZIDO 16 BWG, D = 1,65 MM (0,016 KG/M) OU 18 BWG, D = 1,25 MM (0,01 KG/M)</t>
  </si>
  <si>
    <t>00039017</t>
  </si>
  <si>
    <t>ESPACADOR / DISTANCIADOR CIRCULAR COM ENTRADA LATERAL, EM PLASTICO, PARA VERGALHAO *4,2 A 12,5* MM, COBRIMENTO 20 MM</t>
  </si>
  <si>
    <t>88238</t>
  </si>
  <si>
    <t>AJUDANTE DE ARMADOR COM ENCARGOS COMPLEMENTARES</t>
  </si>
  <si>
    <t>88245</t>
  </si>
  <si>
    <t>ARMADOR COM ENCARGOS COMPLEMENTARES</t>
  </si>
  <si>
    <t>92803</t>
  </si>
  <si>
    <t>CORTE E DOBRA DE AÇO CA-50, DIÂMETRO DE 10,0 MM. AF_06/2022</t>
  </si>
  <si>
    <t>3.2.7. CP ADAP. 005 RECUPERAÇÃO CONCRETO COM ARGAMASSA POLIMÉRICA ESP.=25MM (M2)</t>
  </si>
  <si>
    <t>I9058</t>
  </si>
  <si>
    <t>ARGAMASSA POLIMÉRICA RP PLUS BOTAMENT, COMPOSTO POR PONTE DE ADERÊNCIA E PINTURA PROTETORA CONTRA A CORROSÃO, P/ REPAROS SEMI-PROFUNDOS</t>
  </si>
  <si>
    <t>3.2.8. 90439 FURO MECANIZADO EM CONCRETO, COM MARTELO DEMOLIDOR, PARA INSTALAÇÕES HIDRÁULICAS, DIÂMETROS MENORES OU IGUAIS A 40 MM. AF_09/2023 (UN)</t>
  </si>
  <si>
    <t>102274</t>
  </si>
  <si>
    <t>MARTELO DEMOLIDOR ELÉTRICO, COM POTÊNCIA DE 2.000 W, 1.000 IMPACTOS POR MINUTO, PESO DE 30 KG - CHI DIURNO. AF_01/2021</t>
  </si>
  <si>
    <t>CHI</t>
  </si>
  <si>
    <t>102275</t>
  </si>
  <si>
    <t>MARTELO DEMOLIDOR ELÉTRICO, COM POTÊNCIA DE 2.000 W, 1.000 IMPACTOS POR MINUTO, PESO DE 30 KG - CHP DIURNO. AF_01/2021</t>
  </si>
  <si>
    <t>88248</t>
  </si>
  <si>
    <t>AUXILIAR DE ENCANADOR OU BOMBEIRO HIDRÁULICO COM ENCARGOS COMPLEMENTARES</t>
  </si>
  <si>
    <t>3.2.9. CP ADAP. 001 SELAGEM DE FISSURAS COM INJEÇÃO DE RESINA EPÓXI (KG)</t>
  </si>
  <si>
    <t>00000157</t>
  </si>
  <si>
    <t>ADESIVO ESTRUTURAL A BASE DE RESINA EPOXI PARA INJECAO EM TRINCAS, BICOMPONENTE, BAIXA VISCOSIDADE</t>
  </si>
  <si>
    <t>3.2.10. 97625 DEMOLIÇÃO DE ALVENARIA PARA QUALQUER TIPO DE BLOCO, DE FORMA MECANIZADA, SEM REAPROVEITAMENTO. AF_09/2023 (M3)</t>
  </si>
  <si>
    <t>5942</t>
  </si>
  <si>
    <t>PÁ CARREGADEIRA SOBRE RODAS, POTÊNCIA LÍQUIDA 128 HP, CAPACIDADE DA CAÇAMBA 1,7 A 2,8 M3, PESO OPERACIONAL 11632 KG - CHI DIURNO. AF_06/2014</t>
  </si>
  <si>
    <t>5940</t>
  </si>
  <si>
    <t>PÁ CARREGADEIRA SOBRE RODAS, POTÊNCIA LÍQUIDA 128 HP, CAPACIDADE DA CAÇAMBA 1,7 A 2,8 M3, PESO OPERACIONAL 11632 KG - CHP DIURNO. AF_06/2014</t>
  </si>
  <si>
    <t>3.2.11. 00034550 TELA DE ACO SOLDADA GALVANIZADA/ZINCADA PARA ALVENARIA, FIO D = *1,20 A 1,70* MM, MALHA 15 X 15 MM, (C X L) *50 X 6* CM (M)</t>
  </si>
  <si>
    <t>3.2.12. 92921 ARMAÇÃO DE ESTRUTURAS DIVERSAS DE CONCRETO ARMADO, EXCETO VIGAS, PILARES, LAJES E FUNDAÇÕES, UTILIZANDO AÇO CA-50 DE 12,5 MM - MONTAGEM. AF_06/2022 (KG)</t>
  </si>
  <si>
    <t>92804</t>
  </si>
  <si>
    <t>CORTE E DOBRA DE AÇO CA-50, DIÂMETRO DE 12,5 MM. AF_06/2022</t>
  </si>
  <si>
    <t>3.3.1. 97633 DEMOLIÇÃO DE REVESTIMENTO CERÂMICO, DE FORMA MANUAL, SEM REAPROVEITAMENTO. AF_09/2023 (M2)</t>
  </si>
  <si>
    <t>88256</t>
  </si>
  <si>
    <t>AZULEJISTA OU LADRILHISTA COM ENCARGOS COMPLEMENTARES</t>
  </si>
  <si>
    <t>3.3.2. 97631 DEMOLIÇÃO DE ARGAMASSAS, DE FORMA MANUAL, SEM REAPROVEITAMENTO. AF_09/2023 (M2)</t>
  </si>
  <si>
    <t>3.3.3. PE.EST.99814. LIMPEZA DE SUPERFÍCIE COM JATO DE ALTA PRESSÃO, EM HORÁRIO EXTRAORDINÁRIO_50%. (m²)</t>
  </si>
  <si>
    <t>3.3.4. 87894 CHAPISCO APLICADO EM ALVENARIA (SEM PRESENÇA DE VÃOS) E ESTRUTURAS DE CONCRETO DE FACHADA, COM COLHER DE PEDREIRO. ARGAMASSA TRAÇO 1:3 COM PREPARO EM BETONEIRA 400L. AF_10/2022 (M2)</t>
  </si>
  <si>
    <t>87313</t>
  </si>
  <si>
    <t>ARGAMASSA TRAÇO 1:3 (EM VOLUME DE CIMENTO E AREIA GROSSA ÚMIDA) PARA CHAPISCO CONVENCIONAL, PREPARO MECÂNICO COM BETONEIRA 400 L. AF_08/2019</t>
  </si>
  <si>
    <t>3.3.5. 104237 EMBOÇO OU MASSA ÚNICA EM ARGAMASSA TRAÇO 1:2:8, PREPARO MECÂNICA COM BETONEIRA 400 L, APLICADA MANUALMENTE EM PANOS DE FACHADA SEM PRESENÇA DE VÃOS, ESPESSURA DE 35 MM, ACESSO POR ANDAIME. AF_08/2022 (M2)</t>
  </si>
  <si>
    <t>00037411</t>
  </si>
  <si>
    <t>TELA DE ACO SOLDADA GALVANIZADA/ZINCADA PARA ALVENARIA, FIO D = *1,24 MM, MALHA 25 X 25 MM</t>
  </si>
  <si>
    <t>87292</t>
  </si>
  <si>
    <t>ARGAMASSA TRAÇO 1:2:8 (EM VOLUME DE CIMENTO, CAL E AREIA MÉDIA ÚMIDA) PARA EMBOÇO/MASSA ÚNICA/ASSENTAMENTO DE ALVENARIA DE VEDAÇÃO, PREPARO MECÂNICO COM BETONEIRA 400 L. AF_08/2019</t>
  </si>
  <si>
    <t>3.3.6. CP ADAP. 031 APLICAÇÃO DE JUNTA DE DILATAÇÃO ELÁSTICA PARA CONCRETO (FUGENBAND) (M)</t>
  </si>
  <si>
    <t>00003674</t>
  </si>
  <si>
    <t>JUNTA DILATACAO ELASTICA PARA CONCRETO (FUGENBAND) O-12, ATE 5 MCA</t>
  </si>
  <si>
    <t>3.3.7. CP ADAP. 036 REVESTIMENTO CERÂMICO 5 X 5, COR AZUL DANÚBIO FOSCO (GALPÃO DMA) (M2)</t>
  </si>
  <si>
    <t>Cotação</t>
  </si>
  <si>
    <t>REV.1..</t>
  </si>
  <si>
    <t>REVESTIMENTO AZUL DANÚBIO FOSCO 5x5cm</t>
  </si>
  <si>
    <t>TOTAL Cotação:</t>
  </si>
  <si>
    <t>00037596</t>
  </si>
  <si>
    <t>ARGAMASSA COLANTE TIPO AC III E</t>
  </si>
  <si>
    <t>3.3.8. CP ADAP. 037 REVESTIMENTO CERÂMINO 5 X 5 CM, COR PRETO BERLIN (GALPÃO DMA) (M2)</t>
  </si>
  <si>
    <t>REV.2</t>
  </si>
  <si>
    <t>REVESTIMENTO PRETO BERLIN 5x5cm</t>
  </si>
  <si>
    <t>3.3.9. CP ADAP. 018 REJUNTAMENTO P/CERÂMICA C/ EPOXI (PAREDE/PISO) (M2)</t>
  </si>
  <si>
    <t>00037329</t>
  </si>
  <si>
    <t>REJUNTE EPOXI, QUALQUER COR</t>
  </si>
  <si>
    <t>3.3.10. S08637 Chapim de concreto pré-moldado (m)</t>
  </si>
  <si>
    <t>S00127</t>
  </si>
  <si>
    <t>Concreto simples usinado fck=21mpa, bombeado, lançado e adensado em superestrutura</t>
  </si>
  <si>
    <t>m3</t>
  </si>
  <si>
    <t>S11640</t>
  </si>
  <si>
    <t>Forma plana para estruturas, em compensado plastificado de 10mm, 02 usos, inclusive escoramento - Revisada 07.2015</t>
  </si>
  <si>
    <t>S00081</t>
  </si>
  <si>
    <t>Forma plana para fundações, em tábuas de pinho, 01 uso</t>
  </si>
  <si>
    <t>3.4.1. 99814 LIMPEZA DE SUPERFÍCIE COM JATO DE ALTA PRESSÃO. AF_04/2019 (M2)</t>
  </si>
  <si>
    <t>3.4.2. CP ADAP. 019 IMPERMEABILIZAÇÃO DE SUPERFÍCIE C/ CRISTALIZANTE , 2 DEMÃOS (M2)</t>
  </si>
  <si>
    <t>00045146</t>
  </si>
  <si>
    <t>ADITIVO IMPERMEABILIZANTE CRISTALIZANTE PARA CONCRETO</t>
  </si>
  <si>
    <t>88243</t>
  </si>
  <si>
    <t>AJUDANTE ESPECIALIZADO COM ENCARGOS COMPLEMENTARES</t>
  </si>
  <si>
    <t>88270</t>
  </si>
  <si>
    <t>IMPERMEABILIZADOR COM ENCARGOS COMPLEMENTARES</t>
  </si>
  <si>
    <t>3.5.1. 99814 LIMPEZA DE SUPERFÍCIE COM JATO DE ALTA PRESSÃO. AF_04/2019 (M2)</t>
  </si>
  <si>
    <t>3.5.2. S07218 Remoção de impermeabilização com manta asfaltica (m2)</t>
  </si>
  <si>
    <t>3.5.3. 87682 CONTRAPISO EM ARGAMASSA TRAÇO 1:4 (CIMENTO E AREIA), PREPARO MANUAL, APLICADO EM ÁREAS SECAS SOBRE LAJE, NÃO ADERIDO, ACABAMENTO NÃO REFORÇADO, ESPESSURA 4CM. AF_07/2021 (M2)</t>
  </si>
  <si>
    <t>87373</t>
  </si>
  <si>
    <t>ARGAMASSA TRAÇO 1:4 (EM VOLUME DE CIMENTO E AREIA MÉDIA ÚMIDA) PARA CONTRAPISO, PREPARO MANUAL. AF_08/2019</t>
  </si>
  <si>
    <t>3.5.4. CP ADAP. 50 IMPERMEABILIZAÇÃO COM MANTA ASFÁLTICA ALUMINIZADA, E=3MM TIPO II CLASSE B (M2)</t>
  </si>
  <si>
    <t>00004226</t>
  </si>
  <si>
    <t>GAS DE COZINHA - GLP</t>
  </si>
  <si>
    <t>00011621</t>
  </si>
  <si>
    <t>MANTA ASFALTICA ELASTOMERICA EM POLIESTER ALUMINIZADA 3 MM, TIPO III, CLASSE B (NBR 9952)</t>
  </si>
  <si>
    <t>00000511</t>
  </si>
  <si>
    <t>PRIMER PARA MANTA ASFALTICA A BASE DE ASFALTO MODIFICADO DILUIDO EM SOLVENTE, APLICACAO A FRIO</t>
  </si>
  <si>
    <t>3.5.5. S08637 Chapim de concreto pré-moldado (m)</t>
  </si>
  <si>
    <t>I00081</t>
  </si>
  <si>
    <t>Aço ca-50 6,3 a 12,5 mm</t>
  </si>
  <si>
    <t>kg</t>
  </si>
  <si>
    <t>3.6.1. 97647 REMOÇÃO DE TELHAS DE FIBROCIMENTO METÁLICA E CERÂMICA, DE FORMA MANUAL, SEM REAPROVEITAMENTO. AF_09/2023 (M2)</t>
  </si>
  <si>
    <t>88323</t>
  </si>
  <si>
    <t>TELHADISTA COM ENCARGOS COMPLEMENTARES</t>
  </si>
  <si>
    <t>3.6.2. CP ADAP. 064 TELHAMENTO COM TELHA TERMO ACÚSTICA EM ALUMÍNIO ONDULADA COM 30MM DE PREENCHIMENTO / POLIURETANO RÍGIDO (M2)</t>
  </si>
  <si>
    <t>93282</t>
  </si>
  <si>
    <t>GUINCHO ELÉTRICO DE COLUNA, CAPACIDADE 400 KG, COM MOTO FREIO, MOTOR TRIFÁSICO DE 1,25 CV - CHI DIURNO. AF_03/2016</t>
  </si>
  <si>
    <t>93281</t>
  </si>
  <si>
    <t>GUINCHO ELÉTRICO DE COLUNA, CAPACIDADE 400 KG, COM MOTO FREIO, MOTOR TRIFÁSICO DE 1,25 CV - CHP DIURNO. AF_03/2016</t>
  </si>
  <si>
    <t>00011029</t>
  </si>
  <si>
    <t>HASTE RETA PARA GANCHO DE FERRO GALVANIZADO, COM ROSCA 1/4" X 30 CM PARA FIXACAO DE TELHA METALICA, INCLUI PORCA E ARRUELAS DE VEDACAO</t>
  </si>
  <si>
    <t>COT0005</t>
  </si>
  <si>
    <t>3.6.3. C4827 TELHA DE ALUMÍNIO ONDULADA, ESP.=0,7MM (Fechamento Lateral) (M2)</t>
  </si>
  <si>
    <t>I1215</t>
  </si>
  <si>
    <t>GANCHO COM PORCA E ARRUELA</t>
  </si>
  <si>
    <t>I1920</t>
  </si>
  <si>
    <t>TALA DE AJUSTE</t>
  </si>
  <si>
    <t>I9141</t>
  </si>
  <si>
    <t>TELHA ALUMINIO ONDULADA, ALTURA = *18* MM, E = 0,7 MM</t>
  </si>
  <si>
    <t>I0037</t>
  </si>
  <si>
    <t>AJUDANTE</t>
  </si>
  <si>
    <t>I1530</t>
  </si>
  <si>
    <t>MONTADOR</t>
  </si>
  <si>
    <t>3.6.4. CP ADAP. 054 RUFO EM CHAPA DE AÇO GALVANIZADO NÚMERO 24, CORTE DE 50 CM, INCLUSO TRANSPORTE VERTICAL (M)</t>
  </si>
  <si>
    <t>00043106</t>
  </si>
  <si>
    <t>CHAPA DE ACO GALVANIZADA BITOLA GSG 24, E = 0,64 (5,12 KG/M2)</t>
  </si>
  <si>
    <t>COT0006</t>
  </si>
  <si>
    <t>PARAFUSO AUTO PERFURANTE PARA ISOTELHA COLONIAL ACABAMENTO NA COR TERRA COTA FIXAÇÃO AÇO</t>
  </si>
  <si>
    <t>00000142</t>
  </si>
  <si>
    <t>SELANTE ELASTICO MONOCOMPONENTE A BASE DE POLIURETANO (PU) PARA JUNTAS DIVERSAS</t>
  </si>
  <si>
    <t>310ML</t>
  </si>
  <si>
    <t>3.6.5. S09541 Fornecimento e instalação de exaustor eólico ref. LM-60 master turbo, da luftmaxi ou similar (un)</t>
  </si>
  <si>
    <t>S10550</t>
  </si>
  <si>
    <t>Encargos Complementares - Pedreiro</t>
  </si>
  <si>
    <t>h</t>
  </si>
  <si>
    <t>S10549</t>
  </si>
  <si>
    <t>Encargos Complementares - Servente</t>
  </si>
  <si>
    <t>I09871</t>
  </si>
  <si>
    <t>Exaustor eólico ref. LM-60 master turbo, da luftmaxi ou similar</t>
  </si>
  <si>
    <t>I04750S</t>
  </si>
  <si>
    <t>Pedreiro (horista)</t>
  </si>
  <si>
    <t>I06111S</t>
  </si>
  <si>
    <t>Servente de obras (horista)</t>
  </si>
  <si>
    <t>4.1.1. 00020193 LOCACAO DE ANDAIME METALICO TIPO FACHADEIRO, PECAS COM APROXIMADAMENTE 1,20 M DE LARGURA E 2,0 M DE ALTURA, INCLUINDO DIAGONAIS EM X, BARRAS DE LIGACAO, SAPATAS E DEMAIS ITENS NECESSARIOS A MONTAGEM (NAO INCLUI INSTALACAO) (M2XMES)</t>
  </si>
  <si>
    <t>4.1.2. 97063 MONTAGEM E DESMONTAGEM DE ANDAIME MODULAR FACHADEIRO, COM PISO METÁLICO, PARA EDIFICAÇÕES COM MÚLTIPLOS PAVIMENTOS (EXCLUSIVE ANDAIME E LIMPEZA). AF_11/2017 (M2)</t>
  </si>
  <si>
    <t>4.1.3. 97062 COLOCAÇÃO DE TELA EM ANDAIME FACHADEIRO. AF_11/2017 (M2)</t>
  </si>
  <si>
    <t>4.1.4. CP ADAP. 017 SINALIZAÇÃO COM FITA FIXADA EM CONE PLÁSTICO, INCLUINDO CONE (M)</t>
  </si>
  <si>
    <t>4.2.1. CP ADAP. 010 APICOAMENTO EM CONCRETO/PREPARO DA SUPERFÍCIE (M2)</t>
  </si>
  <si>
    <t>4.2.2. CP ADAP. 004 LIMPEZA DE SUPERFÍCIE C/ ESCOVA DE AÇO (M2)</t>
  </si>
  <si>
    <t>4.2.3. 99814 LIMPEZA DE SUPERFÍCIE COM JATO DE ALTA PRESSÃO. AF_04/2019 (M2)</t>
  </si>
  <si>
    <t>4.2.4. CP ADAP. 009 PINTURA PROTEÇÃO C/INIBIDOR MIGRATÓRIO CORROSÃO, 2 DEMÃOS - M2 (M2)</t>
  </si>
  <si>
    <t>4.2.5. CP ADAP. 007 APLICAÇÃO DE ADESIVO ESTRUTURAL - KG (KG)</t>
  </si>
  <si>
    <t>4.2.6. 92762 ARMAÇÃO DE PILAR OU VIGA DE ESTRUTURA CONVENCIONAL DE CONCRETO ARMADO UTILIZANDO AÇO CA-50 DE 10,0 MM - MONTAGEM. AF_06/2022 (KG)</t>
  </si>
  <si>
    <t>00040271</t>
  </si>
  <si>
    <t>LOCACAO DE APRUMADOR METALICO DE PILAR, COM ALTURA E ANGULO REGULAVEIS, EXTENSAO DE *1,50* A *2,80* M</t>
  </si>
  <si>
    <t>UNXME</t>
  </si>
  <si>
    <t>00040287</t>
  </si>
  <si>
    <t>LOCACAO DE BARRA DE ANCORAGEM DE 0,80 A 1,20 M DE EXTENSAO, COM ROSCA DE 5/8", INCLUINDO PORCA E FLANGE</t>
  </si>
  <si>
    <t>00040275</t>
  </si>
  <si>
    <t>LOCACAO DE VIGA SANDUICHE METALICA VAZADA PARA TRAVAMENTO DE PILARES, ALTURA DE *8* CM, LARGURA DE *6* CM E EXTENSAO DE 2 M</t>
  </si>
  <si>
    <t>00002692</t>
  </si>
  <si>
    <t>DESMOLDANTE PROTETOR PARA FORMAS DE MADEIRA, DE BASE OLEOSA EMULSIONADA EM AGUA</t>
  </si>
  <si>
    <t>00040304</t>
  </si>
  <si>
    <t>PREGO DE ACO POLIDO COM CABECA DUPLA 17 X 27 (2 1/2 X 11)</t>
  </si>
  <si>
    <t>92264</t>
  </si>
  <si>
    <t>FABRICAÇÃO DE FÔRMA PARA PILARES E ESTRUTURAS SIMILARES, EM CHAPA DE MADEIRA COMPENSADA PLASTIFICADA, E = 18 MM. AF_09/2020</t>
  </si>
  <si>
    <t>4.2.7. CP ADAP. 005 RECUPERAÇÃO CONCRETO COM ARGAMASSA POLIMÉRICA ESP.=25MM (M2)</t>
  </si>
  <si>
    <t>4.2.8. 90439 FURO MECANIZADO EM CONCRETO, COM MARTELO DEMOLIDOR, PARA INSTALAÇÕES HIDRÁULICAS, DIÂMETROS MENORES OU IGUAIS A 40 MM. AF_09/2023 (UN)</t>
  </si>
  <si>
    <t>4.2.9. CP ADAP. 001 SELAGEM DE FISSURAS COM INJEÇÃO DE RESINA EPÓXI (KG)</t>
  </si>
  <si>
    <t>4.2.10. 97625 DEMOLIÇÃO DE ALVENARIA PARA QUALQUER TIPO DE BLOCO, DE FORMA MECANIZADA, SEM REAPROVEITAMENTO. AF_09/2023 (M3)</t>
  </si>
  <si>
    <t>4.2.11. 00034550 TELA DE ACO SOLDADA GALVANIZADA/ZINCADA PARA ALVENARIA, FIO D = *1,20 A 1,70* MM, MALHA 15 X 15 MM, (C X L) *50 X 6* CM (M)</t>
  </si>
  <si>
    <t>4.2.12. 92921 ARMAÇÃO DE ESTRUTURAS DIVERSAS DE CONCRETO ARMADO, EXCETO VIGAS, PILARES, LAJES E FUNDAÇÕES, UTILIZANDO AÇO CA-50 DE 12,5 MM - MONTAGEM. AF_06/2022 (KG)</t>
  </si>
  <si>
    <t>4.2.13. 103337 ALVENARIA DE VEDAÇÃO DE BLOCOS VAZADOS DE CONCRETO APARENTE DE 9X19X39 CM (ESPESSURA 9 CM) E ARGAMASSA DE ASSENTAMENTO COM PREPARO MANUAL. AF_12/2021 (M2)</t>
  </si>
  <si>
    <t>00034599</t>
  </si>
  <si>
    <t>BLOCO DE VEDACAO CONCRETO APARENTE 9 X 19 X 39 CM (CLASSE C - NBR 6136)</t>
  </si>
  <si>
    <t>00037395</t>
  </si>
  <si>
    <t>PINO DE ACO COM FURO, HASTE = 27 MM (ACAO DIRETA)</t>
  </si>
  <si>
    <t>CENTO</t>
  </si>
  <si>
    <t>00034557</t>
  </si>
  <si>
    <t>TELA DE ACO SOLDADA GALVANIZADA/ZINCADA PARA ALVENARIA, FIO D = *1,20 A 1,70* MM, MALHA 15 X 15 MM, (C X L) *50 X 7,5* CM</t>
  </si>
  <si>
    <t>87369</t>
  </si>
  <si>
    <t>ARGAMASSA TRAÇO 1:2:8 (EM VOLUME DE CIMENTO, CAL E AREIA MÉDIA ÚMIDA) PARA EMBOÇO/MASSA ÚNICA/ASSENTAMENTO DE ALVENARIA DE VEDAÇÃO, PREPARO MANUAL. AF_08/2019</t>
  </si>
  <si>
    <t>4.2.14. CP ADAP. 014 FIBRA DE CARBONO PARA REFORCO ESTRUTURAL -VIGAS (M2)</t>
  </si>
  <si>
    <t>SBC028075</t>
  </si>
  <si>
    <t>MASSA EPOXI BI-COMPONENTE BRANCA WANDEPOXI (2,56L)</t>
  </si>
  <si>
    <t>GL</t>
  </si>
  <si>
    <t>SBC007898</t>
  </si>
  <si>
    <t>TECIDO FIBRA DE CARBONO 200 PARA REFORCO ESTRUTURAL (1,0x1,30m)</t>
  </si>
  <si>
    <t>90780</t>
  </si>
  <si>
    <t>MESTRE DE OBRAS COM ENCARGOS COMPLEMENTARES</t>
  </si>
  <si>
    <t>4.2.15. 87878 CHAPISCO APLICADO EM ALVENARIAS E ESTRUTURAS DE CONCRETO INTERNAS (Recomposição das paredes e lajes internas) (M2)</t>
  </si>
  <si>
    <t>87377</t>
  </si>
  <si>
    <t>ARGAMASSA TRAÇO 1:3 (EM VOLUME DE CIMENTO E AREIA GROSSA ÚMIDA) PARA CHAPISCO CONVENCIONAL, PREPARO MANUAL. AF_08/2019</t>
  </si>
  <si>
    <t>4.2.16. C3408 REBOCO C/ ARGAMASSA DE CIMENTO E AREIA S/ PENEIRAR, TRAÇO 1:3 (Recomposição das paredes e lajes internas) (M2)</t>
  </si>
  <si>
    <t>C0170</t>
  </si>
  <si>
    <t>ARGAMASSA DE CIMENTO E AREIA S/PEN. TRAÇO 1:3</t>
  </si>
  <si>
    <t>4.2.17. S02291 Pintura para interiores, sobre paredes ou tetos, com lixamento, aplicação de 01 demão de líquido selador, 02 demãos de massa corrida e 02 demãos de tinta pva latex convencional para interiores (Recomposição das paredes e lajes internas) (m2)</t>
  </si>
  <si>
    <t>S08623</t>
  </si>
  <si>
    <t>Emassamento de superfície, com aplicação de 02 demãos de massa corrida - R1</t>
  </si>
  <si>
    <t>S02285</t>
  </si>
  <si>
    <t>Pintura de acabamento com aplicação de 02 demãos de tinta PVA latex para interiores - cores convencionais - Rev 03</t>
  </si>
  <si>
    <t>S02281</t>
  </si>
  <si>
    <t>Preparo de superfície com lixamento e aplicação de 01 demão de líquido selador</t>
  </si>
  <si>
    <t>4.3.1. 97633 DEMOLIÇÃO DE REVESTIMENTO CERÂMICO, DE FORMA MANUAL, SEM REAPROVEITAMENTO. AF_09/2023 (M2)</t>
  </si>
  <si>
    <t>4.3.2. 97631 DEMOLIÇÃO DE ARGAMASSAS, DE FORMA MANUAL, SEM REAPROVEITAMENTO. AF_09/2023 (M2)</t>
  </si>
  <si>
    <t>4.3.3. PE.EST.99814. LIMPEZA DE SUPERFÍCIE COM JATO DE ALTA PRESSÃO, EM HORÁRIO EXTRAORDINÁRIO_50%. (m²)</t>
  </si>
  <si>
    <t>4.3.4. 87894 CHAPISCO APLICADO EM ALVENARIA (SEM PRESENÇA DE VÃOS) E ESTRUTURAS DE CONCRETO DE FACHADA, COM COLHER DE PEDREIRO. ARGAMASSA TRAÇO 1:3 COM PREPARO EM BETONEIRA 400L. AF_10/2022 (M2)</t>
  </si>
  <si>
    <t>4.3.5. 104237 EMBOÇO OU MASSA ÚNICA EM ARGAMASSA TRAÇO 1:2:8, PREPARO MECÂNICA COM BETONEIRA 400 L, APLICADA MANUALMENTE EM PANOS DE FACHADA SEM PRESENÇA DE VÃOS, ESPESSURA DE 35 MM, ACESSO POR ANDAIME. AF_08/2022 (M2)</t>
  </si>
  <si>
    <t>4.3.6. CP ADAP. 027 REVESTIMENTO CERÂMICO 10x10CM, COR AZUL ESCURO (Fachadas Norte/Sul/Leste/Oeste) (M2)</t>
  </si>
  <si>
    <t>COT0002</t>
  </si>
  <si>
    <t>4.3.7. CP ADAP. 028 REVESTIMENTO CERÂMICO 10x10CM, COR BRANCA (Fachadas Norte/Sul) (M2)</t>
  </si>
  <si>
    <t>COT0003</t>
  </si>
  <si>
    <t>4.3.8. CP ADAP. 029 REVESTIMENTO CERÂMICO 10x10CM, COR CINZA ESCURO (FACHADAS Norte/Sul/Leste/Oeste) (M2)</t>
  </si>
  <si>
    <t>COT0004</t>
  </si>
  <si>
    <t>4.3.9. CP ADAP. 018 REJUNTAMENTO P/CERÂMICA C/ EPOXI (PAREDE/PISO) (M2)</t>
  </si>
  <si>
    <t>4.3.10. 88485 FUNDO SELADOR ACRÍLICO, APLICAÇÃO MANUAL EM PAREDE, UMA DEMÃO. AF_04/2023 (M2)</t>
  </si>
  <si>
    <t>00006085</t>
  </si>
  <si>
    <t>SELADOR ACRILICO OPACO PREMIUM INTERIOR/EXTERIOR</t>
  </si>
  <si>
    <t>88310</t>
  </si>
  <si>
    <t>PINTOR COM ENCARGOS COMPLEMENTARES</t>
  </si>
  <si>
    <t>4.3.11. 88423 APLICAÇÃO MANUAL DE PINTURA COM TINTA TEXTURIZADA ACRÍLICA EM PAREDES EXTERNAS DE CASAS, UMA COR. AF_06/2014 (M2)</t>
  </si>
  <si>
    <t>00038877</t>
  </si>
  <si>
    <t>MASSA PREMIUM PARA TEXTURA LISA DE BASE ACRILICA, USO INTERNO E EXTERNO</t>
  </si>
  <si>
    <t>4.3.12. S08637 Chapim de concreto pré-moldado (m)</t>
  </si>
  <si>
    <t>4.3.13. CP ADAP. 022 REMOÇÃO DE BRISES DE VIDRO E ESTRUTURA PORTANTE (M2)</t>
  </si>
  <si>
    <t>88241</t>
  </si>
  <si>
    <t>AJUDANTE DE OPERAÇÃO EM GERAL COM ENCARGOS COMPLEMENTARES</t>
  </si>
  <si>
    <t>4.3.14. CP ADAP. 023 FORNECIMENTO E INSTALAÇÃO DE BRISES EM PVC E MONTANTES EM ALUMÍNIO (M2)</t>
  </si>
  <si>
    <t>COT0001</t>
  </si>
  <si>
    <t>FORNECIMENTO DE BRISE SOLEIL EM PVC (PAINÉIS, TAMPAS LATERAIS, DISPOSITIVO CLOCK, BARRA DE COMANDO E ACESSÓRIOS PARA FIXAÇÃO)</t>
  </si>
  <si>
    <t>4.4.1. 99814 LIMPEZA DE SUPERFÍCIE COM JATO DE ALTA PRESSÃO. AF_04/2019 (M2)</t>
  </si>
  <si>
    <t>4.4.2. 87630 CONTRAPISO EM ARGAMASSA TRAÇO 1:4 (CIMENTO E AREIA), PREPARO MECÂNICO COM BETONEIRA 400 L, APLICADO EM ÁREAS SECAS SOBRE LAJE, ADERIDO, ACABAMENTO NÃO REFORÇADO, ESPESSURA 3CM. AF_07/2021 (M2)</t>
  </si>
  <si>
    <t>00007334</t>
  </si>
  <si>
    <t>ADITIVO ADESIVO LIQUIDO PARA ARGAMASSAS DE REVESTIMENTOS CIMENTICIOS</t>
  </si>
  <si>
    <t>00001379</t>
  </si>
  <si>
    <t>CIMENTO PORTLAND COMPOSTO CP II-32</t>
  </si>
  <si>
    <t>87301</t>
  </si>
  <si>
    <t>ARGAMASSA TRAÇO 1:4 (EM VOLUME DE CIMENTO E AREIA MÉDIA ÚMIDA) PARA CONTRAPISO, PREPARO MECÂNICO COM BETONEIRA 400 L. AF_08/2019</t>
  </si>
  <si>
    <t>4.4.3. CP ADAP. 020 IMPERMEABILIZAÇÃO COM REVESTIMENTO MINERAL MONOCOMPONENTE (ARGAMASSA POLIMÉRICA) (M2)</t>
  </si>
  <si>
    <t>00043147</t>
  </si>
  <si>
    <t>MEMBRANA IMPERMEABILIZANTE ACRILICA MONOCOMPONENTE</t>
  </si>
  <si>
    <t>4.5.1. CP ADAP. 011 DEMOLIÇÃO DE PISO CIMENTADO SOBRE LASTRO DE CONCRETO (M2)</t>
  </si>
  <si>
    <t>4.5.2. 97631 DEMOLIÇÃO DE ARGAMASSAS, DE FORMA MANUAL, SEM REAPROVEITAMENTO. AF_09/2023 (M2)</t>
  </si>
  <si>
    <t>4.5.3. 87630 CONTRAPISO EM ARGAMASSA TRAÇO 1:4 (CIMENTO E AREIA), PREPARO MECÂNICO COM BETONEIRA 400 L, APLICADO EM ÁREAS SECAS SOBRE LAJE, ADERIDO, ACABAMENTO NÃO REFORÇADO, ESPESSURA 3CM. AF_07/2021 (M2)</t>
  </si>
  <si>
    <t>4.5.4. CP ADAP. 51 IMPERMEABILIZAÇÃO DE SUPERFÍCIE COM MANTA ASFÁLTICA, UMA CAMADA, INCLUSIVE APLICAÇÃO DE PRIMER ASFÁLTICO, E=4MM (M2)</t>
  </si>
  <si>
    <t>00004015</t>
  </si>
  <si>
    <t>MANTA ASFALTICA ELASTOMERICA EM POLIESTER 4 MM, TIPO III, CLASSE B, ACABAMENTO PP (NBR 9952)</t>
  </si>
  <si>
    <t>4.5.5. 98567 PROTEÇÃO MECÂNICA DE SUPERFICIE HORIZONTAL COM ARGAMASSA DE CIMENTO E AREIA, TRAÇO 1:3, E=4CM. AF_09/2023 (M2)</t>
  </si>
  <si>
    <t>00038365</t>
  </si>
  <si>
    <t>CAMADA SEPARADORA DE FILME DE POLIETILENO 20 A 25 MICRA</t>
  </si>
  <si>
    <t>87372</t>
  </si>
  <si>
    <t>ARGAMASSA TRAÇO 1:3 (EM VOLUME DE CIMENTO E AREIA MÉDIA ÚMIDA) PARA CONTRAPISO, PREPARO MANUAL. AF_08/2019</t>
  </si>
  <si>
    <t>4.5.6. 98564 PROTEÇÃO MECÂNICA DE SUPERFÍCIE VERTICAL COM ARGAMASSA DE CIMENTO E AREIA, TRAÇO 1:3, E=2CM. AF_09/2023 (M2)</t>
  </si>
  <si>
    <t>00010931</t>
  </si>
  <si>
    <t>TELA DE ARAME GALVANIZADA, HEXAGONAL, FIO 0,56 MM (24 BWG), MALHA 1/2", H = 1 M</t>
  </si>
  <si>
    <t>4.6.1. 97625 DEMOLIÇÃO DE ALVENARIA PARA QUALQUER TIPO DE BLOCO, DE FORMA MECANIZADA, SEM REAPROVEITAMENTO. AF_09/2023 (M3)</t>
  </si>
  <si>
    <t>4.6.2. 97626 DEMOLIÇÃO DE PILARES E VIGAS EM CONCRETO ARMADO, DE FORMA MANUAL, SEM REAPROVEITAMENTO. AF_09/2023 (M3)</t>
  </si>
  <si>
    <t>4.6.3. 92762. ARMAÇÃO DE PILAR OU VIGA DE ESTRUTURA CONVENCIONAL DE CONCRETO ARMADO UTILIZANDO AÇO CA-50 DE 10,0 MM - MONTAGEM. AF_06/2022 (KG) (KG)</t>
  </si>
  <si>
    <t>4.6.4. 92762 MONTAGEM E DESMONTAGEM DE FÔRMA DE PILARES RETANGULARES E ESTRUTURAS SIMILARES, PÉ-DIREITO SIMPLES, EM CHAPA DE MADEIRA COMPENSADA PLASTIFICADA, 10 UTILIZAÇÕES. AF_09/2020 (KG)</t>
  </si>
  <si>
    <t>4.6.5. 103669 CONCRETAGEM DE PILARES, FCK = 25 MPA, COM USO DE BALDES - LANÇAMENTO, ADENSAMENTO E ACABAMENTO. AF_02/2022 (M3)</t>
  </si>
  <si>
    <t>90587</t>
  </si>
  <si>
    <t>VIBRADOR DE IMERSÃO, DIÂMETRO DE PONTEIRA 45MM, MOTOR ELÉTRICO TRIFÁSICO POTÊNCIA DE 2 CV - CHI DIURNO. AF_06/2015</t>
  </si>
  <si>
    <t>90586</t>
  </si>
  <si>
    <t>VIBRADOR DE IMERSÃO, DIÂMETRO DE PONTEIRA 45MM, MOTOR ELÉTRICO TRIFÁSICO POTÊNCIA DE 2 CV - CHP DIURNO. AF_06/2015</t>
  </si>
  <si>
    <t>00038408</t>
  </si>
  <si>
    <t>CONCRETO USINADO BOMBEAVEL, CLASSE DE RESISTENCIA C25, COM BRITA 0 E 1, SLUMP = 190 +/- 20 MM, EXCLUI SERVICO DE BOMBEAMENTO (NBR 8953)</t>
  </si>
  <si>
    <t>4.6.6. 103356 ALVENARIA DE VEDAÇÃO DE BLOCOS CERÂMICOS FURADOS NA HORIZONTAL DE 9X19X29 CM (ESPESSURA 9 CM) E ARGAMASSA DE ASSENTAMENTO COM PREPARO EM BETONEIRA. AF_12/2021 (M2)</t>
  </si>
  <si>
    <t>00007268</t>
  </si>
  <si>
    <t>BLOCO CERAMICO / TIJOLO VAZADO PARA ALVENARIA DE VEDACAO, 8 FUROS NA HORIZONTAL DE 9 X 19 X 29 CM (L X A X C)</t>
  </si>
  <si>
    <t>4.6.7. 92455 MONTAGEM E DESMONTAGEM DE FÔRMA DE VIGA, ESCORAMENTO COM GARFO DE MADEIRA, PÉ-DIREITO SIMPLES, EM CHAPA DE MADEIRA RESINADA, 4 UTILIZAÇÕES. AF_09/2020 (M2)</t>
  </si>
  <si>
    <t>92272</t>
  </si>
  <si>
    <t>FABRICAÇÃO DE ESCORAS DE VIGA DO TIPO GARFO, EM MADEIRA. AF_09/2020</t>
  </si>
  <si>
    <t>92265</t>
  </si>
  <si>
    <t>FABRICAÇÃO DE FÔRMA PARA VIGAS, EM CHAPA DE MADEIRA COMPENSADA RESINADA, E = 17 MM. AF_09/2020</t>
  </si>
  <si>
    <t>4.6.8. 103683 CONCRETAGEM DE VIGAS E LAJES, FCK=25 MPA, PARA QUALQUER TIPO DE LAJE COM BALDES EM EDIFICAÇÃO DE MULTIPAVIMENTOS ATÉ 04 ANDARES - LANÇAMENTO, ADENSAMENTO E ACABAMENTO. AF_02/2022 (M3)</t>
  </si>
  <si>
    <t>4.6.9. 87894 CHAPISCO APLICADO EM ALVENARIA (SEM PRESENÇA DE VÃOS) E ESTRUTURAS DE CONCRETO DE FACHADA, COM COLHER DE PEDREIRO. ARGAMASSA TRAÇO 1:3 COM PREPARO EM BETONEIRA 400L. AF_10/2022 (M2)</t>
  </si>
  <si>
    <t>4.6.10. 104237 EMBOÇO OU MASSA ÚNICA EM ARGAMASSA TRAÇO 1:2:8, PREPARO MECÂNICA COM BETONEIRA 400 L, APLICADA MANUALMENTE EM PANOS DE FACHADA SEM PRESENÇA DE VÃOS, ESPESSURA DE 35 MM, ACESSO POR ANDAIME. AF_08/2022 (M2)</t>
  </si>
  <si>
    <t>4.6.11. 88415 APLICAÇÃO MANUAL DE FUNDO SELADOR ACRÍLICO EM PAREDES EXTERNAS DE CASAS. AF_06/2014 (M2)</t>
  </si>
  <si>
    <t>4.6.12. 88423 APLICAÇÃO MANUAL DE PINTURA COM TINTA TEXTURIZADA ACRÍLICA EM PAREDES EXTERNAS DE CASAS, UMA COR. AF_06/2014 (M2)</t>
  </si>
  <si>
    <t>4.7.1. 97649 REMOÇÃO DE TELHAS DE FIBROCIMENTO, METÁLICA E CERÂMICA, DE FORMA MECANIZADA, COM USO DE GUINDASTE, SEM REAPROVEITAMENTO. AF_09/2023 (M2)</t>
  </si>
  <si>
    <t>93288</t>
  </si>
  <si>
    <t>GUINDASTE HIDRÁULICO AUTOPROPELIDO, COM LANÇA TELESCÓPICA 40 M, CAPACIDADE MÁXIMA 60 T, POTÊNCIA 260 KW - CHI DIURNO. AF_03/2016</t>
  </si>
  <si>
    <t>93287</t>
  </si>
  <si>
    <t>GUINDASTE HIDRÁULICO AUTOPROPELIDO, COM LANÇA TELESCÓPICA 40 M, CAPACIDADE MÁXIMA 60 T, POTÊNCIA 260 KW - CHP DIURNO. AF_03/2016</t>
  </si>
  <si>
    <t>4.7.2. CP ADAP. 064 TELHAMENTO COM TELHA TERMO ACÚSTICA EM ALUMÍNIO ONDULADA COM 30MM DE PREENCHIMENTO / POLIURETANO RÍGIDO (M2)</t>
  </si>
  <si>
    <t>4.7.3. CP ADAP. 054 RUFO EM CHAPA DE AÇO GALVANIZADO NÚMERO 24, CORTE DE 50 CM, INCLUSO TRANSPORTE VERTICAL (M)</t>
  </si>
  <si>
    <t>4.7.4. CP ADAP. 055 CUMEEIRA EM CHAPA DE AÇO GALVANIZADO NÚMERO 24, CORTE DE 100 CM, INCLUSO TRANSPORTE VERTICAL (M)</t>
  </si>
  <si>
    <t>4.7.5. CP ADAP. 038 REMOÇÃO, ARMAZENAMENTO E REEINSTALAÇÃO DE SPDA COM EMISSÃO DE LAUDO (UN)</t>
  </si>
  <si>
    <t>INS-56422507</t>
  </si>
  <si>
    <t>REMOÇÃO, ARMAZENAMENTO E REINSTALAÇÃO DE SPDA</t>
  </si>
  <si>
    <t>91677</t>
  </si>
  <si>
    <t>ENGENHEIRO ELETRICISTA COM ENCARGOS COMPLEMENTARES</t>
  </si>
  <si>
    <t>5.1. 97625 DEMOLIÇÃO DE ALVENARIA PARA QUALQUER TIPO DE BLOCO, DE FORMA MECANIZADA, SEM REAPROVEITAMENTO. AF_09/2023 (M3)</t>
  </si>
  <si>
    <t>5.2. 97626SINAPI_ HE50%_1 DEMOLIÇÃO DE PILARES E VIGAS CONCRETO ARMADO, DE FORMA MANUAL, SEM REAPROVEITAMENTO_HORÁRIO EXTRAORDINÁRIO 50%. (m³)</t>
  </si>
  <si>
    <t>00041954</t>
  </si>
  <si>
    <t>CABO DE ACO GALVANIZADO, DIAMETRO 9,53 MM (3/8"), COM ALMA DE FIBRA 6 X 25 F</t>
  </si>
  <si>
    <t>PE.88309..HE_1.</t>
  </si>
  <si>
    <t>PEDREIRO COM ENCARGOS COMPLEMENTARES HORÁRIO EXTRAORDINÁRIO 50%</t>
  </si>
  <si>
    <t>5.3. 96527 ESCAVAÇÃO MANUAL DE VALA PARA VIGA BALDRAME (INCLUINDO ESCAVAÇÃO PARA COLOCAÇÃO DE FÔRMAS). AF_06/2017 (M3)</t>
  </si>
  <si>
    <t>5.4. CP-95467-90315369 EMBASAMENTO C/PEDRA ARGAMASSADA UTILIZANDO ARG.CIM/AREIA 1:6 (M3) (M3)</t>
  </si>
  <si>
    <t>00004730</t>
  </si>
  <si>
    <t>PEDRA DE MAO OU PEDRA RACHAO PARA ARRIMO/FUNDACAO (POSTO PEDREIRA/FORNECEDOR, SEM FRETE)</t>
  </si>
  <si>
    <t>87316</t>
  </si>
  <si>
    <t>ARGAMASSA TRAÇO 1:4 (EM VOLUME DE CIMENTO E AREIA GROSSA ÚMIDA) PARA CHAPISCO CONVENCIONAL, PREPARO MECÂNICO COM BETONEIRA 400 L. AF_08/2019</t>
  </si>
  <si>
    <t>5.5. 93358 ESCAVAÇÃO MANUAL DE VALA COM PROFUNDIDADE MENOR OU IGUAL A 1,30 M. AF_02/2021 (M3)</t>
  </si>
  <si>
    <t>5.6. 92762 ARMAÇÃO DE PILAR OU VIGA DE ESTRUTURA CONVENCIONAL DE CONCRETO ARMADO UTILIZANDO AÇO CA-50 DE 10,0 MM - MONTAGEM. AF_06/2022 (KG)</t>
  </si>
  <si>
    <t>5.7. 92767 ARMAÇÃO DE PILAR DE ESTRUTURA CONVENCIONAL DE CONCRETO ARMADO UTILIZANDO AÇO CA-60 DE 4,2 MM - MONTAGEM. AF_06/2022 (KG)</t>
  </si>
  <si>
    <t>92799</t>
  </si>
  <si>
    <t>CORTE E DOBRA DE AÇO CA-60, DIÂMETRO DE 4,2 MM. AF_06/2022</t>
  </si>
  <si>
    <t>5.8. 92423 MONTAGEM E DESMONTAGEM DE FÔRMA DE PILARES RETANGULARES E ESTRUTURAS SIMILARES, PÉ-DIREITO SIMPLES, EM CHAPA DE MADEIRA COMPENSADA RESINADA, 6 UTILIZAÇÕES. AF_09/2020 (M2)</t>
  </si>
  <si>
    <t>92263</t>
  </si>
  <si>
    <t>FABRICAÇÃO DE FÔRMA PARA PILARES E ESTRUTURAS SIMILARES, EM CHAPA DE MADEIRA COMPENSADA RESINADA, E = 17 MM. AF_09/2020</t>
  </si>
  <si>
    <t>5.9. 00042407 TRELICA NERVURADA (ESPACADOR), ALTURA = 120,0 MM, DIAMETRO DOS BANZOS INFERIORES E SUPERIOR = 6,0 MM, DIAMETRO DA DIAGONAL = 4,2 MM (M)</t>
  </si>
  <si>
    <t>5.10. 103669 CONCRETAGEM DE PILARES, FCK = 25 MPA, COM USO DE BALDES - LANÇAMENTO, ADENSAMENTO E ACABAMENTO. AF_02/2022 (M3)</t>
  </si>
  <si>
    <t>5.11. 96556 CONCRETAGEM DE SAPATAS, FCK 30 MPA, COM USO DE JERICA ? LANÇAMENTO, ADENSAMENTO E ACABAMENTO. AF_06/2017 (M3)</t>
  </si>
  <si>
    <t>94972</t>
  </si>
  <si>
    <t>CONCRETO FCK = 30MPA, TRAÇO 1:2,1:2,5 (EM MASSA SECA DE CIMENTO/ AREIA MÉDIA/ BRITA 1) - PREPARO MECÂNICO COM BETONEIRA 600 L. AF_05/2021</t>
  </si>
  <si>
    <t>5.12. 93205 CINTA DE AMARRAÇÃO DE ALVENARIA MOLDADA IN LOCO COM UTILIZAÇÃO DE BLOCOS CANALETA. AF_03/2016 (M)</t>
  </si>
  <si>
    <t>00000659</t>
  </si>
  <si>
    <t>CANALETA DE CONCRETO 14 X 19 X 19 CM (CLASSE C - NBR 6136)</t>
  </si>
  <si>
    <t>87294</t>
  </si>
  <si>
    <t>ARGAMASSA TRAÇO 1:2:9 (EM VOLUME DE CIMENTO, CAL E AREIA MÉDIA ÚMIDA) PARA EMBOÇO/MASSA ÚNICA/ASSENTAMENTO DE ALVENARIA DE VEDAÇÃO, PREPARO MECÂNICO COM BETONEIRA 600 L. AF_08/2019</t>
  </si>
  <si>
    <t>92802</t>
  </si>
  <si>
    <t>CORTE E DOBRA DE AÇO CA-50, DIÂMETRO DE 8,0 MM. AF_06/2022</t>
  </si>
  <si>
    <t>90279</t>
  </si>
  <si>
    <t>GRAUTE FGK=20 MPA; TRAÇO 1:0,04:1,8:2,1 (EM MASSA SECA DE CIMENTO/ CAL/ AREIA GROSSA/ BRITA 0) - PREPARO MECÂNICO COM BETONEIRA 400 L. AF_09/2021</t>
  </si>
  <si>
    <t>5.13. 89470 ALVENARIA DE BLOCOS DE CONCRETO ESTRUTURAL 14X19X39 CM (ESPESSURA 14 CM), FBK = 4,5 MPA, UTILIZANDO COLHER DE PEDREIRO. AF_10/2022 (M2)</t>
  </si>
  <si>
    <t>00038591</t>
  </si>
  <si>
    <t>BLOCO DE CONCRETO ESTRUTURAL 14 X 19 X 34 CM, FBK 4,5 MPA (NBR 6136)</t>
  </si>
  <si>
    <t>00025070</t>
  </si>
  <si>
    <t>BLOCO DE CONCRETO ESTRUTURAL 14 X 19 X 39 CM, FBK 4,5 MPA (NBR 6136)</t>
  </si>
  <si>
    <t>00038597</t>
  </si>
  <si>
    <t>CANALETA DE CONCRETO ESTRUTURAL 14 X 19 X 39 CM, FBK 4,5 MPA (NBR 6136)</t>
  </si>
  <si>
    <t>00038589</t>
  </si>
  <si>
    <t>MEIO BLOCO DE CONCRETO ESTRUTURAL 14 X 19 X 19 CM, FBK 4,5 MPA (NBR 6136)</t>
  </si>
  <si>
    <t>88715</t>
  </si>
  <si>
    <t>ARGAMASSA TRAÇO 1:2:9 (EM VOLUME DE CIMENTO, CAL E AREIA MÉDIA ÚMIDA) PARA EMBOÇO/MASSA ÚNICA/ASSENTAMENTO DE ALVENARIA DE VEDAÇÃO, PREPARO MECÂNICO COM BETONEIRA 400 L. AF_08/2019</t>
  </si>
  <si>
    <t>5.14. S08637 Chapim de concreto pré-moldado (m)</t>
  </si>
  <si>
    <t>5.15. CP ADAP. 024 REMOÇÃO / RECOMPOSIÇÃO DE CERCA ELÉTRICA (M)</t>
  </si>
  <si>
    <t>C2536</t>
  </si>
  <si>
    <t>TRANSPORTE HORIZONTAL ATÉ 30M DE MATERIAIS À GRANEL</t>
  </si>
  <si>
    <t>6.1. 97633 DEMOLIÇÃO DE REVESTIMENTO CERÂMICO, DE FORMA MANUAL, SEM REAPROVEITAMENTO. AF_09/2023 (M2)</t>
  </si>
  <si>
    <t>6.2. CP ADAP. 025 REMOÇÃO DE DIVISÓRIA DE GRANITO (M2)</t>
  </si>
  <si>
    <t>6.3. CP ADAP. 011 DEMOLIÇÃO DE PISO CIMENTADO SOBRE LASTRO DE CONCRETO (M2)</t>
  </si>
  <si>
    <t>6.4. 87630 CONTRAPISO EM ARGAMASSA TRAÇO 1:4 (CIMENTO E AREIA), PREPARO MECÂNICO COM BETONEIRA 400 L, APLICADO EM ÁREAS SECAS SOBRE LAJE, ADERIDO, ACABAMENTO NÃO REFORÇADO, ESPESSURA 3CM. AF_07/2021 (M2)</t>
  </si>
  <si>
    <t>6.5. CP ADAP. 51 IMPERMEABILIZAÇÃO DE SUPERFÍCIE COM MANTA ASFÁLTICA, UMA CAMADA, INCLUSIVE APLICAÇÃO DE PRIMER ASFÁLTICO, E=4MM (M2)</t>
  </si>
  <si>
    <t>6.6. 98565 PROTEÇÃO MECÂNICA DE SUPERFICIE HORIZONTAL COM ARGAMASSA DE CIMENTO E AREIA, TRAÇO 1:3, E=3CM. AF_09/2023 (M2)</t>
  </si>
  <si>
    <t>6.7. 98564 PROTEÇÃO MECÂNICA DE SUPERFÍCIE VERTICAL COM ARGAMASSA DE CIMENTO E AREIA, TRAÇO 1:3, E=2CM. AF_09/2023 (M2)</t>
  </si>
  <si>
    <t>6.8. 87263 REVESTIMENTO CERÂMICO PARA PISO COM PLACAS TIPO PORCELANATO DE DIMENSÕES 60X60 CM APLICADA EM AMBIENTES DE ÁREA MAIOR QUE 10 M². AF_02/2023_PE (M2)</t>
  </si>
  <si>
    <t>00037595</t>
  </si>
  <si>
    <t>ARGAMASSA COLANTE TIPO AC III</t>
  </si>
  <si>
    <t>00038195</t>
  </si>
  <si>
    <t>PISO EM PORCELANATO, BORDA RETA, EXTRA, LISO, MONOCOLOR, ACETINADO OU POLIDO, FORMATO MAIOR QUE 2025 CM2</t>
  </si>
  <si>
    <t>00034357</t>
  </si>
  <si>
    <t>REJUNTE CIMENTICIO, QUALQUER COR</t>
  </si>
  <si>
    <t>6.9. 99806 LIMPEZA DE REVESTIMENTO CERÂMICO EM PAREDE COM PANO ÚMIDO AF_04/2019 (M2)</t>
  </si>
  <si>
    <t>6.10. 97640 REMOÇÃO DE FORROS DE DRYWALL, PVC E FIBROMINERAL, DE FORMA MANUAL, SEM REAPROVEITAMENTO. AF_09/2023 (M2)</t>
  </si>
  <si>
    <t>6.11. 120412 FORRO MODULAR DE PVC MAGIORE 625 x 1250mm VIPAL (M2)</t>
  </si>
  <si>
    <t>00043131</t>
  </si>
  <si>
    <t>ARAME GALVANIZADO 6 BWG, D = 5,16 MM (0,157 KG/M), OU 8 BWG, D = 4,19 MM (0,101 KG/M), OU 10 BWG, D = 3,40 MM (0,0713 KG/M)</t>
  </si>
  <si>
    <t>SBC061220</t>
  </si>
  <si>
    <t>SBC061221</t>
  </si>
  <si>
    <t>PERFIL TRAVESSA CLICADO PARA FORRO REMOVIVEL 24x1250mm</t>
  </si>
  <si>
    <t>6.12. 100878 VASO SANITÁRIO SIFONADO COM CAIXA ACOPLADA, LOUÇA BRANCA - PADRÃO ALTO - FORNECIMENTO E INSTALAÇÃO. AF_01/2020 (UN)</t>
  </si>
  <si>
    <t>00006138</t>
  </si>
  <si>
    <t>ANEL DE VEDACAO, PVC FLEXIVEL, 100 MM, PARA SAIDA DE BACIA / VASO SANITARIO</t>
  </si>
  <si>
    <t>00044019</t>
  </si>
  <si>
    <t>BACIA SANITARIA (VASO) COM CAIXA ACOPLADA, SIFAO OCULTO / CARENADO, DE LOUCA BRANCA (SEM ASSENTO) - PADRAO ALTO</t>
  </si>
  <si>
    <t>00004384</t>
  </si>
  <si>
    <t>PARAFUSO NIQUELADO COM ACABAMENTO CROMADO PARA FIXAR PECA SANITARIA, INCLUI PORCA CEGA, ARRUELA E BUCHA DE NYLON TAMANHO S-10</t>
  </si>
  <si>
    <t>6.13. 100849 ASSENTO SANITÁRIO CONVENCIONAL - FORNECIMENTO E INSTALACAO. AF_01/2020 (UN)</t>
  </si>
  <si>
    <t>00000377</t>
  </si>
  <si>
    <t>ASSENTO SANITARIO DE PLASTICO, TIPO CONVENCIONAL</t>
  </si>
  <si>
    <t>6.14. 86887 ENGATE FLEXÍVEL EM INOX, 1/2 X 40CM - FORNECIMENTO E INSTALAÇÃO. AF_01/2020 (UN)</t>
  </si>
  <si>
    <t>00011684</t>
  </si>
  <si>
    <t>ENGATE / RABICHO FLEXIVEL INOX 1/2" X 40 CM</t>
  </si>
  <si>
    <t>00003146</t>
  </si>
  <si>
    <t>FITA VEDA ROSCA EM ROLOS DE 18 MM X 10 M (L X C)</t>
  </si>
  <si>
    <t>6.15. 86938 CUBA DE EMBUTIR OVAL EM LOUÇA BRANCA, 35 X 50CM OU EQUIVALENTE, INCLUSO VÁLVULA E SIFÃO TIPO GARRAFA EM METAL CROMADO - FORNECIMENTO E INSTALAÇÃO. AF_01/2020 (UN)</t>
  </si>
  <si>
    <t>86901</t>
  </si>
  <si>
    <t>CUBA DE EMBUTIR OVAL EM LOUÇA BRANCA, 35 X 50CM OU EQUIVALENTE - FORNECIMENTO E INSTALAÇÃO. AF_01/2020</t>
  </si>
  <si>
    <t>86881</t>
  </si>
  <si>
    <t>SIFÃO DO TIPO GARRAFA EM METAL CROMADO 1 X 1.1/2" - FORNECIMENTO E INSTALAÇÃO. AF_01/2020</t>
  </si>
  <si>
    <t>86877</t>
  </si>
  <si>
    <t>VÁLVULA EM METAL CROMADO 1.1/2" X 1.1/2" PARA TANQUE OU LAVATÓRIO, COM OU SEM LADRÃO - FORNECIMENTO E INSTALAÇÃO. AF_01/2020</t>
  </si>
  <si>
    <t>6.16. 100853 TORNEIRA CROMADA DE MESA PARA LAVATORIO, TIPO MONOCOMANDO. AF_01/2020 (UN)</t>
  </si>
  <si>
    <t>00044045</t>
  </si>
  <si>
    <t>TORNEIRA DE MESA PARA LAVATORIO, METALICA CROMADA, COM MISTURADOR MONOCOMANDO, BICA BAIXA (REF 2875)</t>
  </si>
  <si>
    <t>6.17. 86887 ENGATE FLEXÍVEL EM INOX, 1/2 X 40CM - FORNECIMENTO E INSTALAÇÃO. AF_01/2020 (UN)</t>
  </si>
  <si>
    <t>6.18. 100858 MICTÓRIO SIFONADO LOUÇA BRANCA - PADRÃO MÉDIO - FORNECIMENTO E INSTALAÇÃO. AF_01/2020 (UN)</t>
  </si>
  <si>
    <t>00006142</t>
  </si>
  <si>
    <t>CONJUNTO DE LIGACAO AJUSTAVEL, PARA VASO / BACIA SANITARIA, EM PLASTICO BRANCO, COM TUBO, CANOPLA E ESPUDE</t>
  </si>
  <si>
    <t>00010432</t>
  </si>
  <si>
    <t>MICTORIO INDIVIDUAL, SIFONADO, DE LOUCA BRANCA, SEM COMPLEMENTOS</t>
  </si>
  <si>
    <t>00004351</t>
  </si>
  <si>
    <t>PARAFUSO NIQUELADO 3 1/2" COM ACABAMENTO CROMADO PARA FIXAR PECA SANITARIA, INCLUI PORCA CEGA, ARRUELA E BUCHA DE NYLON TAMANHO S-8</t>
  </si>
  <si>
    <t>00021112</t>
  </si>
  <si>
    <t>VALVULA DE DESCARGA EM METAL CROMADO PARA MICTORIO COM ACIONAMENTO POR PRESSAO E FECHAMENTO AUTOMATICO</t>
  </si>
  <si>
    <t>6.19. CP ADAP. 059 Divisória em granito branco Itaúnas, polido dos 2 lados (M2)</t>
  </si>
  <si>
    <t>COT0007</t>
  </si>
  <si>
    <t>DIVISÓRIA EM GRANITO BRANCO, ITAÚNAS, POLIDO DOS 2 LADOS</t>
  </si>
  <si>
    <t>6.20. CP ADAP. 060 Bancada em granito branco Itaúnas (M2)</t>
  </si>
  <si>
    <t>COT0008</t>
  </si>
  <si>
    <t>BANCADA EM GRANITO BRANCO ITAÚNAS</t>
  </si>
  <si>
    <t>6.21. 91338 PORTA DE ALUMÍNIO DE ABRIR COM LAMBRI, COM GUARNIÇÃO, FIXAÇÃO COM PARAFUSOS - FORNECIMENTO E INSTALAÇÃO. AF_12/2019 (M2)</t>
  </si>
  <si>
    <t>00007568</t>
  </si>
  <si>
    <t>BUCHA DE NYLON SEM ABA S10, COM PARAFUSO DE 6,10 X 65 MM EM ACO ZINCADO COM ROSCA SOBERBA, CABECA CHATA E FENDA PHILLIPS</t>
  </si>
  <si>
    <t>00036888</t>
  </si>
  <si>
    <t>GUARNICAO / MOLDURA / ARREMATE DE ACABAMENTO PARA ESQUADRIA, EM ALUMINIO PERFIL 25, ACABAMENTO ANODIZADO BRANCO OU BRILHANTE, PARA 1 FACE</t>
  </si>
  <si>
    <t>00004914</t>
  </si>
  <si>
    <t>PORTA DE ABRIR EM ALUMINIO COM LAMBRI HORIZONTAL/LAMINADA, ACABAMENTO ANODIZADO NATURAL, SEM GUARNICAO/ALIZAR/VISTA</t>
  </si>
  <si>
    <t>6.22. C4427 PORTA TIPO PARANÁ (0,80 x 2,10 m), C/ FERRAGENS (UN)</t>
  </si>
  <si>
    <t>I1027</t>
  </si>
  <si>
    <t>DOBRADIÇA 3''X2 1/2'' CROMADA</t>
  </si>
  <si>
    <t>I1154</t>
  </si>
  <si>
    <t>FECHADURA COMPLETA PARA PORTA EXTERNA</t>
  </si>
  <si>
    <t>I8273</t>
  </si>
  <si>
    <t>PORTA PARANÁ (0,80 x 2,10 m)</t>
  </si>
  <si>
    <t>88261</t>
  </si>
  <si>
    <t>CARPINTEIRO DE ESQUADRIA COM ENCARGOS COMPLEMENTARES</t>
  </si>
  <si>
    <t>6.23. CP ADAP. C1978 PORTA TIPO PARANÁ (0,90 x 2,10 m), C/ FERRAGENS (UN)</t>
  </si>
  <si>
    <t>I1709</t>
  </si>
  <si>
    <t>PORTA LISA DE CEDRO 0.90X2.10M</t>
  </si>
  <si>
    <t>6.24. C2216 REVESTIMENTO C/LAMINADO MELAMÍNICO COLADO (M2)</t>
  </si>
  <si>
    <t>00004791</t>
  </si>
  <si>
    <t>ADESIVO ACRILICO DE BASE AQUOSA / COLA DE CONTATO</t>
  </si>
  <si>
    <t>00001341</t>
  </si>
  <si>
    <t>CHAPA DE LAMINADO MELAMINICO, TEXTURIZADO, DE 1,25 X 3,08 METROS, ESPESSURA = 0,8 MILIMETROS</t>
  </si>
  <si>
    <t>88273</t>
  </si>
  <si>
    <t>MARCENEIRO COM ENCARGOS COMPLEMENTARES</t>
  </si>
  <si>
    <t>6.25. S09465 Luminária tipo plafon (sobrepor), quadrada, 24x24cm, em aluminio pintado na cor branca, c/difusor em vidro, Aladin ou similar (un)</t>
  </si>
  <si>
    <t>I04662</t>
  </si>
  <si>
    <t>Lampada fluorescente eletronica PL 20W / 127V (compacta integrada)</t>
  </si>
  <si>
    <t>Un</t>
  </si>
  <si>
    <t>I09808</t>
  </si>
  <si>
    <t>6.26. C3513 CHUVEIRO CROMADO C/ ARTICULAÇÃO (UN)</t>
  </si>
  <si>
    <t>I6167</t>
  </si>
  <si>
    <t>CHUVEIRO COM ARTICULAÇÃO CROMADO 1/2"</t>
  </si>
  <si>
    <t>00003148</t>
  </si>
  <si>
    <t>FITA VEDA ROSCA EM ROLOS DE 18 MM X 50 M (L X C)</t>
  </si>
  <si>
    <t>6.27. S09718 Espelho de cristal 4mm com moldura de alumínio (m2)</t>
  </si>
  <si>
    <t>I10088</t>
  </si>
  <si>
    <t>6.28. CP ADAP. 063 Grelha p/ralo em inox, fornecimento e instalação (UN)</t>
  </si>
  <si>
    <t>SBC007499</t>
  </si>
  <si>
    <t>GRELHA ACO INOX QUADRADA ROTATIVA 150mm</t>
  </si>
  <si>
    <t>6.29. S04286 Dispenser para sabonete líquido (un)</t>
  </si>
  <si>
    <t>I03357</t>
  </si>
  <si>
    <t>6.30. S04287 Dispenser para toalha interfolhada (un)</t>
  </si>
  <si>
    <t>I03358</t>
  </si>
  <si>
    <t>Dispenser para toalha de papel interfolhada, em ABS</t>
  </si>
  <si>
    <t>6.31. S12511 Dispenser, em plástico, para papel higiênico em rolo (un)</t>
  </si>
  <si>
    <t>00037400</t>
  </si>
  <si>
    <t>PAPELEIRA PLASTICA TIPO DISPENSER PARA PAPEL HIGIENICO ROLAO</t>
  </si>
  <si>
    <t>6.32. SBC190183 DUCHA HIGIENICA ACQUA JET 2195 AQUARIUS FABRIMAR CR Data 08/2024 (un)</t>
  </si>
  <si>
    <t>SBC028155</t>
  </si>
  <si>
    <t>DUCHA HIGIENICA ACQUA JET 2195 AQUARIUS FABRIMAR CR</t>
  </si>
  <si>
    <t>6.33. 89987 REGISTRO DE GAVETA BRUTO, LATÃO, ROSCÁVEL, 3/4", COM ACABAMENTO E CANOPLA CROMADOS - FORNECIMENTO E INSTALAÇÃO. AF_08/2021 (UN)</t>
  </si>
  <si>
    <t>00006005</t>
  </si>
  <si>
    <t>REGISTRO GAVETA COM ACABAMENTO E CANOPLA CROMADOS, SIMPLES, BITOLA 3/4" (REF 1509)</t>
  </si>
  <si>
    <t>6.34. 94498 REGISTRO DE GAVETA BRUTO, LATÃO, ROSCÁVEL, 2" - FORNECIMENTO E INSTALAÇÃO. AF_08/2021 (UN)</t>
  </si>
  <si>
    <t>00006028</t>
  </si>
  <si>
    <t>REGISTRO GAVETA BRUTO EM LATAO FORJADO, BITOLA 2" (REF 1509)</t>
  </si>
  <si>
    <t>6.35. 94500 REGISTRO DE GAVETA BRUTO, LATÃO, ROSCÁVEL, 3" - FORNECIMENTO E INSTALAÇÃO. AF_08/2021 (UN)</t>
  </si>
  <si>
    <t>00006012</t>
  </si>
  <si>
    <t>REGISTRO GAVETA BRUTO EM LATAO FORJADO, BITOLA 3" (REF 1509)</t>
  </si>
  <si>
    <t>6.36. 94501 REGISTRO DE GAVETA BRUTO, LATÃO, ROSCÁVEL, 4" - FORNECIMENTO E INSTALAÇÃO. AF_08/2021 (UN)</t>
  </si>
  <si>
    <t>00006027</t>
  </si>
  <si>
    <t>REGISTRO GAVETA BRUTO EM LATAO FORJADO, BITOLA 4" (REF 1509)</t>
  </si>
  <si>
    <t>6.37. S07755 Painel para shaft de 1,00 x 0,65 sem visita e com acessórios (un)</t>
  </si>
  <si>
    <t>I07373</t>
  </si>
  <si>
    <t>6.38. HID. 1 PROJETO HIDROSSANITÁRIO (UN)</t>
  </si>
  <si>
    <t>90775</t>
  </si>
  <si>
    <t>DESENHISTA PROJETISTA COM ENCARGOS COMPLEMENTARES</t>
  </si>
  <si>
    <t>90777</t>
  </si>
  <si>
    <t>ENGENHEIRO CIVIL DE OBRA JUNIOR COM ENCARGOS COMPLEMENTARES</t>
  </si>
  <si>
    <t>SBC008808</t>
  </si>
  <si>
    <t>PROJETO INSTALACAO HIDRAULICA EM EDIFICACAO</t>
  </si>
  <si>
    <t>7.1. PROJ. 01 PROJETO EXECUTIVO COMPLETO (UN)</t>
  </si>
  <si>
    <t>100533</t>
  </si>
  <si>
    <t>TECNICO DE EDIFICACOES COM ENCARGOS COMPLEMENTARES</t>
  </si>
  <si>
    <t>7.2. PROJ. 02 AS BUILT - ATUALIZAÇÃO DO PROJETO EXECUTIVO CONFORME CONSTRUÍDO (UN)</t>
  </si>
  <si>
    <t>7.3. 100982 CARGA, MANOBRA E DESCARGA DE ENTULHO EM CAMINHÃO BASCULANTE 10 M³ - CARGA COM ESCAVADEIRA HIDRÁULICA (CAÇAMBA DE 0,80 M³ / 111 HP) E DESCARGA LIVRE (UNIDADE: M3). AF_07/2020 (M3)</t>
  </si>
  <si>
    <t>91387</t>
  </si>
  <si>
    <t>CAMINHÃO BASCULANTE 10 M3, TRUCADO CABINE SIMPLES, PESO BRUTO TOTAL 23.000 KG, CARGA ÚTIL MÁXIMA 15.935 KG, DISTÂNCIA ENTRE EIXOS 4,80 M, POTÊNCIA 230 CV INCLUSIVE CAÇAMBA METÁLICA - CHI DIURNO. AF_06/2014</t>
  </si>
  <si>
    <t>91386</t>
  </si>
  <si>
    <t>CAMINHÃO BASCULANTE 10 M3, TRUCADO CABINE SIMPLES, PESO BRUTO TOTAL 23.000 KG, CARGA ÚTIL MÁXIMA 15.935 KG, DISTÂNCIA ENTRE EIXOS 4,80 M, POTÊNCIA 230 CV INCLUSIVE CAÇAMBA METÁLICA - CHP DIURNO. AF_06/2014</t>
  </si>
  <si>
    <t>5632</t>
  </si>
  <si>
    <t>ESCAVADEIRA HIDRÁULICA SOBRE ESTEIRAS, CAÇAMBA 0,80 M3, PESO OPERACIONAL 17 T, POTENCIA BRUTA 111 HP - CHI DIURNO. AF_06/2014</t>
  </si>
  <si>
    <t>5631</t>
  </si>
  <si>
    <t>ESCAVADEIRA HIDRÁULICA SOBRE ESTEIRAS, CAÇAMBA 0,80 M3, PESO OPERACIONAL 17 T, POTENCIA BRUTA 111 HP - CHP DIURNO. AF_06/2014</t>
  </si>
  <si>
    <t>7.4. 00009537 LIMPEZA FINAL DA OBRA (M2)</t>
  </si>
  <si>
    <t>00000003</t>
  </si>
  <si>
    <t>ACIDO CLORIDRICO / ACIDO MURIATICO, DILUICAO 10% A 12% PARA USO EM LIMPEZA</t>
  </si>
  <si>
    <t>CP ADAP. - SBC 012710 DESPESAS GERAIS DE MANUTENCAO CANTEIRO DE OBRAS (MÊS)</t>
  </si>
  <si>
    <t>CP ADAP - SUDECAP 62.24.14 RELATÓRIO TÉCNICO DE PLANEJAMENTO DE EXECUÇÃO DE OBRAS - MÉDIO PORTE (UN.)</t>
  </si>
  <si>
    <t>93208 EXECUÇÃO DE ALMOXARIFADO EM CANTEIRO DE OBRA EM CHAPA DE MADEIRA COMPENSADA, INCLUSO PRATELEIRAS. AF_02/2016 (M2)</t>
  </si>
  <si>
    <t>93210 EXECUÇÃO DE REFEITÓRIO EM CANTEIRO DE OBRA EM CHAPA DE MADEIRA COMPENSADA, NÃO INCLUSO MOBILIÁRIO E EQUIPAMENTOS. AF_02/2016 (M2)</t>
  </si>
  <si>
    <t>CP ADAP. 002 INSTALAÇÕES PROVISÓRIAS DE ÁGUA (UN)</t>
  </si>
  <si>
    <t>CP ADAP. 017 SINALIZAÇÃO COM FITA FIXADA EM CONE PLÁSTICO, INCLUINDO CONE (M)</t>
  </si>
  <si>
    <t>CP ADAP. 010 APICOAMENTO EM CONCRETO/PREPARO DA SUPERFÍCIE (M2)</t>
  </si>
  <si>
    <t>CP ADAP. 004 LIMPEZA DE SUPERFÍCIE C/ ESCOVA DE AÇO (M2)</t>
  </si>
  <si>
    <t>PE.EST.99814. LIMPEZA DE SUPERFÍCIE COM JATO DE ALTA PRESSÃO, EM HORÁRIO EXTRAORDINÁRIO_50%. (m²)</t>
  </si>
  <si>
    <t>CP ADAP. 009 PINTURA PROTEÇÃO C/INIBIDOR MIGRATÓRIO CORROSÃO, 2 DEMÃOS - M2 (M2)</t>
  </si>
  <si>
    <t>CP ADAP. 007 APLICAÇÃO DE ADESIVO ESTRUTURAL - KG (KG)</t>
  </si>
  <si>
    <t>92762. ARMAÇÃO DE PILAR OU VIGA DE ESTRUTURA CONVENCIONAL DE CONCRETO ARMADO UTILIZANDO AÇO CA-50 DE 10,0 MM - MONTAGEM. AF_06/2022 (KG) (KG)</t>
  </si>
  <si>
    <t>CP ADAP. 005 RECUPERAÇÃO CONCRETO COM ARGAMASSA POLIMÉRICA ESP.=25MM (M2)</t>
  </si>
  <si>
    <t>CP ADAP. 001 SELAGEM DE FISSURAS COM INJEÇÃO DE RESINA EPÓXI (KG)</t>
  </si>
  <si>
    <t>CP ADAP. 031 APLICAÇÃO DE JUNTA DE DILATAÇÃO ELÁSTICA PARA CONCRETO (FUGENBAND) (M)</t>
  </si>
  <si>
    <t>CP ADAP. 036 REVESTIMENTO CERÂMICO 5 X 5, COR AZUL DANÚBIO FOSCO (GALPÃO DMA) (M2)</t>
  </si>
  <si>
    <t>CP ADAP. 037 REVESTIMENTO CERÂMINO 5 X 5 CM, COR PRETO BERLIN (GALPÃO DMA) (M2)</t>
  </si>
  <si>
    <t>CP ADAP. 018 REJUNTAMENTO P/CERÂMICA C/ EPOXI (PAREDE/PISO) (M2)</t>
  </si>
  <si>
    <t>S08637 Chapim de concreto pré-moldado (m)</t>
  </si>
  <si>
    <t>CP ADAP. 019 IMPERMEABILIZAÇÃO DE SUPERFÍCIE C/ CRISTALIZANTE , 2 DEMÃOS (M2)</t>
  </si>
  <si>
    <t>CP ADAP. 50 IMPERMEABILIZAÇÃO COM MANTA ASFÁLTICA ALUMINIZADA, E=3MM TIPO II CLASSE B (M2)</t>
  </si>
  <si>
    <t>CP ADAP. 064 TELHAMENTO COM TELHA TERMO ACÚSTICA EM ALUMÍNIO ONDULADA COM 30MM DE PREENCHIMENTO / POLIURETANO RÍGIDO (M2)</t>
  </si>
  <si>
    <t>CP ADAP. 054 RUFO EM CHAPA DE AÇO GALVANIZADO NÚMERO 24, CORTE DE 50 CM, INCLUSO TRANSPORTE VERTICAL (M)</t>
  </si>
  <si>
    <t>CP ADAP. 014 FIBRA DE CARBONO PARA REFORCO ESTRUTURAL -VIGAS (M2)</t>
  </si>
  <si>
    <t>CP ADAP. 027 REVESTIMENTO CERÂMICO 10x10CM, COR AZUL ESCURO (Fachadas Norte/Sul/Leste/Oeste) (M2)</t>
  </si>
  <si>
    <t>CP ADAP. 028 REVESTIMENTO CERÂMICO 10x10CM, COR BRANCA (Fachadas Norte/Sul) (M2)</t>
  </si>
  <si>
    <t>CP ADAP. 029 REVESTIMENTO CERÂMICO 10x10CM, COR CINZA ESCURO (FACHADAS Norte/Sul/Leste/Oeste) (M2)</t>
  </si>
  <si>
    <t>CP ADAP. 022 REMOÇÃO DE BRISES DE VIDRO E ESTRUTURA PORTANTE (M2)</t>
  </si>
  <si>
    <t>CP ADAP. 023 FORNECIMENTO E INSTALAÇÃO DE BRISES EM PVC E MONTANTES EM ALUMÍNIO (M2)</t>
  </si>
  <si>
    <t>CP ADAP. 020 IMPERMEABILIZAÇÃO COM REVESTIMENTO MINERAL MONOCOMPONENTE (ARGAMASSA POLIMÉRICA) (M2)</t>
  </si>
  <si>
    <t>CP ADAP. 011 DEMOLIÇÃO DE PISO CIMENTADO SOBRE LASTRO DE CONCRETO (M2)</t>
  </si>
  <si>
    <t>CP ADAP. 51 IMPERMEABILIZAÇÃO DE SUPERFÍCIE COM MANTA ASFÁLTICA, UMA CAMADA, INCLUSIVE APLICAÇÃO DE PRIMER ASFÁLTICO, E=4MM (M2)</t>
  </si>
  <si>
    <t>CP ADAP. 055 CUMEEIRA EM CHAPA DE AÇO GALVANIZADO NÚMERO 24, CORTE DE 100 CM, INCLUSO TRANSPORTE VERTICAL (M)</t>
  </si>
  <si>
    <t>CP ADAP. 038 REMOÇÃO, ARMAZENAMENTO E REEINSTALAÇÃO DE SPDA COM EMISSÃO DE LAUDO (UN)</t>
  </si>
  <si>
    <t>97626SINAPI_ HE50%_1 DEMOLIÇÃO DE PILARES E VIGAS CONCRETO ARMADO, DE FORMA MANUAL, SEM REAPROVEITAMENTO_HORÁRIO EXTRAORDINÁRIO 50%. (m³)</t>
  </si>
  <si>
    <t>CP-95467-90315369 EMBASAMENTO C/PEDRA ARGAMASSADA UTILIZANDO ARG.CIM/AREIA 1:6 (M3) (M3)</t>
  </si>
  <si>
    <t>CP ADAP. 024 REMOÇÃO / RECOMPOSIÇÃO DE CERCA ELÉTRICA (M)</t>
  </si>
  <si>
    <t>CP ADAP. 025 REMOÇÃO DE DIVISÓRIA DE GRANITO (M2)</t>
  </si>
  <si>
    <t>120412 FORRO MODULAR DE PVC MAGIORE 625 x 1250mm VIPAL (M2)</t>
  </si>
  <si>
    <t>CP ADAP. 059 Divisória em granito branco Itaúnas, polido dos 2 lados (M2)</t>
  </si>
  <si>
    <t>CP ADAP. 060 Bancada em granito branco Itaúnas (M2)</t>
  </si>
  <si>
    <t>CP ADAP. C1978 PORTA TIPO PARANÁ (0,90 x 2,10 m), C/ FERRAGENS (UN)</t>
  </si>
  <si>
    <t>CP ADAP. 063 Grelha p/ralo em inox, fornecimento e instalação (UN)</t>
  </si>
  <si>
    <t>SBC190183 DUCHA HIGIENICA ACQUA JET 2195 AQUARIUS FABRIMAR CR Data 08/2024 (un)</t>
  </si>
  <si>
    <t>HID. 1 PROJETO HIDROSSANITÁRIO (UN)</t>
  </si>
  <si>
    <t>PROJ. 01 PROJETO EXECUTIVO COMPLETO (UN)</t>
  </si>
  <si>
    <t>PROJ. 02 AS BUILT - ATUALIZAÇÃO DO PROJETO EXECUTIVO CONFORME CONSTRUÍDO (UN)</t>
  </si>
  <si>
    <t>00009537 LIMPEZA FINAL DA OBRA (M2)</t>
  </si>
  <si>
    <t>88238 AJUDANTE DE ARMADOR COM ENCARGOS COMPLEMENTARES (H)</t>
  </si>
  <si>
    <t>00037370</t>
  </si>
  <si>
    <t>ALIMENTACAO - HORISTA (COLETADO CAIXA - ENCARGOS COMPLEMENTARES)</t>
  </si>
  <si>
    <t>00043489</t>
  </si>
  <si>
    <t>EPI - FAMILIA PEDREIRO - HORISTA (ENCARGOS COMPLEMENTARES - COLETADO CAIXA)</t>
  </si>
  <si>
    <t>00043465</t>
  </si>
  <si>
    <t>FERRAMENTAS - FAMILIA PEDREIRO - HORISTA (ENCARGOS COMPLEMENTARES - COLETADO CAIXA)</t>
  </si>
  <si>
    <t>00037371</t>
  </si>
  <si>
    <t>TRANSPORTE - HORISTA (COLETADO CAIXA - ENCARGOS COMPLEMENTARES)</t>
  </si>
  <si>
    <t>00006114</t>
  </si>
  <si>
    <t>AJUDANTE DE ARMADOR (HORISTA)</t>
  </si>
  <si>
    <t>95308</t>
  </si>
  <si>
    <t>CURSO DE CAPACITAÇÃO PARA AJUDANTE DE ARMADOR (ENCARGOS COMPLEMENTARES) - HORISTA</t>
  </si>
  <si>
    <t>88239 AJUDANTE DE CARPINTEIRO COM ENCARGOS COMPLEMENTARES (H)</t>
  </si>
  <si>
    <t>00043483</t>
  </si>
  <si>
    <t>EPI - FAMILIA CARPINTEIRO DE FORMAS - HORISTA (ENCARGOS COMPLEMENTARES - COLETADO CAIXA)</t>
  </si>
  <si>
    <t>00043459</t>
  </si>
  <si>
    <t>FERRAMENTAS - FAMILIA CARPINTEIRO DE FORMAS - HORISTA (ENCARGOS COMPLEMENTARES - COLETADO CAIXA)</t>
  </si>
  <si>
    <t>00006117</t>
  </si>
  <si>
    <t>CARPINTEIRO AUXILIAR (HORISTA)</t>
  </si>
  <si>
    <t>95309</t>
  </si>
  <si>
    <t>CURSO DE CAPACITAÇÃO PARA AJUDANTE DE CARPINTEIRO (ENCARGOS COMPLEMENTARES) - HORISTA</t>
  </si>
  <si>
    <t>88241 AJUDANTE DE OPERAÇÃO EM GERAL COM ENCARGOS COMPLEMENTARES (H)</t>
  </si>
  <si>
    <t>00000248</t>
  </si>
  <si>
    <t>AJUDANTE DE OPERACAO EM GERAL (HORISTA)</t>
  </si>
  <si>
    <t>95311</t>
  </si>
  <si>
    <t>CURSO DE CAPACITAÇÃO PARA AJUDANTE DE OPERAÇÃO EM GERAL (ENCARGOS COMPLEMENTARES) - HORISTA</t>
  </si>
  <si>
    <t>88243 AJUDANTE ESPECIALIZADO COM ENCARGOS COMPLEMENTARES (H)</t>
  </si>
  <si>
    <t>00043491</t>
  </si>
  <si>
    <t>EPI - FAMILIA SERVENTE - HORISTA (ENCARGOS COMPLEMENTARES - COLETADO CAIXA)</t>
  </si>
  <si>
    <t>00043467</t>
  </si>
  <si>
    <t>FERRAMENTAS - FAMILIA SERVENTE - HORISTA (ENCARGOS COMPLEMENTARES - COLETADO CAIXA)</t>
  </si>
  <si>
    <t>00000242</t>
  </si>
  <si>
    <t>AJUDANTE ESPECIALIZADO (HORISTA)</t>
  </si>
  <si>
    <t>95313</t>
  </si>
  <si>
    <t>CURSO DE CAPACITAÇÃO PARA AJUDANTE ESPECIALIZADO (ENCARGOS COMPLEMENTARES) - HORISTA</t>
  </si>
  <si>
    <t>101165 ALVENARIA DE EMBASAMENTO COM BLOCO ESTRUTURAL DE CONCRETO, DE 14X19X29CM E ARGAMASSA DE ASSENTAMENTO COM PREPARO EM BETONEIRA. AF_05/2020 (M3)</t>
  </si>
  <si>
    <t>00034566</t>
  </si>
  <si>
    <t>BLOCO DE CONCRETO ESTRUTURAL 14 X 19 X 29 CM, FBK 6 MPA (NBR 6136)</t>
  </si>
  <si>
    <t>ADAP-G0855 ANALISTA DE PLANEJAMENTO COM ENCARGOS COMPLEMENTARES (H)</t>
  </si>
  <si>
    <t>G0855</t>
  </si>
  <si>
    <t>ANALISTA DE PLANEJAMENTO</t>
  </si>
  <si>
    <t>C0170 ARGAMASSA DE CIMENTO E AREIA S/PEN. TRAÇO 1:3 (M3)</t>
  </si>
  <si>
    <t>I0109</t>
  </si>
  <si>
    <t>AREIA MEDIA</t>
  </si>
  <si>
    <t>I0805</t>
  </si>
  <si>
    <t>CIMENTO PORTLAND</t>
  </si>
  <si>
    <t>I2543</t>
  </si>
  <si>
    <t>SERVENTE</t>
  </si>
  <si>
    <t>87367 ARGAMASSA TRAÇO 1:1:6 (EM VOLUME DE CIMENTO, CAL E AREIA MÉDIA ÚMIDA) PARA EMBOÇO/MASSA ÚNICA/ASSENTAMENTO DE ALVENARIA DE VEDAÇÃO, PREPARO MANUAL. AF_08/2019 (M3)</t>
  </si>
  <si>
    <t>00000370</t>
  </si>
  <si>
    <t>AREIA MEDIA - POSTO JAZIDA/FORNECEDOR (RETIRADO NA JAZIDA, SEM TRANSPORTE)</t>
  </si>
  <si>
    <t>00001106</t>
  </si>
  <si>
    <t>CAL HIDRATADA CH-I PARA ARGAMASSAS</t>
  </si>
  <si>
    <t>87369 ARGAMASSA TRAÇO 1:2:8 (EM VOLUME DE CIMENTO, CAL E AREIA MÉDIA ÚMIDA) PARA EMBOÇO/MASSA ÚNICA/ASSENTAMENTO DE ALVENARIA DE VEDAÇÃO, PREPARO MANUAL. AF_08/2019 (M3)</t>
  </si>
  <si>
    <t>87292 ARGAMASSA TRAÇO 1:2:8 (EM VOLUME DE CIMENTO, CAL E AREIA MÉDIA ÚMIDA) PARA EMBOÇO/MASSA ÚNICA/ASSENTAMENTO DE ALVENARIA DE VEDAÇÃO, PREPARO MECÂNICO COM BETONEIRA 400 L. AF_08/2019 (M3)</t>
  </si>
  <si>
    <t>88831</t>
  </si>
  <si>
    <t>BETONEIRA CAPACIDADE NOMINAL DE 400 L, CAPACIDADE DE MISTURA 280 L, MOTOR ELÉTRICO TRIFÁSICO POTÊNCIA DE 2 CV, SEM CARREGADOR - CHI DIURNO. AF_05/2023</t>
  </si>
  <si>
    <t>88830</t>
  </si>
  <si>
    <t>BETONEIRA CAPACIDADE NOMINAL DE 400 L, CAPACIDADE DE MISTURA 280 L, MOTOR ELÉTRICO TRIFÁSICO POTÊNCIA DE 2 CV, SEM CARREGADOR - CHP DIURNO. AF_05/2023</t>
  </si>
  <si>
    <t>88377</t>
  </si>
  <si>
    <t>OPERADOR DE BETONEIRA ESTACIONÁRIA/MISTURADOR COM ENCARGOS COMPLEMENTARES</t>
  </si>
  <si>
    <t>88715 ARGAMASSA TRAÇO 1:2:9 (EM VOLUME DE CIMENTO, CAL E AREIA MÉDIA ÚMIDA) PARA EMBOÇO/MASSA ÚNICA/ASSENTAMENTO DE ALVENARIA DE VEDAÇÃO, PREPARO MECÂNICO COM BETONEIRA 400 L. AF_08/2019 (M3)</t>
  </si>
  <si>
    <t>87294 ARGAMASSA TRAÇO 1:2:9 (EM VOLUME DE CIMENTO, CAL E AREIA MÉDIA ÚMIDA) PARA EMBOÇO/MASSA ÚNICA/ASSENTAMENTO DE ALVENARIA DE VEDAÇÃO, PREPARO MECÂNICO COM BETONEIRA 600 L. AF_08/2019 (M3)</t>
  </si>
  <si>
    <t>89226</t>
  </si>
  <si>
    <t>BETONEIRA CAPACIDADE NOMINAL DE 600 L, CAPACIDADE DE MISTURA 360 L, MOTOR ELÉTRICO TRIFÁSICO POTÊNCIA DE 4 CV, SEM CARREGADOR - CHI DIURNO. AF_05/2023</t>
  </si>
  <si>
    <t>89225</t>
  </si>
  <si>
    <t>BETONEIRA CAPACIDADE NOMINAL DE 600 L, CAPACIDADE DE MISTURA 360 L, MOTOR ELÉTRICO TRIFÁSICO POTÊNCIA DE 4 CV, SEM CARREGADOR - CHP DIURNO. AF_05/2023</t>
  </si>
  <si>
    <t>87377 ARGAMASSA TRAÇO 1:3 (EM VOLUME DE CIMENTO E AREIA GROSSA ÚMIDA) PARA CHAPISCO CONVENCIONAL, PREPARO MANUAL. AF_08/2019 (M3)</t>
  </si>
  <si>
    <t>00000367</t>
  </si>
  <si>
    <t>AREIA GROSSA - POSTO JAZIDA/FORNECEDOR (RETIRADO NA JAZIDA, SEM TRANSPORTE)</t>
  </si>
  <si>
    <t>87313 ARGAMASSA TRAÇO 1:3 (EM VOLUME DE CIMENTO E AREIA GROSSA ÚMIDA) PARA CHAPISCO CONVENCIONAL, PREPARO MECÂNICO COM BETONEIRA 400 L. AF_08/2019 (M3)</t>
  </si>
  <si>
    <t>100475 ARGAMASSA TRAÇO 1:3 (EM VOLUME DE CIMENTO E AREIA MÉDIA ÚMIDA) COM ADIÇÃO DE IMPERMEABILIZANTE, PREPARO MECÂNICO COM BETONEIRA 400 L. AF_08/2019 (M3)</t>
  </si>
  <si>
    <t>00000123</t>
  </si>
  <si>
    <t>ADITIVO IMPERMEABILIZANTE DE PEGA NORMAL PARA ARGAMASSAS E CONCRETOS SEM ARMACAO, LIQUIDO E ISENTO DE CLORETOS</t>
  </si>
  <si>
    <t>87372 ARGAMASSA TRAÇO 1:3 (EM VOLUME DE CIMENTO E AREIA MÉDIA ÚMIDA) PARA CONTRAPISO, PREPARO MANUAL. AF_08/2019 (M3)</t>
  </si>
  <si>
    <t>88629 ARGAMASSA TRAÇO 1:3 (EM VOLUME DE CIMENTO E AREIA MÉDIA ÚMIDA), PREPARO MANUAL. AF_08/2019 (M3)</t>
  </si>
  <si>
    <t>87316 ARGAMASSA TRAÇO 1:4 (EM VOLUME DE CIMENTO E AREIA GROSSA ÚMIDA) PARA CHAPISCO CONVENCIONAL, PREPARO MECÂNICO COM BETONEIRA 400 L. AF_08/2019 (M3)</t>
  </si>
  <si>
    <t>87373 ARGAMASSA TRAÇO 1:4 (EM VOLUME DE CIMENTO E AREIA MÉDIA ÚMIDA) PARA CONTRAPISO, PREPARO MANUAL. AF_08/2019 (M3)</t>
  </si>
  <si>
    <t>87301 ARGAMASSA TRAÇO 1:4 (EM VOLUME DE CIMENTO E AREIA MÉDIA ÚMIDA) PARA CONTRAPISO, PREPARO MECÂNICO COM BETONEIRA 400 L. AF_08/2019 (M3)</t>
  </si>
  <si>
    <t>88245 ARMADOR COM ENCARGOS COMPLEMENTARES (H)</t>
  </si>
  <si>
    <t>00000378</t>
  </si>
  <si>
    <t>ARMADOR (HORISTA)</t>
  </si>
  <si>
    <t>95314</t>
  </si>
  <si>
    <t>CURSO DE CAPACITAÇÃO PARA ARMADOR (ENCARGOS COMPLEMENTARES) - HORISTA</t>
  </si>
  <si>
    <t>92767 ARMAÇÃO DE LAJE DE ESTRUTURA CONVENCIONAL DE CONCRETO ARMADO UTILIZANDO AÇO CA-60 DE 4,2 MM - MONTAGEM. AF_06/2022 (KG)</t>
  </si>
  <si>
    <t>100578 ASSENTAMENTO DE POSTE DE CONCRETO COM COMPRIMENTO NOMINAL DE 9 M, CARGA NOMINAL MENOR OU IGUAL A 1000 DAN, ENGASTAMENTO SIMPLES COM 1,5 M DE SOLO (NÃO INCLUI FORNECIMENTO). AF_11/2019 (UN)</t>
  </si>
  <si>
    <t>5928</t>
  </si>
  <si>
    <t>GUINDAUTO HIDRÁULICO, CAPACIDADE MÁXIMA DE CARGA 6200 KG, MOMENTO MÁXIMO DE CARGA 11,7 TM, ALCANCE MÁXIMO HORIZONTAL 9,70 M, INCLUSIVE CAMINHÃO TOCO PBT 16.000 KG, POTÊNCIA DE 189 CV - CHP DIURNO. AF_06/2014</t>
  </si>
  <si>
    <t>00000863</t>
  </si>
  <si>
    <t>CABO DE COBRE NU 35 MM2 MEIO-DURO</t>
  </si>
  <si>
    <t>88247 AUXILIAR DE ELETRICISTA COM ENCARGOS COMPLEMENTARES (H)</t>
  </si>
  <si>
    <t>00043484</t>
  </si>
  <si>
    <t>EPI - FAMILIA ELETRICISTA - HORISTA (ENCARGOS COMPLEMENTARES - COLETADO CAIXA)</t>
  </si>
  <si>
    <t>00043460</t>
  </si>
  <si>
    <t>FERRAMENTAS - FAMILIA ELETRICISTA - HORISTA (ENCARGOS COMPLEMENTARES - COLETADO CAIXA)</t>
  </si>
  <si>
    <t>00000247</t>
  </si>
  <si>
    <t>AJUDANTE DE ELETRICISTA (HORISTA)</t>
  </si>
  <si>
    <t>95316</t>
  </si>
  <si>
    <t>CURSO DE CAPACITAÇÃO PARA AUXILIAR DE ELETRICISTA (ENCARGOS COMPLEMENTARES) - HORISTA</t>
  </si>
  <si>
    <t>88248 AUXILIAR DE ENCANADOR OU BOMBEIRO HIDRÁULICO COM ENCARGOS COMPLEMENTARES (H)</t>
  </si>
  <si>
    <t>00043485</t>
  </si>
  <si>
    <t>EPI - FAMILIA ENCANADOR - HORISTA (ENCARGOS COMPLEMENTARES - COLETADO CAIXA)</t>
  </si>
  <si>
    <t>00043461</t>
  </si>
  <si>
    <t>FERRAMENTAS - FAMILIA ENCANADOR - HORISTA (ENCARGOS COMPLEMENTARES - COLETADO CAIXA)</t>
  </si>
  <si>
    <t>00000246</t>
  </si>
  <si>
    <t>AUXILIAR DE ENCANADOR OU BOMBEIRO HIDRAULICO (HORISTA)</t>
  </si>
  <si>
    <t>95317</t>
  </si>
  <si>
    <t>CURSO DE CAPACITAÇÃO PARA AUXILIAR DE ENCANADOR OU BOMBEIRO HIDRÁULICO (ENCARGOS COMPLEMENTARES) - HORISTA</t>
  </si>
  <si>
    <t>88256 AZULEJISTA OU LADRILHISTA COM ENCARGOS COMPLEMENTARES (H)</t>
  </si>
  <si>
    <t>00004760</t>
  </si>
  <si>
    <t>AZULEJISTA OU LADRILHEIRO (HORISTA)</t>
  </si>
  <si>
    <t>95324</t>
  </si>
  <si>
    <t>CURSO DE CAPACITAÇÃO PARA AZULEJISTA OU LADRILHISTA (ENCARGOS COMPLEMENTARES) - HORISTA</t>
  </si>
  <si>
    <t>86934 BANCADA DE MÁRMORE SINTÉTICO 120 X 60CM, COM CUBA INTEGRADA, INCLUSO SIFÃO TIPO FLEXÍVEL EM PVC, VÁLVULA EM PLÁSTICO CROMADO TIPO AMERICANA E TORNEIRA CROMADA LONGA, DE PAREDE, PADRÃO POPULAR - FORNECIMENTO E INSTALAÇÃO. AF_01/2020 (UN)</t>
  </si>
  <si>
    <t>86894</t>
  </si>
  <si>
    <t>BANCADA DE MÁRMORE SINTÉTICO, DE 120 X 60CM, COM CUBA INTEGRADA - FORNECIMENTO E INSTALAÇÃO. AF_01/2020</t>
  </si>
  <si>
    <t>86883</t>
  </si>
  <si>
    <t>SIFÃO DO TIPO FLEXÍVEL EM PVC 1 X 1.1/2 - FORNECIMENTO E INSTALAÇÃO. AF_01/2020</t>
  </si>
  <si>
    <t>86911</t>
  </si>
  <si>
    <t>TORNEIRA CROMADA LONGA, DE PAREDE, 1/2" OU 3/4", PARA PIA DE COZINHA, PADRÃO POPULAR - FORNECIMENTO E INSTALAÇÃO. AF_01/2020</t>
  </si>
  <si>
    <t>86880</t>
  </si>
  <si>
    <t>VÁLVULA EM PLÁSTICO CROMADO TIPO AMERICANA 3.1/2" X 1.1/2" SEM ADAPTADOR PARA PIA - FORNECIMENTO E INSTALAÇÃO. AF_01/2020</t>
  </si>
  <si>
    <t>86894 BANCADA DE MÁRMORE SINTÉTICO, DE 120 X 60CM, COM CUBA INTEGRADA - FORNECIMENTO E INSTALAÇÃO. AF_01/2020 (UN)</t>
  </si>
  <si>
    <t>00000541</t>
  </si>
  <si>
    <t>BANCADA DE MARMORE SINTETICO COM UMA CUBA, 120 X *60* CM</t>
  </si>
  <si>
    <t>00004823</t>
  </si>
  <si>
    <t>MASSA PLASTICA PARA MARMORE/GRANITO</t>
  </si>
  <si>
    <t>00037591</t>
  </si>
  <si>
    <t>SUPORTE MAO-FRANCESA EM ACO, ABAS IGUAIS 40 CM, CAPACIDADE MINIMA 70 KG, BRANCO</t>
  </si>
  <si>
    <t>88831 BETONEIRA CAPACIDADE NOMINAL DE 400 L, CAPACIDADE DE MISTURA 280 L, MOTOR ELÉTRICO TRIFÁSICO POTÊNCIA DE 2 CV, SEM CARREGADOR - CHI DIURNO. AF_05/2023 (CHI)</t>
  </si>
  <si>
    <t>88826</t>
  </si>
  <si>
    <t>BETONEIRA CAPACIDADE NOMINAL DE 400 L, CAPACIDADE DE MISTURA 280 L, MOTOR ELÉTRICO TRIFÁSICO POTÊNCIA DE 2 CV, SEM CARREGADOR - DEPRECIAÇÃO. AF_05/2023</t>
  </si>
  <si>
    <t>88827</t>
  </si>
  <si>
    <t>BETONEIRA CAPACIDADE NOMINAL DE 400 L, CAPACIDADE DE MISTURA 280 L, MOTOR ELÉTRICO TRIFÁSICO POTÊNCIA DE 2 CV, SEM CARREGADOR - JUROS. AF_05/2023</t>
  </si>
  <si>
    <t>88830 BETONEIRA CAPACIDADE NOMINAL DE 400 L, CAPACIDADE DE MISTURA 280 L, MOTOR ELÉTRICO TRIFÁSICO POTÊNCIA DE 2 CV, SEM CARREGADOR - CHP DIURNO. AF_05/2023 (CHP)</t>
  </si>
  <si>
    <t>88828</t>
  </si>
  <si>
    <t>BETONEIRA CAPACIDADE NOMINAL DE 400 L, CAPACIDADE DE MISTURA 280 L, MOTOR ELÉTRICO TRIFÁSICO POTÊNCIA DE 2 CV, SEM CARREGADOR - MANUTENÇÃO. AF_05/2023</t>
  </si>
  <si>
    <t>88829</t>
  </si>
  <si>
    <t>BETONEIRA CAPACIDADE NOMINAL DE 400 L, CAPACIDADE DE MISTURA 280 L, MOTOR ELÉTRICO TRIFÁSICO POTÊNCIA DE 2 CV, SEM CARREGADOR - MATERIAIS NA OPERAÇÃO. AF_05/2023</t>
  </si>
  <si>
    <t>88826 BETONEIRA CAPACIDADE NOMINAL DE 400 L, CAPACIDADE DE MISTURA 280 L, MOTOR ELÉTRICO TRIFÁSICO POTÊNCIA DE 2 CV, SEM CARREGADOR - DEPRECIAÇÃO. AF_05/2023 (H)</t>
  </si>
  <si>
    <t>00010535</t>
  </si>
  <si>
    <t>BETONEIRA CAPACIDADE NOMINAL 400 L, CAPACIDADE DE MISTURA 280 L, MOTOR ELETRICO TRIFASICO 220/380 V POTENCIA 2 CV, SEM CARREGADOR</t>
  </si>
  <si>
    <t>88827 BETONEIRA CAPACIDADE NOMINAL DE 400 L, CAPACIDADE DE MISTURA 280 L, MOTOR ELÉTRICO TRIFÁSICO POTÊNCIA DE 2 CV, SEM CARREGADOR - JUROS. AF_05/2023 (H)</t>
  </si>
  <si>
    <t>88828 BETONEIRA CAPACIDADE NOMINAL DE 400 L, CAPACIDADE DE MISTURA 280 L, MOTOR ELÉTRICO TRIFÁSICO POTÊNCIA DE 2 CV, SEM CARREGADOR - MANUTENÇÃO. AF_05/2023 (H)</t>
  </si>
  <si>
    <t>88829 BETONEIRA CAPACIDADE NOMINAL DE 400 L, CAPACIDADE DE MISTURA 280 L, MOTOR ELÉTRICO TRIFÁSICO POTÊNCIA DE 2 CV, SEM CARREGADOR - MATERIAIS NA OPERAÇÃO. AF_05/2023 (H)</t>
  </si>
  <si>
    <t>Especiais</t>
  </si>
  <si>
    <t>00002705</t>
  </si>
  <si>
    <t>ENERGIA ELETRICA ATE 2000 KWH INDUSTRIAL, SEM DEMANDA</t>
  </si>
  <si>
    <t>KWH</t>
  </si>
  <si>
    <t>TOTAL Especiais:</t>
  </si>
  <si>
    <t>89226 BETONEIRA CAPACIDADE NOMINAL DE 600 L, CAPACIDADE DE MISTURA 360 L, MOTOR ELÉTRICO TRIFÁSICO POTÊNCIA DE 4 CV, SEM CARREGADOR - CHI DIURNO. AF_05/2023 (CHI)</t>
  </si>
  <si>
    <t>89221</t>
  </si>
  <si>
    <t>BETONEIRA CAPACIDADE NOMINAL DE 600 L, CAPACIDADE DE MISTURA 360 L, MOTOR ELÉTRICO TRIFÁSICO POTÊNCIA DE 4 CV, SEM CARREGADOR - DEPRECIAÇÃO. AF_05/2023</t>
  </si>
  <si>
    <t>89222</t>
  </si>
  <si>
    <t>BETONEIRA CAPACIDADE NOMINAL DE 600 L, CAPACIDADE DE MISTURA 360 L, MOTOR ELÉTRICO TRIFÁSICO POTÊNCIA DE 4 CV, SEM CARREGADOR - JUROS. AF_05/2023</t>
  </si>
  <si>
    <t>89225 BETONEIRA CAPACIDADE NOMINAL DE 600 L, CAPACIDADE DE MISTURA 360 L, MOTOR ELÉTRICO TRIFÁSICO POTÊNCIA DE 4 CV, SEM CARREGADOR - CHP DIURNO. AF_05/2023 (CHP)</t>
  </si>
  <si>
    <t>89223</t>
  </si>
  <si>
    <t>BETONEIRA CAPACIDADE NOMINAL DE 600 L, CAPACIDADE DE MISTURA 360 L, MOTOR ELÉTRICO TRIFÁSICO POTÊNCIA DE 4 CV, SEM CARREGADOR - MANUTENÇÃO. AF_05/2023</t>
  </si>
  <si>
    <t>89224</t>
  </si>
  <si>
    <t>BETONEIRA CAPACIDADE NOMINAL DE 600 L, CAPACIDADE DE MISTURA 360 L, MOTOR ELÉTRICO TRIFÁSICO POTÊNCIA DE 4 CV, SEM CARREGADOR - MATERIAIS NA OPERAÇÃO. AF_05/2023</t>
  </si>
  <si>
    <t>89221 BETONEIRA CAPACIDADE NOMINAL DE 600 L, CAPACIDADE DE MISTURA 360 L, MOTOR ELÉTRICO TRIFÁSICO POTÊNCIA DE 4 CV, SEM CARREGADOR - DEPRECIAÇÃO. AF_05/2023 (H)</t>
  </si>
  <si>
    <t>00036397</t>
  </si>
  <si>
    <t>BETONEIRA, CAPACIDADE NOMINAL 600 L, CAPACIDADE DE MISTURA 360L, MOTOR ELETRICO TRIFASICO 220/380V, POTENCIA 4CV, EXCLUSO CARREGADOR</t>
  </si>
  <si>
    <t>89222 BETONEIRA CAPACIDADE NOMINAL DE 600 L, CAPACIDADE DE MISTURA 360 L, MOTOR ELÉTRICO TRIFÁSICO POTÊNCIA DE 4 CV, SEM CARREGADOR - JUROS. AF_05/2023 (H)</t>
  </si>
  <si>
    <t>89223 BETONEIRA CAPACIDADE NOMINAL DE 600 L, CAPACIDADE DE MISTURA 360 L, MOTOR ELÉTRICO TRIFÁSICO POTÊNCIA DE 4 CV, SEM CARREGADOR - MANUTENÇÃO. AF_05/2023 (H)</t>
  </si>
  <si>
    <t>89224 BETONEIRA CAPACIDADE NOMINAL DE 600 L, CAPACIDADE DE MISTURA 360 L, MOTOR ELÉTRICO TRIFÁSICO POTÊNCIA DE 4 CV, SEM CARREGADOR - MATERIAIS NA OPERAÇÃO. AF_05/2023 (H)</t>
  </si>
  <si>
    <t>91924 CABO DE COBRE FLEXÍVEL ISOLADO, 1,5 MM², ANTI-CHAMA 450/750 V, PARA CIRCUITOS TERMINAIS - FORNECIMENTO E INSTALAÇÃO. AF_03/2023 (M)</t>
  </si>
  <si>
    <t>00001013</t>
  </si>
  <si>
    <t>CABO DE COBRE, FLEXIVEL, CLASSE 4 OU 5, ISOLACAO EM PVC/A, ANTICHAMA BWF-B, 1 CONDUTOR, 450/750 V, SECAO NOMINAL 1,5 MM2</t>
  </si>
  <si>
    <t>00021127</t>
  </si>
  <si>
    <t>FITA ISOLANTE ADESIVA ANTICHAMA, USO ATE 750 V, EM ROLO DE 19 MM X 5 M</t>
  </si>
  <si>
    <t>91933 CABO DE COBRE FLEXÍVEL ISOLADO, 10 MM², ANTI-CHAMA 0,6/1,0 KV, PARA CIRCUITOS TERMINAIS - FORNECIMENTO E INSTALAÇÃO. AF_03/2023 (M)</t>
  </si>
  <si>
    <t>00001020</t>
  </si>
  <si>
    <t>CABO DE COBRE, FLEXIVEL, CLASSE 4 OU 5, ISOLACAO EM PVC/A, ANTICHAMA BWF-B, COBERTURA PVC-ST1, ANTICHAMA BWF-B, 1 CONDUTOR, 0,6/1 KV, SECAO NOMINAL 10 MM2</t>
  </si>
  <si>
    <t>91926 CABO DE COBRE FLEXÍVEL ISOLADO, 2,5 MM², ANTI-CHAMA 450/750 V, PARA CIRCUITOS TERMINAIS - FORNECIMENTO E INSTALAÇÃO. AF_03/2023 (M)</t>
  </si>
  <si>
    <t>00001014</t>
  </si>
  <si>
    <t>CABO DE COBRE, FLEXIVEL, CLASSE 4 OU 5, ISOLACAO EM PVC/A, ANTICHAMA BWF-B, 1 CONDUTOR, 450/750 V, SECAO NOMINAL 2,5 MM2</t>
  </si>
  <si>
    <t>98102 CAIXA DE GORDURA SIMPLES, CIRCULAR, EM CONCRETO PRÉ-MOLDADO, DIÂMETRO INTERNO = 0,4 M, ALTURA INTERNA = 0,4 M. AF_12/2020 (UN)</t>
  </si>
  <si>
    <t>5679</t>
  </si>
  <si>
    <t>RETROESCAVADEIRA SOBRE RODAS COM CARREGADEIRA, TRAÇÃO 4X4, POTÊNCIA LÍQ. 88 HP, CAÇAMBA CARREG. CAP. MÍN. 1 M3, CAÇAMBA RETRO CAP. 0,26 M3, PESO OPERACIONAL MÍN. 6.674 KG, PROFUNDIDADE ESCAVAÇÃO MÁX. 4,37 M - CHI DIURNO. AF_06/2014</t>
  </si>
  <si>
    <t>5678</t>
  </si>
  <si>
    <t>RETROESCAVADEIRA SOBRE RODAS COM CARREGADEIRA, TRAÇÃO 4X4, POTÊNCIA LÍQ. 88 HP, CAÇAMBA CARREG. CAP. MÍN. 1 M3, CAÇAMBA RETRO CAP. 0,26 M3, PESO OPERACIONAL MÍN. 6.674 KG, PROFUNDIDADE ESCAVAÇÃO MÁX. 4,37 M - CHP DIURNO. AF_06/2014</t>
  </si>
  <si>
    <t>00011881</t>
  </si>
  <si>
    <t>CAIXA DE GORDURA CILINDRICA EM CONCRETO SIMPLES, PRE-MOLDADA, COM DIAMETRO DE 40 CM E ALTURA DE 45 CM, COM TAMPA</t>
  </si>
  <si>
    <t>101618</t>
  </si>
  <si>
    <t>PREPARO DE FUNDO DE VALA COM LARGURA MENOR QUE 1,5 M, COM CAMADA DE AREIA, LANÇAMENTO MANUAL. AF_08/2020</t>
  </si>
  <si>
    <t>97906 CAIXA ENTERRADA HIDRÁULICA RETANGULAR, EM ALVENARIA COM BLOCOS DE CONCRETO, DIMENSÕES INTERNAS: 0,6X0,6X0,6 M PARA REDE DE ESGOTO. AF_12/2020 (UN)</t>
  </si>
  <si>
    <t>00000650</t>
  </si>
  <si>
    <t>BLOCO DE VEDACAO DE CONCRETO, 9 X 19 X 39 CM (CLASSE C - NBR 6136)</t>
  </si>
  <si>
    <t>00004491</t>
  </si>
  <si>
    <t>PONTALETE *7,5 X 7,5* CM EM PINUS, MISTA OU EQUIVALENTE DA REGIAO - BRUTA</t>
  </si>
  <si>
    <t>00004517</t>
  </si>
  <si>
    <t>SARRAFO *2,5 X 7,5* CM EM PINUS, MISTA OU EQUIVALENTE DA REGIAO - BRUTA</t>
  </si>
  <si>
    <t>100475</t>
  </si>
  <si>
    <t>ARGAMASSA TRAÇO 1:3 (EM VOLUME DE CIMENTO E AREIA MÉDIA ÚMIDA) COM ADIÇÃO DE IMPERMEABILIZANTE, PREPARO MECÂNICO COM BETONEIRA 400 L. AF_08/2019</t>
  </si>
  <si>
    <t>94970</t>
  </si>
  <si>
    <t>CONCRETO FCK = 20MPA, TRAÇO 1:2,7:3 (EM MASSA SECA DE CIMENTO/ AREIA MÉDIA/ BRITA 1) - PREPARO MECÂNICO COM BETONEIRA 600 L. AF_05/2021</t>
  </si>
  <si>
    <t>97735</t>
  </si>
  <si>
    <t>PEÇA RETANGULAR PRÉ-MOLDADA, VOLUME DE CONCRETO DE 30 A 100 LITROS, TAXA DE AÇO APROXIMADA DE 30KG/M³. AF_03/2024</t>
  </si>
  <si>
    <t>101616</t>
  </si>
  <si>
    <t>PREPARO DE FUNDO DE VALA COM LARGURA MENOR QUE 1,5 M (ACERTO DO SOLO NATURAL). AF_08/2020</t>
  </si>
  <si>
    <t>91937 CAIXA OCTOGONAL 3" X 3", PVC, INSTALADA EM LAJE - FORNECIMENTO E INSTALAÇÃO. AF_03/2023 (UN)</t>
  </si>
  <si>
    <t>00001871</t>
  </si>
  <si>
    <t>CAIXA OCTOGONAL DE FUNDO MOVEL, EM PVC, DE 3" X 3", PARA ELETRODUTO FLEXIVEL CORRUGADO</t>
  </si>
  <si>
    <t>91387 CAMINHÃO BASCULANTE 10 M3, TRUCADO CABINE SIMPLES, PESO BRUTO TOTAL 23.000 KG, CARGA ÚTIL MÁXIMA 15.935 KG, DISTÂNCIA ENTRE EIXOS 4,80 M, POTÊNCIA 230 CV INCLUSIVE CAÇAMBA METÁLICA - CHI DIURNO. AF_06/2014 (CHI)</t>
  </si>
  <si>
    <t>88281</t>
  </si>
  <si>
    <t>MOTORISTA DE BASCULANTE COM ENCARGOS COMPLEMENTARES</t>
  </si>
  <si>
    <t>91380</t>
  </si>
  <si>
    <t>CAMINHÃO BASCULANTE 10 M3, TRUCADO CABINE SIMPLES, PESO BRUTO TOTAL 23.000 KG, CARGA ÚTIL MÁXIMA 15.935 KG, DISTÂNCIA ENTRE EIXOS 4,80 M, POTÊNCIA 230 CV INCLUSIVE CAÇAMBA METÁLICA - DEPRECIAÇÃO. AF_06/2014</t>
  </si>
  <si>
    <t>91382</t>
  </si>
  <si>
    <t>CAMINHÃO BASCULANTE 10 M3, TRUCADO CABINE SIMPLES, PESO BRUTO TOTAL 23.000 KG, CARGA ÚTIL MÁXIMA 15.935 KG, DISTÂNCIA ENTRE EIXOS 4,80 M, POTÊNCIA 230 CV INCLUSIVE CAÇAMBA METÁLICA - IMPOSTOS E SEGUROS. AF_06/2014</t>
  </si>
  <si>
    <t>91381</t>
  </si>
  <si>
    <t>CAMINHÃO BASCULANTE 10 M3, TRUCADO CABINE SIMPLES, PESO BRUTO TOTAL 23.000 KG, CARGA ÚTIL MÁXIMA 15.935 KG, DISTÂNCIA ENTRE EIXOS 4,80 M, POTÊNCIA 230 CV INCLUSIVE CAÇAMBA METÁLICA - JUROS. AF_06/2014</t>
  </si>
  <si>
    <t>91386 CAMINHÃO BASCULANTE 10 M3, TRUCADO CABINE SIMPLES, PESO BRUTO TOTAL 23.000 KG, CARGA ÚTIL MÁXIMA 15.935 KG, DISTÂNCIA ENTRE EIXOS 4,80 M, POTÊNCIA 230 CV INCLUSIVE CAÇAMBA METÁLICA - CHP DIURNO. AF_06/2014 (CHP)</t>
  </si>
  <si>
    <t>91383</t>
  </si>
  <si>
    <t>CAMINHÃO BASCULANTE 10 M3, TRUCADO CABINE SIMPLES, PESO BRUTO TOTAL 23.000 KG, CARGA ÚTIL MÁXIMA 15.935 KG, DISTÂNCIA ENTRE EIXOS 4,80 M, POTÊNCIA 230 CV INCLUSIVE CAÇAMBA METÁLICA - MANUTENÇÃO. AF_06/2014</t>
  </si>
  <si>
    <t>91384</t>
  </si>
  <si>
    <t>CAMINHÃO BASCULANTE 10 M3, TRUCADO CABINE SIMPLES, PESO BRUTO TOTAL 23.000 KG, CARGA ÚTIL MÁXIMA 15.935 KG, DISTÂNCIA ENTRE EIXOS 4,80 M, POTÊNCIA 230 CV INCLUSIVE CAÇAMBA METÁLICA - MATERIAIS NA OPERAÇÃO. AF_06/2014</t>
  </si>
  <si>
    <t>91380 CAMINHÃO BASCULANTE 10 M3, TRUCADO CABINE SIMPLES, PESO BRUTO TOTAL 23.000 KG, CARGA ÚTIL MÁXIMA 15.935 KG, DISTÂNCIA ENTRE EIXOS 4,80 M, POTÊNCIA 230 CV INCLUSIVE CAÇAMBA METÁLICA - DEPRECIAÇÃO. AF_06/2014 (H)</t>
  </si>
  <si>
    <t>00037734</t>
  </si>
  <si>
    <t>CACAMBA METALICA BASCULANTE COM CAPACIDADE DE 10 M3 (INCLUI MONTAGEM, NAO INCLUI CAMINHAO)</t>
  </si>
  <si>
    <t>00037758</t>
  </si>
  <si>
    <t>CAMINHAO TRUCADO, PESO BRUTO TOTAL 23000 KG, CARGA UTIL MAXIMA 15285 KG, DISTANCIA ENTRE EIXOS 4,80 M, POTENCIA 326 CV (INCLUI CABINE E CHASSI, NAO INCLUI CARROCERIA)</t>
  </si>
  <si>
    <t>91382 CAMINHÃO BASCULANTE 10 M3, TRUCADO CABINE SIMPLES, PESO BRUTO TOTAL 23.000 KG, CARGA ÚTIL MÁXIMA 15.935 KG, DISTÂNCIA ENTRE EIXOS 4,80 M, POTÊNCIA 230 CV INCLUSIVE CAÇAMBA METÁLICA - IMPOSTOS E SEGUROS. AF_06/2014 (H)</t>
  </si>
  <si>
    <t>91381 CAMINHÃO BASCULANTE 10 M3, TRUCADO CABINE SIMPLES, PESO BRUTO TOTAL 23.000 KG, CARGA ÚTIL MÁXIMA 15.935 KG, DISTÂNCIA ENTRE EIXOS 4,80 M, POTÊNCIA 230 CV INCLUSIVE CAÇAMBA METÁLICA - JUROS. AF_06/2014 (H)</t>
  </si>
  <si>
    <t>91383 CAMINHÃO BASCULANTE 10 M3, TRUCADO CABINE SIMPLES, PESO BRUTO TOTAL 23.000 KG, CARGA ÚTIL MÁXIMA 15.935 KG, DISTÂNCIA ENTRE EIXOS 4,80 M, POTÊNCIA 230 CV INCLUSIVE CAÇAMBA METÁLICA - MANUTENÇÃO. AF_06/2014 (H)</t>
  </si>
  <si>
    <t>91384 CAMINHÃO BASCULANTE 10 M3, TRUCADO CABINE SIMPLES, PESO BRUTO TOTAL 23.000 KG, CARGA ÚTIL MÁXIMA 15.935 KG, DISTÂNCIA ENTRE EIXOS 4,80 M, POTÊNCIA 230 CV INCLUSIVE CAÇAMBA METÁLICA - MATERIAIS NA OPERAÇÃO. AF_06/2014 (H)</t>
  </si>
  <si>
    <t>00004221</t>
  </si>
  <si>
    <t>OLEO DIESEL COMBUSTIVEL COMUM METROPOLITANO S-10 OU S-500</t>
  </si>
  <si>
    <t>5903 CAMINHÃO PIPA 10.000 L TRUCADO, PESO BRUTO TOTAL 23.000 KG, CARGA ÚTIL MÁXIMA 15.935 KG, DISTÂNCIA ENTRE EIXOS 4,8 M, POTÊNCIA 230 CV, INCLUSIVE TANQUE DE AÇO PARA TRANSPORTE DE ÁGUA - CHI DIURNO. AF_06/2014 (CHI)</t>
  </si>
  <si>
    <t>88282</t>
  </si>
  <si>
    <t>MOTORISTA DE CAMINHÃO COM ENCARGOS COMPLEMENTARES</t>
  </si>
  <si>
    <t>91396</t>
  </si>
  <si>
    <t>CAMINHÃO PIPA 10.000 L TRUCADO, PESO BRUTO TOTAL 23.000 KG, CARGA ÚTIL MÁXIMA 15.935 KG, DISTÂNCIA ENTRE EIXOS 4,8 M, POTÊNCIA 230 CV, INCLUSIVE TANQUE DE AÇO PARA TRANSPORTE DE ÁGUA - DEPRECIAÇÃO. AF_06/2014</t>
  </si>
  <si>
    <t>91398</t>
  </si>
  <si>
    <t>CAMINHÃO PIPA 10.000 L TRUCADO, PESO BRUTO TOTAL 23.000 KG, CARGA ÚTIL MÁXIMA 15.935 KG, DISTÂNCIA ENTRE EIXOS 4,8 M, POTÊNCIA 230 CV, INCLUSIVE TANQUE DE AÇO PARA TRANSPORTE DE ÁGUA - IMPOSTOS E SEGUROS. AF_06/2014</t>
  </si>
  <si>
    <t>91397</t>
  </si>
  <si>
    <t>CAMINHÃO PIPA 10.000 L TRUCADO, PESO BRUTO TOTAL 23.000 KG, CARGA ÚTIL MÁXIMA 15.935 KG, DISTÂNCIA ENTRE EIXOS 4,8 M, POTÊNCIA 230 CV, INCLUSIVE TANQUE DE AÇO PARA TRANSPORTE DE ÁGUA - JUROS. AF_06/2014</t>
  </si>
  <si>
    <t>5901 CAMINHÃO PIPA 10.000 L TRUCADO, PESO BRUTO TOTAL 23.000 KG, CARGA ÚTIL MÁXIMA 15.935 KG, DISTÂNCIA ENTRE EIXOS 4,8 M, POTÊNCIA 230 CV, INCLUSIVE TANQUE DE AÇO PARA TRANSPORTE DE ÁGUA - CHP DIURNO. AF_06/2014 (CHP)</t>
  </si>
  <si>
    <t>5763</t>
  </si>
  <si>
    <t>CAMINHÃO PIPA 10.000 L TRUCADO, PESO BRUTO TOTAL 23.000 KG, CARGA ÚTIL MÁXIMA 15.935 KG, DISTÂNCIA ENTRE EIXOS 4,8 M, POTÊNCIA 230 CV, INCLUSIVE TANQUE DE AÇO PARA TRANSPORTE DE ÁGUA - MANUTENÇÃO. AF_06/2014</t>
  </si>
  <si>
    <t>53831</t>
  </si>
  <si>
    <t>CAMINHÃO PIPA 10.000 L TRUCADO, PESO BRUTO TOTAL 23.000 KG, CARGA ÚTIL MÁXIMA 15.935 KG, DISTÂNCIA ENTRE EIXOS 4,8 M, POTÊNCIA 230 CV, INCLUSIVE TANQUE DE AÇO PARA TRANSPORTE DE ÁGUA - MATERIAIS NA OPERAÇÃO. AF_06/2014</t>
  </si>
  <si>
    <t>91396 CAMINHÃO PIPA 10.000 L TRUCADO, PESO BRUTO TOTAL 23.000 KG, CARGA ÚTIL MÁXIMA 15.935 KG, DISTÂNCIA ENTRE EIXOS 4,8 M, POTÊNCIA 230 CV, INCLUSIVE TANQUE DE AÇO PARA TRANSPORTE DE ÁGUA - DEPRECIAÇÃO. AF_06/2014 (H)</t>
  </si>
  <si>
    <t>00037736</t>
  </si>
  <si>
    <t>TANQUE DE ACO CARBONO NAO REVESTIDO, PARA TRANSPORTE DE AGUA COM CAPACIDADE DE 10 M3, COM BOMBA CENTRIFUGA POR TOMADA DE FORCA, VAZAO MAXIMA *75* M3/H (INCLUI MONTAGEM, NAO INCLUI CAMINHAO)</t>
  </si>
  <si>
    <t>91398 CAMINHÃO PIPA 10.000 L TRUCADO, PESO BRUTO TOTAL 23.000 KG, CARGA ÚTIL MÁXIMA 15.935 KG, DISTÂNCIA ENTRE EIXOS 4,8 M, POTÊNCIA 230 CV, INCLUSIVE TANQUE DE AÇO PARA TRANSPORTE DE ÁGUA - IMPOSTOS E SEGUROS. AF_06/2014 (H)</t>
  </si>
  <si>
    <t>91397 CAMINHÃO PIPA 10.000 L TRUCADO, PESO BRUTO TOTAL 23.000 KG, CARGA ÚTIL MÁXIMA 15.935 KG, DISTÂNCIA ENTRE EIXOS 4,8 M, POTÊNCIA 230 CV, INCLUSIVE TANQUE DE AÇO PARA TRANSPORTE DE ÁGUA - JUROS. AF_06/2014 (H)</t>
  </si>
  <si>
    <t>5763 CAMINHÃO PIPA 10.000 L TRUCADO, PESO BRUTO TOTAL 23.000 KG, CARGA ÚTIL MÁXIMA 15.935 KG, DISTÂNCIA ENTRE EIXOS 4,8 M, POTÊNCIA 230 CV, INCLUSIVE TANQUE DE AÇO PARA TRANSPORTE DE ÁGUA - MANUTENÇÃO. AF_06/2014 (H)</t>
  </si>
  <si>
    <t>53831 CAMINHÃO PIPA 10.000 L TRUCADO, PESO BRUTO TOTAL 23.000 KG, CARGA ÚTIL MÁXIMA 15.935 KG, DISTÂNCIA ENTRE EIXOS 4,8 M, POTÊNCIA 230 CV, INCLUSIVE TANQUE DE AÇO PARA TRANSPORTE DE ÁGUA - MATERIAIS NA OPERAÇÃO. AF_06/2014 (H)</t>
  </si>
  <si>
    <t>88261 CARPINTEIRO DE ESQUADRIA COM ENCARGOS COMPLEMENTARES (H)</t>
  </si>
  <si>
    <t>00001214</t>
  </si>
  <si>
    <t>CARPINTEIRO DE ESQUADRIAS (HORISTA)</t>
  </si>
  <si>
    <t>95329</t>
  </si>
  <si>
    <t>CURSO DE CAPACITAÇÃO PARA CARPINTEIRO DE ESQUADRIA (ENCARGOS COMPLEMENTARES) - HORISTA</t>
  </si>
  <si>
    <t>88262 CARPINTEIRO DE FORMAS COM ENCARGOS COMPLEMENTARES (H)</t>
  </si>
  <si>
    <t>00001213</t>
  </si>
  <si>
    <t>CARPINTEIRO DE FORMAS OU OFICIAL (HORISTA)</t>
  </si>
  <si>
    <t>95330</t>
  </si>
  <si>
    <t>CURSO DE CAPACITAÇÃO PARA CARPINTEIRO DE FÔRMAS (ENCARGOS COMPLEMENTARES) - HORISTA</t>
  </si>
  <si>
    <t>90466 CHUMBAMENTO LINEAR EM ALVENARIA PARA RAMAIS/DISTRIBUIÇÃO DE INSTALAÇÕES HIDRÁULICAS COM DIÂMETROS MENORES OU IGUAIS A 40 MM. AF_09/2023 (M)</t>
  </si>
  <si>
    <t>88629</t>
  </si>
  <si>
    <t>ARGAMASSA TRAÇO 1:3 (EM VOLUME DE CIMENTO E AREIA MÉDIA ÚMIDA), PREPARO MANUAL. AF_08/2019</t>
  </si>
  <si>
    <t>91534 COMPACTADOR DE SOLOS DE PERCUSSÃO (SOQUETE) COM MOTOR A GASOLINA 4 TEMPOS, POTÊNCIA 4 CV - CHI DIURNO. AF_08/2015 (CHI)</t>
  </si>
  <si>
    <t>88297</t>
  </si>
  <si>
    <t>OPERADOR DE MÁQUINAS E EQUIPAMENTOS COM ENCARGOS COMPLEMENTARES</t>
  </si>
  <si>
    <t>91529</t>
  </si>
  <si>
    <t>COMPACTADOR DE SOLOS DE PERCUSSÃO (SOQUETE) COM MOTOR A GASOLINA 4 TEMPOS, POTÊNCIA 4 CV - DEPRECIAÇÃO. AF_08/2015</t>
  </si>
  <si>
    <t>91530</t>
  </si>
  <si>
    <t>COMPACTADOR DE SOLOS DE PERCUSSÃO (SOQUETE) COM MOTOR A GASOLINA 4 TEMPOS, POTÊNCIA 4 CV - JUROS. AF_08/2015</t>
  </si>
  <si>
    <t>91533 COMPACTADOR DE SOLOS DE PERCUSSÃO (SOQUETE) COM MOTOR A GASOLINA 4 TEMPOS, POTÊNCIA 4 CV - CHP DIURNO. AF_08/2015 (CHP)</t>
  </si>
  <si>
    <t>91531</t>
  </si>
  <si>
    <t>COMPACTADOR DE SOLOS DE PERCUSSÃO (SOQUETE) COM MOTOR A GASOLINA 4 TEMPOS, POTÊNCIA 4 CV - MANUTENÇÃO. AF_08/2015</t>
  </si>
  <si>
    <t>91532</t>
  </si>
  <si>
    <t>COMPACTADOR DE SOLOS DE PERCUSSÃO (SOQUETE) COM MOTOR A GASOLINA 4 TEMPOS, POTÊNCIA 4 CV - MATERIAIS NA OPERAÇÃO. AF_08/2015</t>
  </si>
  <si>
    <t>91529 COMPACTADOR DE SOLOS DE PERCUSSÃO (SOQUETE) COM MOTOR A GASOLINA 4 TEMPOS, POTÊNCIA 4 CV - DEPRECIAÇÃO. AF_08/2015 (H)</t>
  </si>
  <si>
    <t>00013458</t>
  </si>
  <si>
    <t>COMPACTADOR DE SOLOS DE PERCURSAO (SOQUETE) COM MOTOR A GASOLINA 4 TEMPOS DE 4 HP (4 CV)</t>
  </si>
  <si>
    <t>91530 COMPACTADOR DE SOLOS DE PERCUSSÃO (SOQUETE) COM MOTOR A GASOLINA 4 TEMPOS, POTÊNCIA 4 CV - JUROS. AF_08/2015 (H)</t>
  </si>
  <si>
    <t>91531 COMPACTADOR DE SOLOS DE PERCUSSÃO (SOQUETE) COM MOTOR A GASOLINA 4 TEMPOS, POTÊNCIA 4 CV - MANUTENÇÃO. AF_08/2015 (H)</t>
  </si>
  <si>
    <t>91532 COMPACTADOR DE SOLOS DE PERCUSSÃO (SOQUETE) COM MOTOR A GASOLINA 4 TEMPOS, POTÊNCIA 4 CV - MATERIAIS NA OPERAÇÃO. AF_08/2015 (H)</t>
  </si>
  <si>
    <t>00004222</t>
  </si>
  <si>
    <t>GASOLINA COMUM</t>
  </si>
  <si>
    <t>94970 CONCRETO FCK = 20MPA, TRAÇO 1:2,7:3 (EM MASSA SECA DE CIMENTO/ AREIA MÉDIA/ BRITA 1) - PREPARO MECÂNICO COM BETONEIRA 600 L. AF_05/2021 (M3)</t>
  </si>
  <si>
    <t>00004721</t>
  </si>
  <si>
    <t>PEDRA BRITADA N. 1 (9,5 A 19 MM) POSTO PEDREIRA/FORNECEDOR, SEM FRETE</t>
  </si>
  <si>
    <t>94972 CONCRETO FCK = 30MPA, TRAÇO 1:2,1:2,5 (EM MASSA SECA DE CIMENTO/ AREIA MÉDIA/ BRITA 1) - PREPARO MECÂNICO COM BETONEIRA 600 L. AF_05/2021 (M3)</t>
  </si>
  <si>
    <t>94974 CONCRETO MAGRO PARA LASTRO, TRAÇO 1:4,5:4,5 (EM MASSA SECA DE CIMENTO/ AREIA MÉDIA/ BRITA 1) - PREPARO MANUAL. AF_05/2021 (M3)</t>
  </si>
  <si>
    <t>94968 CONCRETO MAGRO PARA LASTRO, TRAÇO 1:4,5:4,5 (EM MASSA SECA DE CIMENTO/ AREIA MÉDIA/ BRITA 1) - PREPARO MECÂNICO COM BETONEIRA 600 L. AF_05/2021 (M3)</t>
  </si>
  <si>
    <t>C0836 CONCRETO NÃO ESTRUTURAL PREPARO MANUAL (M3)</t>
  </si>
  <si>
    <t>I0280</t>
  </si>
  <si>
    <t>BRITA</t>
  </si>
  <si>
    <t>95805 CONDULETE DE PVC, TIPO B, PARA ELETRODUTO DE PVC SOLDÁVEL DN 25 MM (3/4''), APARENTE - FORNECIMENTO E INSTALAÇÃO. AF_10/2022 (UN)</t>
  </si>
  <si>
    <t>00011950</t>
  </si>
  <si>
    <t>BUCHA DE NYLON SEM ABA S6, COM PARAFUSO DE 4,20 X 40 MM EM ACO ZINCADO COM ROSCA SOBERBA, CABECA CHATA E FENDA PHILLIPS</t>
  </si>
  <si>
    <t>00012010</t>
  </si>
  <si>
    <t>CONDULETE EM PVC, TIPO "B", SEM TAMPA, DE 1/2" OU 3/4"</t>
  </si>
  <si>
    <t>95811 CONDULETE DE PVC, TIPO LB, PARA ELETRODUTO DE PVC SOLDÁVEL DN 25 MM (3/4''), APARENTE - FORNECIMENTO E INSTALAÇÃO. AF_10/2022 (UN)</t>
  </si>
  <si>
    <t>00012016</t>
  </si>
  <si>
    <t>CONDULETE EM PVC, TIPO "LB", SEM TAMPA, DE 1/2" OU 3/4"</t>
  </si>
  <si>
    <t>104749 CONECTOR GRAMPO METÁLICO TIPO OLHAL, PARA SPDA, PARA HASTE DE ATERRAMENTO DE 3/4'' E CABOS DE 10 A 50 MM2 - FORNECIMENTO E INSTALAÇÃO. AF_08/2023 (UN)</t>
  </si>
  <si>
    <t>00000416</t>
  </si>
  <si>
    <t>GRAMPO METALICO TIPO OLHAL PARA HASTE DE ATERRAMENTO DE 3/4", CONDUTOR DE *10* A 50 MM2</t>
  </si>
  <si>
    <t>SBC014025 COPIAS DE PROJETOS POR PLOTAGEM ELETRONICA (UN)</t>
  </si>
  <si>
    <t>SBC008824</t>
  </si>
  <si>
    <t>COPIAS DE PROJETOS POR PLOTAGEM ELETRÔNICA</t>
  </si>
  <si>
    <t>96977 CORDOALHA DE COBRE NU 50 MM², ENTERRADA - FORNECIMENTO E INSTALAÇÃO. AF_08/2023 (M)</t>
  </si>
  <si>
    <t>00000867</t>
  </si>
  <si>
    <t>CABO DE COBRE NU 50 MM2 MEIO-DURO</t>
  </si>
  <si>
    <t>92803 CORTE E DOBRA DE AÇO CA-50, DIÂMETRO DE 10,0 MM. AF_06/2022 (KG)</t>
  </si>
  <si>
    <t>00000034</t>
  </si>
  <si>
    <t>ACO CA-50, 10,0 MM, VERGALHAO</t>
  </si>
  <si>
    <t>92804 CORTE E DOBRA DE AÇO CA-50, DIÂMETRO DE 12,5 MM. AF_06/2022 (KG)</t>
  </si>
  <si>
    <t>00043055</t>
  </si>
  <si>
    <t>ACO CA-50, 12,5 MM OU 16,0 MM, VERGALHAO</t>
  </si>
  <si>
    <t>92802 CORTE E DOBRA DE AÇO CA-50, DIÂMETRO DE 8,0 MM. AF_06/2022 (KG)</t>
  </si>
  <si>
    <t>00000033</t>
  </si>
  <si>
    <t>ACO CA-50, 8,0 MM, VERGALHAO</t>
  </si>
  <si>
    <t>92799 CORTE E DOBRA DE AÇO CA-60, DIÂMETRO DE 4,2 MM. AF_06/2022 (KG)</t>
  </si>
  <si>
    <t>00043059</t>
  </si>
  <si>
    <t>ACO CA-60, 4,2 MM, OU 5,0 MM, OU 6,0 MM, OU 7,0 MM, VERGALHAO</t>
  </si>
  <si>
    <t>86901 CUBA DE EMBUTIR OVAL EM LOUÇA BRANCA, 35 X 50CM OU EQUIVALENTE - FORNECIMENTO E INSTALAÇÃO. AF_01/2020 (UN)</t>
  </si>
  <si>
    <t>00020269</t>
  </si>
  <si>
    <t>LAVATORIO / CUBA DE EMBUTIR, OVAL, DE LOUCA BRANCA, SEM LADRAO, DIMENSOES *50 X 35* CM (L X C)</t>
  </si>
  <si>
    <t>88274</t>
  </si>
  <si>
    <t>MARMORISTA/GRANITEIRO COM ENCARGOS COMPLEMENTARES</t>
  </si>
  <si>
    <t>95308 CURSO DE CAPACITAÇÃO PARA AJUDANTE DE ARMADOR (ENCARGOS COMPLEMENTARES) - HORISTA (H)</t>
  </si>
  <si>
    <t>95309 CURSO DE CAPACITAÇÃO PARA AJUDANTE DE CARPINTEIRO (ENCARGOS COMPLEMENTARES) - HORISTA (H)</t>
  </si>
  <si>
    <t>95311 CURSO DE CAPACITAÇÃO PARA AJUDANTE DE OPERAÇÃO EM GERAL (ENCARGOS COMPLEMENTARES) - HORISTA (H)</t>
  </si>
  <si>
    <t>95313 CURSO DE CAPACITAÇÃO PARA AJUDANTE ESPECIALIZADO (ENCARGOS COMPLEMENTARES) - HORISTA (H)</t>
  </si>
  <si>
    <t>95314 CURSO DE CAPACITAÇÃO PARA ARMADOR (ENCARGOS COMPLEMENTARES) - HORISTA (H)</t>
  </si>
  <si>
    <t>95316 CURSO DE CAPACITAÇÃO PARA AUXILIAR DE ELETRICISTA (ENCARGOS COMPLEMENTARES) - HORISTA (H)</t>
  </si>
  <si>
    <t>95317 CURSO DE CAPACITAÇÃO PARA AUXILIAR DE ENCANADOR OU BOMBEIRO HIDRÁULICO (ENCARGOS COMPLEMENTARES) - HORISTA (H)</t>
  </si>
  <si>
    <t>95323 CURSO DE CAPACITAÇÃO PARA AUXILIAR TÉCNICO DE ENGENHARIA (ENCARGOS COMPLEMENTARES) - HORISTA (H)</t>
  </si>
  <si>
    <t>95324 CURSO DE CAPACITAÇÃO PARA AZULEJISTA OU LADRILHISTA (ENCARGOS COMPLEMENTARES) - HORISTA (H)</t>
  </si>
  <si>
    <t>95329 CURSO DE CAPACITAÇÃO PARA CARPINTEIRO DE ESQUADRIA (ENCARGOS COMPLEMENTARES) - HORISTA (H)</t>
  </si>
  <si>
    <t>95330 CURSO DE CAPACITAÇÃO PARA CARPINTEIRO DE FÔRMAS (ENCARGOS COMPLEMENTARES) - HORISTA (H)</t>
  </si>
  <si>
    <t>95400 CURSO DE CAPACITAÇÃO PARA DESENHISTA PROJETISTA (ENCARGOS COMPLEMENTARES) - HORISTA (H)</t>
  </si>
  <si>
    <t>00002358</t>
  </si>
  <si>
    <t>DESENHISTA PROJETISTA (HORISTA)</t>
  </si>
  <si>
    <t>95332 CURSO DE CAPACITAÇÃO PARA ELETRICISTA (ENCARGOS COMPLEMENTARES) - HORISTA (H)</t>
  </si>
  <si>
    <t>00002436</t>
  </si>
  <si>
    <t>ELETRICISTA (HORISTA)</t>
  </si>
  <si>
    <t>95335 CURSO DE CAPACITAÇÃO PARA ENCANADOR OU BOMBEIRO HIDRÁULICO (ENCARGOS COMPLEMENTARES) - HORISTA (H)</t>
  </si>
  <si>
    <t>00002696</t>
  </si>
  <si>
    <t>ENCANADOR OU BOMBEIRO HIDRAULICO (HORISTA)</t>
  </si>
  <si>
    <t>95422 CURSO DE CAPACITAÇÃO PARA ENCARREGADO GERAL DE OBRAS (ENCARGOS COMPLEMENTARES) - MENSALISTA (MES)</t>
  </si>
  <si>
    <t>95402 CURSO DE CAPACITAÇÃO PARA ENGENHEIRO CIVIL DE OBRA JÚNIOR (ENCARGOS COMPLEMENTARES) - HORISTA (H)</t>
  </si>
  <si>
    <t>00002706</t>
  </si>
  <si>
    <t>ENGENHEIRO CIVIL DE OBRA JUNIOR (HORISTA)</t>
  </si>
  <si>
    <t>95403 CURSO DE CAPACITAÇÃO PARA ENGENHEIRO CIVIL DE OBRA PLENO (ENCARGOS COMPLEMENTARES) - HORISTA (H)</t>
  </si>
  <si>
    <t>95407 CURSO DE CAPACITAÇÃO PARA ENGENHEIRO ELETRICISTA (ENCARGOS COMPLEMENTARES) - HORISTA (H)</t>
  </si>
  <si>
    <t>00004069</t>
  </si>
  <si>
    <t>MESTRE DE OBRAS (HORISTA)</t>
  </si>
  <si>
    <t>95338 CURSO DE CAPACITAÇÃO PARA IMPERMEABILIZADOR (ENCARGOS COMPLEMENTARES) - HORISTA (H)</t>
  </si>
  <si>
    <t>00012873</t>
  </si>
  <si>
    <t>IMPERMEABILIZADOR (HORISTA)</t>
  </si>
  <si>
    <t>95340 CURSO DE CAPACITAÇÃO PARA MARCENEIRO (ENCARGOS COMPLEMENTARES) - HORISTA (H)</t>
  </si>
  <si>
    <t>00012868</t>
  </si>
  <si>
    <t>MARCENEIRO (HORISTA)</t>
  </si>
  <si>
    <t>95341 CURSO DE CAPACITAÇÃO PARA MARMORISTA/GRANITEIRO (ENCARGOS COMPLEMENTARES) - HORISTA (H)</t>
  </si>
  <si>
    <t>00004755</t>
  </si>
  <si>
    <t>MARMORISTA / GRANITEIRO (HORISTA)</t>
  </si>
  <si>
    <t>95405 CURSO DE CAPACITAÇÃO PARA MESTRE DE OBRAS (ENCARGOS COMPLEMENTARES) - HORISTA (H)</t>
  </si>
  <si>
    <t>95344 CURSO DE CAPACITAÇÃO PARA MONTADOR DE ESTRUTURA METÁLICA (ENCARGOS COMPLEMENTARES) - HORISTA (H)</t>
  </si>
  <si>
    <t>00044497</t>
  </si>
  <si>
    <t>MONTADOR DE ESTRUTURAS METALICAS HORISTA</t>
  </si>
  <si>
    <t>95346 CURSO DE CAPACITAÇÃO PARA MOTORISTA DE BASCULANTE (ENCARGOS COMPLEMENTARES) - HORISTA (H)</t>
  </si>
  <si>
    <t>00020020</t>
  </si>
  <si>
    <t>MOTORISTA DE CAMINHAO-BASCULANTE (HORISTA)</t>
  </si>
  <si>
    <t>95347 CURSO DE CAPACITAÇÃO PARA MOTORISTA DE CAMINHÃO (ENCARGOS COMPLEMENTARES) - HORISTA (H)</t>
  </si>
  <si>
    <t>00004093</t>
  </si>
  <si>
    <t>MOTORISTA DE CAMINHAO (HORISTA)</t>
  </si>
  <si>
    <t>95351 CURSO DE CAPACITAÇÃO PARA MOTORISTA OPERADOR DE MUNCK (ENCARGOS COMPLEMENTARES) - HORISTA (H)</t>
  </si>
  <si>
    <t>00004096</t>
  </si>
  <si>
    <t>MOTORISTA OPERADOR DE CAMINHAO COM MUNCK (HORISTA)</t>
  </si>
  <si>
    <t>95389 CURSO DE CAPACITAÇÃO PARA OPERADOR DE BETONEIRA ESTACIONÁRIA/MISTURADOR (ENCARGOS COMPLEMENTARES) - HORISTA (H)</t>
  </si>
  <si>
    <t>00037666</t>
  </si>
  <si>
    <t>OPERADOR DE BETONEIRA ESTACIONARIA / MISTURADOR (HORISTA)</t>
  </si>
  <si>
    <t>95357 CURSO DE CAPACITAÇÃO PARA OPERADOR DE ESCAVADEIRA (ENCARGOS COMPLEMENTARES) - HORISTA (H)</t>
  </si>
  <si>
    <t>00004234</t>
  </si>
  <si>
    <t>OPERADOR DE ESCAVADEIRA (HORISTA)</t>
  </si>
  <si>
    <t>95358 CURSO DE CAPACITAÇÃO PARA OPERADOR DE GUINCHO (ENCARGOS COMPLEMENTARES) - HORISTA (H)</t>
  </si>
  <si>
    <t>00004253</t>
  </si>
  <si>
    <t>OPERADOR DE GUINCHO OU GUINCHEIRO (HORISTA)</t>
  </si>
  <si>
    <t>95359 CURSO DE CAPACITAÇÃO PARA OPERADOR DE GUINDASTE (ENCARGOS COMPLEMENTARES) - HORISTA (H)</t>
  </si>
  <si>
    <t>00004254</t>
  </si>
  <si>
    <t>OPERADOR DE GUINDASTE (HORISTA)</t>
  </si>
  <si>
    <t>95361 CURSO DE CAPACITAÇÃO PARA OPERADOR DE MARTELETE OU MARTELETEIRO (ENCARGOS COMPLEMENTARES) - HORISTA (H)</t>
  </si>
  <si>
    <t>00004257</t>
  </si>
  <si>
    <t>OPERADOR DE MARTELETE OU MARTELETEIRO (HORISTA)</t>
  </si>
  <si>
    <t>95360 CURSO DE CAPACITAÇÃO PARA OPERADOR DE MÁQUINAS E EQUIPAMENTOS (ENCARGOS COMPLEMENTARES) - HORISTA (H)</t>
  </si>
  <si>
    <t>00004230</t>
  </si>
  <si>
    <t>OPERADOR DE MAQUINAS E TRATORES DIVERSOS - TERRAPLANAGEM (HORISTA)</t>
  </si>
  <si>
    <t>95364 CURSO DE CAPACITAÇÃO PARA OPERADOR DE PÁ CARREGADEIRA (ENCARGOS COMPLEMENTARES) - HORISTA (H)</t>
  </si>
  <si>
    <t>00004248</t>
  </si>
  <si>
    <t>OPERADOR DE PA CARREGADEIRA (HORISTA)</t>
  </si>
  <si>
    <t>95371 CURSO DE CAPACITAÇÃO PARA PEDREIRO (ENCARGOS COMPLEMENTARES) - HORISTA (H)</t>
  </si>
  <si>
    <t>00004750</t>
  </si>
  <si>
    <t>PEDREIRO (HORISTA)</t>
  </si>
  <si>
    <t>95372 CURSO DE CAPACITAÇÃO PARA PINTOR (ENCARGOS COMPLEMENTARES) - HORISTA (H)</t>
  </si>
  <si>
    <t>00004783</t>
  </si>
  <si>
    <t>PINTOR (HORISTA)</t>
  </si>
  <si>
    <t>95378 CURSO DE CAPACITAÇÃO PARA SERVENTE (ENCARGOS COMPLEMENTARES) - HORISTA (H)</t>
  </si>
  <si>
    <t>00006111</t>
  </si>
  <si>
    <t>SERVENTE DE OBRAS (HORISTA)</t>
  </si>
  <si>
    <t>100535 CURSO DE CAPACITAÇÃO PARA TECNICO DE EDIFICACOES (ENCARGOS COMPLEMENTARES) - HORISTA (H)</t>
  </si>
  <si>
    <t>00040945</t>
  </si>
  <si>
    <t>TECNICO DE EDIFICACOES (HORISTA)</t>
  </si>
  <si>
    <t>95385 CURSO DE CAPACITAÇÃO PARA TELHADISTA (ENCARGOS COMPLEMENTARES) - HORISTA (H)</t>
  </si>
  <si>
    <t>00012869</t>
  </si>
  <si>
    <t>TELHADOR / TELHADISTA (HORISTA)</t>
  </si>
  <si>
    <t>100299 CURSO DE CAPACITAÇÃO PARA TÉCNICO EM SEGURANÇA DO TRABALHO (ENCARGOS COMPLEMENTARES) - HORISTA (H)</t>
  </si>
  <si>
    <t>91919 CURVA 180 GRAUS PARA ELETRODUTO, PVC, ROSCÁVEL, DN 32 MM (1"), PARA CIRCUITOS TERMINAIS, INSTALADA EM PAREDE - FORNECIMENTO E INSTALAÇÃO. AF_03/2023 (UN)</t>
  </si>
  <si>
    <t>00039276</t>
  </si>
  <si>
    <t>CURVA 180 GRAUS, DE PVC RIGIDO ROSCAVEL, DE 1", PARA ELETRODUTO</t>
  </si>
  <si>
    <t>91911 CURVA 90 GRAUS PARA ELETRODUTO, PVC, ROSCÁVEL, DN 20 MM (1/2"), PARA CIRCUITOS TERMINAIS, INSTALADA EM PAREDE - FORNECIMENTO E INSTALAÇÃO. AF_03/2023 (UN)</t>
  </si>
  <si>
    <t>00001870</t>
  </si>
  <si>
    <t>CURVA 90 GRAUS, LONGA, DE PVC RIGIDO ROSCAVEL, DE 1/2", PARA ELETRODUTO</t>
  </si>
  <si>
    <t>91917 CURVA 90 GRAUS PARA ELETRODUTO, PVC, ROSCÁVEL, DN 32 MM (1"), PARA CIRCUITOS TERMINAIS, INSTALADA EM PAREDE - FORNECIMENTO E INSTALAÇÃO. AF_03/2023 (UN)</t>
  </si>
  <si>
    <t>00001884</t>
  </si>
  <si>
    <t>CURVA 90 GRAUS, LONGA, DE PVC RIGIDO ROSCAVEL, DE 1", PARA ELETRODUTO</t>
  </si>
  <si>
    <t>S00127 Concreto simples usinado fck=21mpa, bombeado, lançado e adensado em superestrutura (m3)</t>
  </si>
  <si>
    <t>S00128</t>
  </si>
  <si>
    <t>Lançamento de concreto usinado, bombeado, em peças armadas da superestrutura, inclusive colocação, adensamento e acabamento</t>
  </si>
  <si>
    <t>00034492</t>
  </si>
  <si>
    <t>CONCRETO USINADO BOMBEAVEL, CLASSE DE RESISTENCIA C20, COM BRITA 0 E 1, SLUMP = 100 +/- 20 MM, EXCLUI SERVICO DE BOMBEAMENTO (NBR 8953)</t>
  </si>
  <si>
    <t>00044535</t>
  </si>
  <si>
    <t>SERVICO DE BOMBEAMENTO DE CONCRETO COM CONSUMO MINIMO DE 40 M3, (DISPONIBILIZACAO DE BOMBA), SEM O LANCAMENTO</t>
  </si>
  <si>
    <t>90775 DESENHISTA PROJETISTA COM ENCARGOS COMPLEMENTARES (H)</t>
  </si>
  <si>
    <t>00043493</t>
  </si>
  <si>
    <t>EPI - FAMILIA TOPOGRAFO - HORISTA (ENCARGOS COMPLEMENTARES - COLETADO CAIXA)</t>
  </si>
  <si>
    <t>00043469</t>
  </si>
  <si>
    <t>FERRAMENTAS - FAMILIA TOPOGRAFO - HORISTA (ENCARGOS COMPLEMENTARES - COLETADO CAIXA)</t>
  </si>
  <si>
    <t>95400</t>
  </si>
  <si>
    <t>CURSO DE CAPACITAÇÃO PARA DESENHISTA PROJETISTA (ENCARGOS COMPLEMENTARES) - HORISTA</t>
  </si>
  <si>
    <t>93659 DISJUNTOR MONOPOLAR TIPO DIN, CORRENTE NOMINAL DE 50A - FORNECIMENTO E INSTALAÇÃO. AF_10/2020 (UN)</t>
  </si>
  <si>
    <t>00034686</t>
  </si>
  <si>
    <t>DISJUNTOR TERMOMAGNETICO PARA TRILHO DIN (IEC), MONOPOLAR, 40 - 50 A, ICC - 5KA / 250 VCA</t>
  </si>
  <si>
    <t>00001575</t>
  </si>
  <si>
    <t>TERMINAL A COMPRESSAO EM COBRE ESTANHADO PARA CABO 16 MM2, 1 FURO E 1 COMPRESSAO, PARA PARAFUSO DE FIXACAO M6</t>
  </si>
  <si>
    <t>101891 DISJUNTOR MONOPOLAR TIPO NEMA, CORRENTE NOMINAL DE 35 ATÉ 50A - FORNECIMENTO E INSTALAÇÃO. AF_10/2020 (UN)</t>
  </si>
  <si>
    <t>00002386</t>
  </si>
  <si>
    <t>DISJUNTOR TIPO NEMA, MONOPOLAR 35 ATE 50 A, TENSAO MAXIMA DE 240 V</t>
  </si>
  <si>
    <t>00001574</t>
  </si>
  <si>
    <t>TERMINAL A COMPRESSAO EM COBRE ESTANHADO PARA CABO 10 MM2, 1 FURO E 1 COMPRESSAO, PARA PARAFUSO DE FIXACAO M6</t>
  </si>
  <si>
    <t>88264 ELETRICISTA COM ENCARGOS COMPLEMENTARES (H)</t>
  </si>
  <si>
    <t>95332</t>
  </si>
  <si>
    <t>CURSO DE CAPACITAÇÃO PARA ELETRICISTA (ENCARGOS COMPLEMENTARES) - HORISTA</t>
  </si>
  <si>
    <t>91862 ELETRODUTO RÍGIDO ROSCÁVEL, PVC, DN 20 MM (1/2"), PARA CIRCUITOS TERMINAIS, INSTALADO EM FORRO - FORNECIMENTO E INSTALAÇÃO. AF_03/2023 (M)</t>
  </si>
  <si>
    <t>00002673</t>
  </si>
  <si>
    <t>ELETRODUTO DE PVC RIGIDO ROSCAVEL DE 1/2 ", SEM LUVA</t>
  </si>
  <si>
    <t>91870 ELETRODUTO RÍGIDO ROSCÁVEL, PVC, DN 20 MM (1/2"), PARA CIRCUITOS TERMINAIS, INSTALADO EM PAREDE - FORNECIMENTO E INSTALAÇÃO. AF_03/2023 (M)</t>
  </si>
  <si>
    <t>91872 ELETRODUTO RÍGIDO ROSCÁVEL, PVC, DN 32 MM (1"), PARA CIRCUITOS TERMINAIS, INSTALADO EM PAREDE - FORNECIMENTO E INSTALAÇÃO. AF_03/2023 (M)</t>
  </si>
  <si>
    <t>00002685</t>
  </si>
  <si>
    <t>ELETRODUTO DE PVC RIGIDO ROSCAVEL DE 1 ", SEM LUVA</t>
  </si>
  <si>
    <t>88267 ENCANADOR OU BOMBEIRO HIDRÁULICO COM ENCARGOS COMPLEMENTARES (H)</t>
  </si>
  <si>
    <t>95335</t>
  </si>
  <si>
    <t>CURSO DE CAPACITAÇÃO PARA ENCANADOR OU BOMBEIRO HIDRÁULICO (ENCARGOS COMPLEMENTARES) - HORISTA</t>
  </si>
  <si>
    <t>86884 ENGATE FLEXÍVEL EM PLÁSTICO BRANCO, 1/2" X 30CM - FORNECIMENTO E INSTALAÇÃO. AF_01/2020 (UN)</t>
  </si>
  <si>
    <t>00006141</t>
  </si>
  <si>
    <t>ENGATE/RABICHO FLEXIVEL PLASTICO (PVC OU ABS) BRANCO 1/2" X 30 CM</t>
  </si>
  <si>
    <t>90777 ENGENHEIRO CIVIL DE OBRA JUNIOR COM ENCARGOS COMPLEMENTARES (H)</t>
  </si>
  <si>
    <t>95402</t>
  </si>
  <si>
    <t>CURSO DE CAPACITAÇÃO PARA ENGENHEIRO CIVIL DE OBRA JÚNIOR (ENCARGOS COMPLEMENTARES) - HORISTA</t>
  </si>
  <si>
    <t>90778 ENGENHEIRO CIVIL DE OBRA PLENO COM ENCARGOS COMPLEMENTARES (H)</t>
  </si>
  <si>
    <t>91677 ENGENHEIRO ELETRICISTA COM ENCARGOS COMPLEMENTARES (H)</t>
  </si>
  <si>
    <t>95407</t>
  </si>
  <si>
    <t>CURSO DE CAPACITAÇÃO PARA ENGENHEIRO ELETRICISTA (ENCARGOS COMPLEMENTARES) - HORISTA</t>
  </si>
  <si>
    <t>34783</t>
  </si>
  <si>
    <t>ENGENHEIRO ELETRICISTA</t>
  </si>
  <si>
    <t>5632 ESCAVADEIRA HIDRÁULICA SOBRE ESTEIRAS, CAÇAMBA 0,80 M3, PESO OPERACIONAL 17 T, POTENCIA BRUTA 111 HP - CHI DIURNO. AF_06/2014 (CHI)</t>
  </si>
  <si>
    <t>88294</t>
  </si>
  <si>
    <t>OPERADOR DE ESCAVADEIRA COM ENCARGOS COMPLEMENTARES</t>
  </si>
  <si>
    <t>5627</t>
  </si>
  <si>
    <t>ESCAVADEIRA HIDRÁULICA SOBRE ESTEIRAS, CAÇAMBA 0,80 M3, PESO OPERACIONAL 17 T, POTENCIA BRUTA 111 HP - DEPRECIAÇÃO. AF_06/2014</t>
  </si>
  <si>
    <t>5628</t>
  </si>
  <si>
    <t>ESCAVADEIRA HIDRÁULICA SOBRE ESTEIRAS, CAÇAMBA 0,80 M3, PESO OPERACIONAL 17 T, POTENCIA BRUTA 111 HP - JUROS. AF_06/2014</t>
  </si>
  <si>
    <t>5631 ESCAVADEIRA HIDRÁULICA SOBRE ESTEIRAS, CAÇAMBA 0,80 M3, PESO OPERACIONAL 17 T, POTENCIA BRUTA 111 HP - CHP DIURNO. AF_06/2014 (CHP)</t>
  </si>
  <si>
    <t>5629</t>
  </si>
  <si>
    <t>ESCAVADEIRA HIDRÁULICA SOBRE ESTEIRAS, CAÇAMBA 0,80 M3, PESO OPERACIONAL 17 T, POTENCIA BRUTA 111 HP - MANUTENÇÃO. AF_06/2014</t>
  </si>
  <si>
    <t>5630</t>
  </si>
  <si>
    <t>ESCAVADEIRA HIDRÁULICA SOBRE ESTEIRAS, CAÇAMBA 0,80 M3, PESO OPERACIONAL 17 T, POTENCIA BRUTA 111 HP - MATERIAIS NA OPERAÇÃO. AF_06/2014</t>
  </si>
  <si>
    <t>5627 ESCAVADEIRA HIDRÁULICA SOBRE ESTEIRAS, CAÇAMBA 0,80 M3, PESO OPERACIONAL 17 T, POTENCIA BRUTA 111 HP - DEPRECIAÇÃO. AF_06/2014 (H)</t>
  </si>
  <si>
    <t>00010685</t>
  </si>
  <si>
    <t>ESCAVADEIRA HIDRAULICA SOBRE ESTEIRAS, CACAMBA 0,80M3, PESO OPERACIONAL 17T, POTENCIA BRUTA 111HP</t>
  </si>
  <si>
    <t>5628 ESCAVADEIRA HIDRÁULICA SOBRE ESTEIRAS, CAÇAMBA 0,80 M3, PESO OPERACIONAL 17 T, POTENCIA BRUTA 111 HP - JUROS. AF_06/2014 (H)</t>
  </si>
  <si>
    <t>5629 ESCAVADEIRA HIDRÁULICA SOBRE ESTEIRAS, CAÇAMBA 0,80 M3, PESO OPERACIONAL 17 T, POTENCIA BRUTA 111 HP - MANUTENÇÃO. AF_06/2014 (H)</t>
  </si>
  <si>
    <t>5630 ESCAVADEIRA HIDRÁULICA SOBRE ESTEIRAS, CAÇAMBA 0,80 M3, PESO OPERACIONAL 17 T, POTENCIA BRUTA 111 HP - MATERIAIS NA OPERAÇÃO. AF_06/2014 (H)</t>
  </si>
  <si>
    <t>93358 ESCAVAÇÃO MANUAL DE VALA COM PROFUNDIDADE MENOR OU IGUAL A 1,30 M. AF_02/2021 (M3)</t>
  </si>
  <si>
    <t>S08623 Emassamento de superfície, com aplicação de 02 demãos de massa corrida - R1 (m2)</t>
  </si>
  <si>
    <t>S10553</t>
  </si>
  <si>
    <t>Encargos Complementares - Pintor</t>
  </si>
  <si>
    <t>I03767S</t>
  </si>
  <si>
    <t>Lixa em folha para parede ou madeira, numero 120, cor vermelha</t>
  </si>
  <si>
    <t>I01605</t>
  </si>
  <si>
    <t>Massa corrida a base pva (coralar ou similar)</t>
  </si>
  <si>
    <t>l</t>
  </si>
  <si>
    <t>I04783S</t>
  </si>
  <si>
    <t>Pintor (horista)</t>
  </si>
  <si>
    <t>S10551 Encargos Complementares - Carpinteiro (h)</t>
  </si>
  <si>
    <t>I00158</t>
  </si>
  <si>
    <t>Almoço (Participação do empregador)</t>
  </si>
  <si>
    <t>I12893S</t>
  </si>
  <si>
    <t>Bota de seguranca com biqueira de aco e colarinho acolchoado</t>
  </si>
  <si>
    <t>par</t>
  </si>
  <si>
    <t>I12894S</t>
  </si>
  <si>
    <t>Capa para chuva em pvc com forro de poliester, com capuz (amarela ou azul)</t>
  </si>
  <si>
    <t>I12895S</t>
  </si>
  <si>
    <t>Capacete de seguranca aba frontal com suspensao de polietileno, sem jugular (classe b)</t>
  </si>
  <si>
    <t>I10492</t>
  </si>
  <si>
    <t>Cesta Básica</t>
  </si>
  <si>
    <t>I10579</t>
  </si>
  <si>
    <t>Chave de fenda chata 30 cm</t>
  </si>
  <si>
    <t>I10517</t>
  </si>
  <si>
    <t>Exames admissionais/demissionais (checkup)</t>
  </si>
  <si>
    <t>cj</t>
  </si>
  <si>
    <t>I00941</t>
  </si>
  <si>
    <t>Fardamento com mangas curta</t>
  </si>
  <si>
    <t>I10578</t>
  </si>
  <si>
    <t>Formão grande</t>
  </si>
  <si>
    <t>I11248</t>
  </si>
  <si>
    <t>Furadeira e Parafusadeira eletrica Bosch ou Similar profissional</t>
  </si>
  <si>
    <t>I12892S</t>
  </si>
  <si>
    <t>Luva raspa de couro, cano curto (punho *7* cm)</t>
  </si>
  <si>
    <t>I11244</t>
  </si>
  <si>
    <t>Martelo com unha</t>
  </si>
  <si>
    <t>I01651</t>
  </si>
  <si>
    <t>Óculos branco proteção</t>
  </si>
  <si>
    <t>pr</t>
  </si>
  <si>
    <t>I10596</t>
  </si>
  <si>
    <t>Protetor auricular</t>
  </si>
  <si>
    <t>I10599</t>
  </si>
  <si>
    <t>Protetor solar fps 30 com 120ml</t>
  </si>
  <si>
    <t>I10761</t>
  </si>
  <si>
    <t>Refeição - café da manhã ( café com leite e dois pães com manteiga)</t>
  </si>
  <si>
    <t>I10362</t>
  </si>
  <si>
    <t>Seguro de vida e acidente em grupo</t>
  </si>
  <si>
    <t>I11249</t>
  </si>
  <si>
    <t>Serra circular eletrica portatil</t>
  </si>
  <si>
    <t>I10577</t>
  </si>
  <si>
    <t>Serrote 40cm</t>
  </si>
  <si>
    <t>I02378</t>
  </si>
  <si>
    <t>Vale transporte</t>
  </si>
  <si>
    <t>S10550 Encargos Complementares - Pedreiro (h)</t>
  </si>
  <si>
    <t>I04722</t>
  </si>
  <si>
    <t>Colher de pedreiro</t>
  </si>
  <si>
    <t>I04174</t>
  </si>
  <si>
    <t>Desempenadeira de aço lisa, cabo madeira, ref:143, Atlas ou similar</t>
  </si>
  <si>
    <t>I11245</t>
  </si>
  <si>
    <t>Desempoladeira de madeira 12x22</t>
  </si>
  <si>
    <t>I11246</t>
  </si>
  <si>
    <t>Escala métrica de bambú</t>
  </si>
  <si>
    <t>I11264</t>
  </si>
  <si>
    <t>Marreta de 1/2 kg com cabo</t>
  </si>
  <si>
    <t>I11265</t>
  </si>
  <si>
    <t>Martelo de borracha com cabo</t>
  </si>
  <si>
    <t>I11243</t>
  </si>
  <si>
    <t>Martelo sem unha</t>
  </si>
  <si>
    <t>I10789</t>
  </si>
  <si>
    <t>Nível de bolha de madeira</t>
  </si>
  <si>
    <t>I10790</t>
  </si>
  <si>
    <t>Prumo de face</t>
  </si>
  <si>
    <t>I10282</t>
  </si>
  <si>
    <t>Regua de alumínio c/ 2,00m (para pedreiro)</t>
  </si>
  <si>
    <t>I11247</t>
  </si>
  <si>
    <t>Serra mármore</t>
  </si>
  <si>
    <t>S10553 Encargos Complementares - Pintor (h)</t>
  </si>
  <si>
    <t>I11252</t>
  </si>
  <si>
    <t>Escada de aluminio de abrir com 7 degraus</t>
  </si>
  <si>
    <t>I04725</t>
  </si>
  <si>
    <t>Espátula</t>
  </si>
  <si>
    <t>I11251</t>
  </si>
  <si>
    <t>Pincel de seda 2"</t>
  </si>
  <si>
    <t>I11250</t>
  </si>
  <si>
    <t>Rolo lã de carneiro 20cm</t>
  </si>
  <si>
    <t>I10583</t>
  </si>
  <si>
    <t>Trincha 3"</t>
  </si>
  <si>
    <t>S10549 Encargos Complementares - Servente (h)</t>
  </si>
  <si>
    <t>I02711S</t>
  </si>
  <si>
    <t>Carrinho de mao de aco capacidade 50 a 60 l, pneu com camara</t>
  </si>
  <si>
    <t>I04729</t>
  </si>
  <si>
    <t>Marreta 1 kg com cabo</t>
  </si>
  <si>
    <t>I10788</t>
  </si>
  <si>
    <t>Pá quadrada</t>
  </si>
  <si>
    <t>I04728</t>
  </si>
  <si>
    <t>Talhadeira chata 10"</t>
  </si>
  <si>
    <t>92272 FABRICAÇÃO DE ESCORAS DE VIGA DO TIPO GARFO, EM MADEIRA. AF_09/2020 (M)</t>
  </si>
  <si>
    <t>91693</t>
  </si>
  <si>
    <t>SERRA CIRCULAR DE BANCADA COM MOTOR ELÉTRICO POTÊNCIA DE 5HP, COM COIFA PARA DISCO 10" - CHI DIURNO. AF_08/2015</t>
  </si>
  <si>
    <t>91692</t>
  </si>
  <si>
    <t>SERRA CIRCULAR DE BANCADA COM MOTOR ELÉTRICO POTÊNCIA DE 5HP, COM COIFA PARA DISCO 10" - CHP DIURNO. AF_08/2015</t>
  </si>
  <si>
    <t>00001345</t>
  </si>
  <si>
    <t>CHAPA/PAINEL DE MADEIRA COMPENSADA PLASTIFICADA (MADEIRITE PLASTIFICADO) PARA FORMA DE CONCRETO, DE 2200 X 1100 MM, E = *17* MM</t>
  </si>
  <si>
    <t>00005068</t>
  </si>
  <si>
    <t>PREGO DE ACO POLIDO COM CABECA 17 X 21 (2 X 11)</t>
  </si>
  <si>
    <t>92264 FABRICAÇÃO DE FÔRMA PARA PILARES E ESTRUTURAS SIMILARES, EM CHAPA DE MADEIRA COMPENSADA PLASTIFICADA, E = 18 MM. AF_09/2020 (M2)</t>
  </si>
  <si>
    <t>92263 FABRICAÇÃO DE FÔRMA PARA PILARES E ESTRUTURAS SIMILARES, EM CHAPA DE MADEIRA COMPENSADA RESINADA, E = 17 MM. AF_09/2020 (M2)</t>
  </si>
  <si>
    <t>00001358</t>
  </si>
  <si>
    <t>CHAPA/PAINEL DE MADEIRA COMPENSADA RESINADA (MADEIRITE RESINADO ROSA) PARA FORMA DE CONCRETO, DE 2200 X 1100 MM, E = 17 MM</t>
  </si>
  <si>
    <t>92265 FABRICAÇÃO DE FÔRMA PARA VIGAS, EM CHAPA DE MADEIRA COMPENSADA RESINADA, E = 17 MM. AF_09/2020 (M2)</t>
  </si>
  <si>
    <t>91170 FIXAÇÃO DE TUBOS HORIZONTAIS DE PVC ÁGUA, PVC ESGOTO, PVC ÁGUA PLUVIAL, CPVC, PPR, COBRE OU AÇO, DIÂMETROS MENORES OU IGUAIS A 40 MM, COM ABRAÇADEIRA METÁLICA RÍGIDA TIPO U PERFIL 1 1/4", FIXADA EM PERFILADO EM LAJE. AF_09/2023_PS (M)</t>
  </si>
  <si>
    <t>00000392</t>
  </si>
  <si>
    <t>ABRACADEIRA EM ACO PARA AMARRACAO DE ELETRODUTOS, TIPO D, COM 1/2" E PARAFUSO DE FIXACAO</t>
  </si>
  <si>
    <t>91173 FIXAÇÃO DE TUBOS VERTICAIS DE PVC ÁGUA, PVC ESGOTO, PVC ÁGUA PLUVIAL, CPVC, PPR, COBRE OU AÇO, DIÂMETROS MENORES OU IGUAIS A 40 MM, COM ABRAÇADEIRA METÁLICA RÍGIDA TIPO U PERFIL 1 1/4", FIXADA EM PERFILADO EM PAREDE. AF_09/2023_PS (M)</t>
  </si>
  <si>
    <t>S11640 Forma plana para estruturas, em compensado plastificado de 10mm, 02 usos, inclusive escoramento - Revisada 07.2015 (m2)</t>
  </si>
  <si>
    <t>00043130</t>
  </si>
  <si>
    <t>ARAME GALVANIZADO 12 BWG, D = 2,76 MM (0,048 KG/M) OU 14 BWG, D = 2,11 MM (0,026 KG/M)</t>
  </si>
  <si>
    <t>00001346</t>
  </si>
  <si>
    <t>CHAPA/PAINEL DE MADEIRA COMPENSADA PLASTIFICADA (MADEIRITE PLASTIFICADO) PARA FORMA DE CONCRETO, DE 2200 X 1100 MM, E = 10 MM</t>
  </si>
  <si>
    <t>I01569</t>
  </si>
  <si>
    <t>Madeira mista serrada (barrote) 6 x 6cm - 0,0036 m3/m (angelim, louro)</t>
  </si>
  <si>
    <t>S00081 Forma plana para fundações, em tábuas de pinho, 01 uso (m2)</t>
  </si>
  <si>
    <t>S10551</t>
  </si>
  <si>
    <t>Encargos Complementares - Carpinteiro</t>
  </si>
  <si>
    <t>I02692S</t>
  </si>
  <si>
    <t>Desmoldante protetor para formas de madeira, de base oleosaemulsionada em agua</t>
  </si>
  <si>
    <t>I05067S</t>
  </si>
  <si>
    <t>Prego de aco polido com cabeca 16 x 24 (2 1/4 x 12)</t>
  </si>
  <si>
    <t>I04509S</t>
  </si>
  <si>
    <t>Sarrafo *2,5 x 10* cm em pinus, mista ou equivalente da regiao - bruta</t>
  </si>
  <si>
    <t>I06189S</t>
  </si>
  <si>
    <t>Tabua nao aparelhada *2,5 x 30* cm, em macaranduba/massaranduba, angelim ou equivalente da regiao - bruta</t>
  </si>
  <si>
    <t>I01213S</t>
  </si>
  <si>
    <t>Carpinteiro de formas ou oficial (horista)</t>
  </si>
  <si>
    <t>90279 GRAUTE FGK=20 MPA; TRAÇO 1:0,04:1,8:2,1 (EM MASSA SECA DE CIMENTO/ CAL/ AREIA GROSSA/ BRITA 0) - PREPARO MECÂNICO COM BETONEIRA 400 L. AF_09/2021 (M3)</t>
  </si>
  <si>
    <t>00004720</t>
  </si>
  <si>
    <t>PEDRA BRITADA N. 0, OU PEDRISCO (4,8 A 9,5 MM) POSTO PEDREIRA/FORNECEDOR, SEM FRETE</t>
  </si>
  <si>
    <t>93282 GUINCHO ELÉTRICO DE COLUNA, CAPACIDADE 400 KG, COM MOTO FREIO, MOTOR TRIFÁSICO DE 1,25 CV - CHI DIURNO. AF_03/2016 (CHI)</t>
  </si>
  <si>
    <t>88295</t>
  </si>
  <si>
    <t>OPERADOR DE GUINCHO COM ENCARGOS COMPLEMENTARES</t>
  </si>
  <si>
    <t>93277</t>
  </si>
  <si>
    <t>GUINCHO ELÉTRICO DE COLUNA, CAPACIDADE 400 KG, COM MOTO FREIO, MOTOR TRIFÁSICO DE 1,25 CV - DEPRECIAÇÃO. AF_03/2016</t>
  </si>
  <si>
    <t>93278</t>
  </si>
  <si>
    <t>GUINCHO ELÉTRICO DE COLUNA, CAPACIDADE 400 KG, COM MOTO FREIO, MOTOR TRIFÁSICO DE 1,25 CV - JUROS. AF_03/2016</t>
  </si>
  <si>
    <t>93281 GUINCHO ELÉTRICO DE COLUNA, CAPACIDADE 400 KG, COM MOTO FREIO, MOTOR TRIFÁSICO DE 1,25 CV - CHP DIURNO. AF_03/2016 (CHP)</t>
  </si>
  <si>
    <t>93279</t>
  </si>
  <si>
    <t>GUINCHO ELÉTRICO DE COLUNA, CAPACIDADE 400 KG, COM MOTO FREIO, MOTOR TRIFÁSICO DE 1,25 CV - MANUTENÇÃO. AF_03/2016</t>
  </si>
  <si>
    <t>93280</t>
  </si>
  <si>
    <t>GUINCHO ELÉTRICO DE COLUNA, CAPACIDADE 400 KG, COM MOTO FREIO, MOTOR TRIFÁSICO DE 1,25 CV - MATERIAIS NA OPERAÇÃO. AF_03/2016</t>
  </si>
  <si>
    <t>93277 GUINCHO ELÉTRICO DE COLUNA, CAPACIDADE 400 KG, COM MOTO FREIO, MOTOR TRIFÁSICO DE 1,25 CV - DEPRECIAÇÃO. AF_03/2016 (H)</t>
  </si>
  <si>
    <t>00036487</t>
  </si>
  <si>
    <t>GUINCHO ELETRICO DE COLUNA, CAPACIDADE 400 KG, COM MOTO FREIO, MOTOR TRIFASICO DE 1,25 CV</t>
  </si>
  <si>
    <t>93278 GUINCHO ELÉTRICO DE COLUNA, CAPACIDADE 400 KG, COM MOTO FREIO, MOTOR TRIFÁSICO DE 1,25 CV - JUROS. AF_03/2016 (H)</t>
  </si>
  <si>
    <t>93279 GUINCHO ELÉTRICO DE COLUNA, CAPACIDADE 400 KG, COM MOTO FREIO, MOTOR TRIFÁSICO DE 1,25 CV - MANUTENÇÃO. AF_03/2016 (H)</t>
  </si>
  <si>
    <t>93280 GUINCHO ELÉTRICO DE COLUNA, CAPACIDADE 400 KG, COM MOTO FREIO, MOTOR TRIFÁSICO DE 1,25 CV - MATERIAIS NA OPERAÇÃO. AF_03/2016 (H)</t>
  </si>
  <si>
    <t>93288 GUINDASTE HIDRÁULICO AUTOPROPELIDO, COM LANÇA TELESCÓPICA 40 M, CAPACIDADE MÁXIMA 60 T, POTÊNCIA 260 KW - CHI DIURNO. AF_03/2016 (CHI)</t>
  </si>
  <si>
    <t>88296</t>
  </si>
  <si>
    <t>OPERADOR DE GUINDASTE COM ENCARGOS COMPLEMENTARES</t>
  </si>
  <si>
    <t>93283</t>
  </si>
  <si>
    <t>GUINDASTE HIDRÁULICO AUTOPROPELIDO, COM LANÇA TELESCÓPICA 40 M, CAPACIDADE MÁXIMA 60 T, POTÊNCIA 260 KW - DEPRECIAÇÃO. AF_03/2016</t>
  </si>
  <si>
    <t>93296</t>
  </si>
  <si>
    <t>GUINDASTE HIDRÁULICO AUTOPROPELIDO, COM LANÇA TELESCÓPICA 40 M, CAPACIDADE MÁXIMA 60 T, POTÊNCIA 260 KW - IMPOSTOS E SEGUROS. AF_03/2016</t>
  </si>
  <si>
    <t>93284</t>
  </si>
  <si>
    <t>GUINDASTE HIDRÁULICO AUTOPROPELIDO, COM LANÇA TELESCÓPICA 40 M, CAPACIDADE MÁXIMA 60 T, POTÊNCIA 260 KW - JUROS. AF_03/2016</t>
  </si>
  <si>
    <t>93287 GUINDASTE HIDRÁULICO AUTOPROPELIDO, COM LANÇA TELESCÓPICA 40 M, CAPACIDADE MÁXIMA 60 T, POTÊNCIA 260 KW - CHP DIURNO. AF_03/2016 (CHP)</t>
  </si>
  <si>
    <t>93285</t>
  </si>
  <si>
    <t>GUINDASTE HIDRÁULICO AUTOPROPELIDO, COM LANÇA TELESCÓPICA 40 M, CAPACIDADE MÁXIMA 60 T, POTÊNCIA 260 KW - MANUTENÇÃO. AF_03/2016</t>
  </si>
  <si>
    <t>93286</t>
  </si>
  <si>
    <t>GUINDASTE HIDRÁULICO AUTOPROPELIDO, COM LANÇA TELESCÓPICA 40 M, CAPACIDADE MÁXIMA 60 T, POTÊNCIA 260 KW - MATERIAIS NA OPERAÇÃO. AF_03/2016</t>
  </si>
  <si>
    <t>93283 GUINDASTE HIDRÁULICO AUTOPROPELIDO, COM LANÇA TELESCÓPICA 40 M, CAPACIDADE MÁXIMA 60 T, POTÊNCIA 260 KW - DEPRECIAÇÃO. AF_03/2016 (H)</t>
  </si>
  <si>
    <t>00044474</t>
  </si>
  <si>
    <t>GUINDASTE HIDRAULICO AUTOPROPELIDO, COM LANCA TELESCOPICA 40 M, CAPACIDADE MAXIMA 60 T, POTENCIA 260 KW, TRACAO 6 X 6</t>
  </si>
  <si>
    <t>93296 GUINDASTE HIDRÁULICO AUTOPROPELIDO, COM LANÇA TELESCÓPICA 40 M, CAPACIDADE MÁXIMA 60 T, POTÊNCIA 260 KW - IMPOSTOS E SEGUROS. AF_03/2016 (H)</t>
  </si>
  <si>
    <t>93284 GUINDASTE HIDRÁULICO AUTOPROPELIDO, COM LANÇA TELESCÓPICA 40 M, CAPACIDADE MÁXIMA 60 T, POTÊNCIA 260 KW - JUROS. AF_03/2016 (H)</t>
  </si>
  <si>
    <t>93285 GUINDASTE HIDRÁULICO AUTOPROPELIDO, COM LANÇA TELESCÓPICA 40 M, CAPACIDADE MÁXIMA 60 T, POTÊNCIA 260 KW - MANUTENÇÃO. AF_03/2016 (H)</t>
  </si>
  <si>
    <t>93286 GUINDASTE HIDRÁULICO AUTOPROPELIDO, COM LANÇA TELESCÓPICA 40 M, CAPACIDADE MÁXIMA 60 T, POTÊNCIA 260 KW - MATERIAIS NA OPERAÇÃO. AF_03/2016 (H)</t>
  </si>
  <si>
    <t>5928 GUINDAUTO HIDRÁULICO, CAPACIDADE MÁXIMA DE CARGA 6200 KG, MOMENTO MÁXIMO DE CARGA 11,7 TM, ALCANCE MÁXIMO HORIZONTAL 9,70 M, INCLUSIVE CAMINHÃO TOCO PBT 16.000 KG, POTÊNCIA DE 189 CV - CHP DIURNO. AF_06/2014 (CHP)</t>
  </si>
  <si>
    <t>88286</t>
  </si>
  <si>
    <t>MOTORISTA OPERADOR DE MUNCK COM ENCARGOS COMPLEMENTARES</t>
  </si>
  <si>
    <t>89259</t>
  </si>
  <si>
    <t>GUINDAUTO HIDRÁULICO, CAPACIDADE MÁXIMA DE CARGA 6200 KG, MOMENTO MÁXIMO DE CARGA 11,7 TM, ALCANCE MÁXIMO HORIZONTAL 9,70 M, INCLUSIVE CAMINHÃO TOCO PBT 16.000 KG, POTÊNCIA DE 189 CV - DEPRECIAÇÃO. AF_06/2014</t>
  </si>
  <si>
    <t>91466</t>
  </si>
  <si>
    <t>GUINDAUTO HIDRÁULICO, CAPACIDADE MÁXIMA DE CARGA 6200 KG, MOMENTO MÁXIMO DE CARGA 11,7 TM, ALCANCE MÁXIMO HORIZONTAL 9,70 M, INCLUSIVE CAMINHÃO TOCO PBT 16.000 KG, POTÊNCIA DE 189 CV - IMPOSTOS E SEGUROS. AF_08/2015</t>
  </si>
  <si>
    <t>89260</t>
  </si>
  <si>
    <t>GUINDAUTO HIDRÁULICO, CAPACIDADE MÁXIMA DE CARGA 6200 KG, MOMENTO MÁXIMO DE CARGA 11,7 TM, ALCANCE MÁXIMO HORIZONTAL 9,70 M, INCLUSIVE CAMINHÃO TOCO PBT 16.000 KG, POTÊNCIA DE 189 CV - JUROS. AF_06/2014</t>
  </si>
  <si>
    <t>89262</t>
  </si>
  <si>
    <t>GUINDAUTO HIDRÁULICO, CAPACIDADE MÁXIMA DE CARGA 6200 KG, MOMENTO MÁXIMO DE CARGA 11,7 TM, ALCANCE MÁXIMO HORIZONTAL 9,70 M, INCLUSIVE CAMINHÃO TOCO PBT 16.000 KG, POTÊNCIA DE 189 CV - MANUTENÇÃO. AF_06/2014</t>
  </si>
  <si>
    <t>91467</t>
  </si>
  <si>
    <t>GUINDAUTO HIDRÁULICO, CAPACIDADE MÁXIMA DE CARGA 6200 KG, MOMENTO MÁXIMO DE CARGA 11,7 TM, ALCANCE MÁXIMO HORIZONTAL 9,70 M, INCLUSIVE CAMINHÃO TOCO PBT 16.000 KG, POTÊNCIA DE 189 CV - MATERIAIS NA OPERAÇÃO. AF_08/2015</t>
  </si>
  <si>
    <t>89259 GUINDAUTO HIDRÁULICO, CAPACIDADE MÁXIMA DE CARGA 6200 KG, MOMENTO MÁXIMO DE CARGA 11,7 TM, ALCANCE MÁXIMO HORIZONTAL 9,70 M, INCLUSIVE CAMINHÃO TOCO PBT 16.000 KG, POTÊNCIA DE 189 CV - DEPRECIAÇÃO. AF_06/2014 (H)</t>
  </si>
  <si>
    <t>00037752</t>
  </si>
  <si>
    <t>CAMINHAO TOCO, PESO BRUTO TOTAL 16000 KG, CARGA UTIL MAXIMA 11030 KG, DISTANCIA ENTRE EIXOS 5,41 M, POTENCIA 185 CV (INCLUI CABINE E CHASSI, NAO INCLUI CARROCERIA)</t>
  </si>
  <si>
    <t>00003363</t>
  </si>
  <si>
    <t>GUINDAUTO HIDRAULICO, CAPACIDADE MAXIMA DE CARGA 6200 KG, MOMENTO MAXIMO DE CARGA 11,7 TM, ALCANCE MAXIMO HORIZONTAL 9,70 M, PARA MONTAGEM SOBRE CHASSI DE CAMINHAO PBT MINIMO 13000 KG (INCLUI MONTAGEM, NAO INCLUI CAMINHAO)</t>
  </si>
  <si>
    <t>91466 GUINDAUTO HIDRÁULICO, CAPACIDADE MÁXIMA DE CARGA 6200 KG, MOMENTO MÁXIMO DE CARGA 11,7 TM, ALCANCE MÁXIMO HORIZONTAL 9,70 M, INCLUSIVE CAMINHÃO TOCO PBT 16.000 KG, POTÊNCIA DE 189 CV - IMPOSTOS E SEGUROS. AF_08/2015 (H)</t>
  </si>
  <si>
    <t>89260 GUINDAUTO HIDRÁULICO, CAPACIDADE MÁXIMA DE CARGA 6200 KG, MOMENTO MÁXIMO DE CARGA 11,7 TM, ALCANCE MÁXIMO HORIZONTAL 9,70 M, INCLUSIVE CAMINHÃO TOCO PBT 16.000 KG, POTÊNCIA DE 189 CV - JUROS. AF_06/2014 (H)</t>
  </si>
  <si>
    <t>89262 GUINDAUTO HIDRÁULICO, CAPACIDADE MÁXIMA DE CARGA 6200 KG, MOMENTO MÁXIMO DE CARGA 11,7 TM, ALCANCE MÁXIMO HORIZONTAL 9,70 M, INCLUSIVE CAMINHÃO TOCO PBT 16.000 KG, POTÊNCIA DE 189 CV - MANUTENÇÃO. AF_06/2014 (H)</t>
  </si>
  <si>
    <t>91467 GUINDAUTO HIDRÁULICO, CAPACIDADE MÁXIMA DE CARGA 6200 KG, MOMENTO MÁXIMO DE CARGA 11,7 TM, ALCANCE MÁXIMO HORIZONTAL 9,70 M, INCLUSIVE CAMINHÃO TOCO PBT 16.000 KG, POTÊNCIA DE 189 CV - MATERIAIS NA OPERAÇÃO. AF_08/2015 (H)</t>
  </si>
  <si>
    <t>96986 HASTE DE ATERRAMENTO, DIÂMETRO 3/4", COM 3 METROS - FORNECIMENTO E INSTALAÇÃO. AF_08/2023 (UN)</t>
  </si>
  <si>
    <t>00003378</t>
  </si>
  <si>
    <t>HASTE DE ATERRAMENTO EM ACO COM 3,00 M DE COMPRIMENTO E DN = 3/4", REVESTIDA COM BAIXA CAMADA DE COBRE, SEM CONECTOR</t>
  </si>
  <si>
    <t>88270 IMPERMEABILIZADOR COM ENCARGOS COMPLEMENTARES (H)</t>
  </si>
  <si>
    <t>95338</t>
  </si>
  <si>
    <t>CURSO DE CAPACITAÇÃO PARA IMPERMEABILIZADOR (ENCARGOS COMPLEMENTARES) - HORISTA</t>
  </si>
  <si>
    <t>92023 INTERRUPTOR SIMPLES (1 MÓDULO) COM 1 TOMADA DE EMBUTIR 2P+T 10 A, INCLUINDO SUPORTE E PLACA - FORNECIMENTO E INSTALAÇÃO. AF_03/2023 (UN)</t>
  </si>
  <si>
    <t>92022</t>
  </si>
  <si>
    <t>INTERRUPTOR SIMPLES (1 MÓDULO) COM 1 TOMADA DE EMBUTIR 2P+T 10 A, SEM SUPORTE E SEM PLACA - FORNECIMENTO E INSTALAÇÃO. AF_03/2023</t>
  </si>
  <si>
    <t>91946</t>
  </si>
  <si>
    <t>SUPORTE PARAFUSADO COM PLACA DE ENCAIXE 4" X 2" MÉDIO (1,30 M DO PISO) PARA PONTO ELÉTRICO - FORNECIMENTO E INSTALAÇÃO. AF_03/2023</t>
  </si>
  <si>
    <t>92022 INTERRUPTOR SIMPLES (1 MÓDULO) COM 1 TOMADA DE EMBUTIR 2P+T 10 A, SEM SUPORTE E SEM PLACA - FORNECIMENTO E INSTALAÇÃO. AF_03/2023 (UN)</t>
  </si>
  <si>
    <t>00038112</t>
  </si>
  <si>
    <t>INTERRUPTOR SIMPLES 10A, 250V (APENAS MODULO)</t>
  </si>
  <si>
    <t>00038101</t>
  </si>
  <si>
    <t>TOMADA 2P+T 10A, 250V (APENAS MODULO)</t>
  </si>
  <si>
    <t>92025 INTERRUPTOR SIMPLES (1 MÓDULO) COM 2 TOMADAS DE EMBUTIR 2P+T 10 A, INCLUINDO SUPORTE E PLACA - FORNECIMENTO E INSTALAÇÃO. AF_03/2023 (UN)</t>
  </si>
  <si>
    <t>92024</t>
  </si>
  <si>
    <t>INTERRUPTOR SIMPLES (1 MÓDULO) COM 2 TOMADAS DE EMBUTIR 2P+T 10 A, SEM SUPORTE E SEM PLACA - FORNECIMENTO E INSTALAÇÃO. AF_03/2023</t>
  </si>
  <si>
    <t>92024 INTERRUPTOR SIMPLES (1 MÓDULO) COM 2 TOMADAS DE EMBUTIR 2P+T 10 A, SEM SUPORTE E SEM PLACA - FORNECIMENTO E INSTALAÇÃO. AF_03/2023 (UN)</t>
  </si>
  <si>
    <t>94559 JANELA DE AÇO TIPO BASCULANTE PARA VIDROS, COM BATENTE, FERRAGENS E PINTURA ANTICORROSIVA. EXCLUSIVE VIDROS, ACABAMENTO, ALIZAR E CONTRAMARCO. FORNECIMENTO E INSTALAÇÃO. AF_12/2019 (M2)</t>
  </si>
  <si>
    <t>00011190</t>
  </si>
  <si>
    <t>JANELA BASCULANTE, ACO, COM BATENTE/REQUADRO, 60 X 60 CM (SEM VIDROS)</t>
  </si>
  <si>
    <t>89366 JOELHO 90 GRAUS COM BUCHA DE LATÃO, PVC, SOLDÁVEL, DN 25MM, X 3/4 INSTALADO EM RAMAL OU SUB-RAMAL DE ÁGUA - FORNECIMENTO E INSTALAÇÃO. AF_06/2022 (UN)</t>
  </si>
  <si>
    <t>00000122</t>
  </si>
  <si>
    <t>ADESIVO PLASTICO PARA PVC, FRASCO COM *850* GR</t>
  </si>
  <si>
    <t>00003524</t>
  </si>
  <si>
    <t>JOELHO PVC, SOLDAVEL, COM BUCHA DE LATAO, 90 GRAUS, 25 MM X 3/4", PARA AGUA FRIA PREDIAL</t>
  </si>
  <si>
    <t>00038383</t>
  </si>
  <si>
    <t>LIXA D'AGUA EM FOLHA, GRAO 100</t>
  </si>
  <si>
    <t>00020083</t>
  </si>
  <si>
    <t>SOLUCAO PREPARADORA / LIMPADORA PARA PVC, FRASCO COM 1000 CM3</t>
  </si>
  <si>
    <t>89724 JOELHO 90 GRAUS, PVC, SERIE NORMAL, ESGOTO PREDIAL, DN 40 MM, JUNTA SOLDÁVEL, FORNECIDO E INSTALADO EM RAMAL DE DESCARGA OU RAMAL DE ESGOTO SANITÁRIO. AF_08/2022 (UN)</t>
  </si>
  <si>
    <t>00003517</t>
  </si>
  <si>
    <t>JOELHO PVC, SOLDAVEL, BB, 90 GRAUS, SEM ANEL, DN 40 MM, PARA ESGOTO PREDIAL SECUNDARIO</t>
  </si>
  <si>
    <t>89362 JOELHO 90 GRAUS, PVC, SOLDÁVEL, DN 25MM, INSTALADO EM RAMAL OU SUB-RAMAL DE ÁGUA - FORNECIMENTO E INSTALAÇÃO. AF_06/2022 (UN)</t>
  </si>
  <si>
    <t>00003529</t>
  </si>
  <si>
    <t>JOELHO PVC, SOLDAVEL, 90 GRAUS, 25 MM, COR MARROM, PARA AGUA FRIA PREDIAL</t>
  </si>
  <si>
    <t>95240 LASTRO DE CONCRETO MAGRO, APLICADO EM PISOS, LAJES SOBRE SOLO OU RADIERS, ESPESSURA DE 3 CM. AF_01/2024 (M2)</t>
  </si>
  <si>
    <t>94968</t>
  </si>
  <si>
    <t>CONCRETO MAGRO PARA LASTRO, TRAÇO 1:4,5:4,5 (EM MASSA SECA DE CIMENTO/ AREIA MÉDIA/ BRITA 1) - PREPARO MECÂNICO COM BETONEIRA 600 L. AF_05/2021</t>
  </si>
  <si>
    <t>95241 LASTRO DE CONCRETO MAGRO, APLICADO EM PISOS, LAJES SOBRE SOLO OU RADIERS, ESPESSURA DE 5 CM. AF_01/2024 (M2)</t>
  </si>
  <si>
    <t>99833 LAVADORA DE ALTA PRESSAO (LAVA-JATO) PARA AGUA FRIA, PRESSAO DE OPERACAO ENTRE 1400 E 1900 LIB/POL2, VAZAO MAXIMA ENTRE 400 E 700 L/H - CHP DIURNO. AF_05/2023 (CHP)</t>
  </si>
  <si>
    <t>99829</t>
  </si>
  <si>
    <t>LAVADORA DE ALTA PRESSAO (LAVA-JATO) PARA AGUA FRIA, PRESSAO DE OPERACAO ENTRE 1400 E 1900 LIB/POL2, VAZAO MAXIMA ENTRE 400 E 700 L/H - DEPRECIAÇÃO. AF_05/2023</t>
  </si>
  <si>
    <t>99830</t>
  </si>
  <si>
    <t>LAVADORA DE ALTA PRESSAO (LAVA-JATO) PARA AGUA FRIA, PRESSAO DE OPERACAO ENTRE 1400 E 1900 LIB/POL2, VAZAO MAXIMA ENTRE 400 E 700 L/H - JUROS. AF_05/2023</t>
  </si>
  <si>
    <t>99831</t>
  </si>
  <si>
    <t>LAVADORA DE ALTA PRESSAO (LAVA-JATO) PARA AGUA FRIA, PRESSAO DE OPERACAO ENTRE 1400 E 1900 LIB/POL2, VAZAO MAXIMA ENTRE 400 E 700 L/H - MANUTENÇÃO. AF_05/2023</t>
  </si>
  <si>
    <t>99832</t>
  </si>
  <si>
    <t>LAVADORA DE ALTA PRESSAO (LAVA-JATO) PARA AGUA FRIA, PRESSAO DE OPERACAO ENTRE 1400 E 1900 LIB/POL2, VAZAO MAXIMA ENTRE 400 E 700 L/H - MATERIAIS NA OPERAÇÃO. AF_05/2023</t>
  </si>
  <si>
    <t>99829 LAVADORA DE ALTA PRESSAO (LAVA-JATO) PARA AGUA FRIA, PRESSAO DE OPERACAO ENTRE 1400 E 1900 LIB/POL2, VAZAO MAXIMA ENTRE 400 E 700 L/H - DEPRECIAÇÃO. AF_05/2023 (H)</t>
  </si>
  <si>
    <t>00000746</t>
  </si>
  <si>
    <t>LAVADORA DE ALTA PRESSAO (LAVA - JATO) PARA AGUA FRIA, PRESSAO DE OPERACAO ENTRE 1400 E 1900 LIB/POL2, VAZAO MAXIMA ENTRE 400 E 700 L/H, POTENCIA DE OPERACAO ENTRE 2,50 E 3,00 CV</t>
  </si>
  <si>
    <t>99830 LAVADORA DE ALTA PRESSAO (LAVA-JATO) PARA AGUA FRIA, PRESSAO DE OPERACAO ENTRE 1400 E 1900 LIB/POL2, VAZAO MAXIMA ENTRE 400 E 700 L/H - JUROS. AF_05/2023 (H)</t>
  </si>
  <si>
    <t>99831 LAVADORA DE ALTA PRESSAO (LAVA-JATO) PARA AGUA FRIA, PRESSAO DE OPERACAO ENTRE 1400 E 1900 LIB/POL2, VAZAO MAXIMA ENTRE 400 E 700 L/H - MANUTENÇÃO. AF_05/2023 (H)</t>
  </si>
  <si>
    <t>99832 LAVADORA DE ALTA PRESSAO (LAVA-JATO) PARA AGUA FRIA, PRESSAO DE OPERACAO ENTRE 1400 E 1900 LIB/POL2, VAZAO MAXIMA ENTRE 400 E 700 L/H - MATERIAIS NA OPERAÇÃO. AF_05/2023 (H)</t>
  </si>
  <si>
    <t>86904 LAVATÓRIO LOUÇA BRANCA SUSPENSO, 29,5 X 39CM OU EQUIVALENTE, PADRÃO POPULAR - FORNECIMENTO E INSTALAÇÃO. AF_01/2020 (UN)</t>
  </si>
  <si>
    <t>00010425</t>
  </si>
  <si>
    <t>LAVATORIO DE LOUCA BRANCA, SUSPENSO (SEM COLUNA), DIMENSOES *40 X 30* CM</t>
  </si>
  <si>
    <t>86943 LAVATÓRIO LOUÇA BRANCA SUSPENSO, 29,5 X 39CM OU EQUIVALENTE, PADRÃO POPULAR, INCLUSO SIFÃO FLEXÍVEL EM PVC, VÁLVULA E ENGATE FLEXÍVEL 30CM EM PLÁSTICO E TORNEIRA CROMADA DE MESA, PADRÃO POPULAR - FORNECIMENTO E INSTALAÇÃO. AF_01/2020 (UN)</t>
  </si>
  <si>
    <t>86884</t>
  </si>
  <si>
    <t>ENGATE FLEXÍVEL EM PLÁSTICO BRANCO, 1/2" X 30CM - FORNECIMENTO E INSTALAÇÃO. AF_01/2020</t>
  </si>
  <si>
    <t>86904</t>
  </si>
  <si>
    <t>LAVATÓRIO LOUÇA BRANCA SUSPENSO, 29,5 X 39CM OU EQUIVALENTE, PADRÃO POPULAR - FORNECIMENTO E INSTALAÇÃO. AF_01/2020</t>
  </si>
  <si>
    <t>86906</t>
  </si>
  <si>
    <t>TORNEIRA CROMADA DE MESA, 1/2" OU 3/4", PARA LAVATÓRIO, PADRÃO POPULAR - FORNECIMENTO E INSTALAÇÃO. AF_01/2020</t>
  </si>
  <si>
    <t>86879</t>
  </si>
  <si>
    <t>VÁLVULA EM PLÁSTICO 1" PARA PIA, TANQUE OU LAVATÓRIO, COM OU SEM LADRÃO - FORNECIMENTO E INSTALAÇÃO. AF_01/2020</t>
  </si>
  <si>
    <t>97586 LUMINÁRIA TIPO CALHA, DE SOBREPOR, COM 2 LÂMPADAS TUBULARES FLUORESCENTES DE 36 W, COM REATOR DE PARTIDA RÁPIDA - FORNECIMENTO E INSTALAÇÃO. AF_02/2020 (UN)</t>
  </si>
  <si>
    <t>00003799</t>
  </si>
  <si>
    <t>LUMINARIA DE SOBREPOR EM CHAPA DE ACO PARA 2 LAMPADAS FLUORESCENTES DE *36* W, ALETADA, COMPLETA (LAMPADAS E REATOR INCLUSOS)</t>
  </si>
  <si>
    <t>97593 LUMINÁRIA TIPO SPOT, DE SOBREPOR, COM 1 LÂMPADA FLUORESCENTE DE 15 W, SEM REATOR - FORNECIMENTO E INSTALAÇÃO. AF_02/2020 (UN)</t>
  </si>
  <si>
    <t>00038191</t>
  </si>
  <si>
    <t>LAMPADA FLUORESCENTE COMPACTA 2U BRANCA 15 W, BASE E27 (127/220 V)</t>
  </si>
  <si>
    <t>00012266</t>
  </si>
  <si>
    <t>LUMINARIA SPOT DE SOBREPOR EM ALUMINIO COM ALETA PLASTICA PARA 1 LAMPADA, BASE E27, POTENCIA MAXIMA 40/60 W (NAO INCLUI LAMPADA)</t>
  </si>
  <si>
    <t>91885 LUVA PARA ELETRODUTO, PVC, ROSCÁVEL, DN 32 MM (1"), PARA CIRCUITOS TERMINAIS, INSTALADA EM PAREDE - FORNECIMENTO E INSTALAÇÃO. AF_03/2023 (UN)</t>
  </si>
  <si>
    <t>00001892</t>
  </si>
  <si>
    <t>LUVA EM PVC RIGIDO ROSCAVEL, DE 1", PARA ELETRODUTO</t>
  </si>
  <si>
    <t>S00128 Lançamento de concreto usinado, bombeado, em peças armadas da superestrutura, inclusive colocação, adensamento e acabamento (m3)</t>
  </si>
  <si>
    <t>97611 LÂMPADA COMPACTA FLUORESCENTE DE 15 W, BASE E27 - FORNECIMENTO E INSTALAÇÃO. AF_02/2020 (UN)</t>
  </si>
  <si>
    <t>00012295</t>
  </si>
  <si>
    <t>SOQUETE DE BAQUELITE BASE E27, PARA LAMPADAS</t>
  </si>
  <si>
    <t>88273 MARCENEIRO COM ENCARGOS COMPLEMENTARES (H)</t>
  </si>
  <si>
    <t>95340</t>
  </si>
  <si>
    <t>CURSO DE CAPACITAÇÃO PARA MARCENEIRO (ENCARGOS COMPLEMENTARES) - HORISTA</t>
  </si>
  <si>
    <t>88274 MARMORISTA/GRANITEIRO COM ENCARGOS COMPLEMENTARES (H)</t>
  </si>
  <si>
    <t>95341</t>
  </si>
  <si>
    <t>CURSO DE CAPACITAÇÃO PARA MARMORISTA/GRANITEIRO (ENCARGOS COMPLEMENTARES) - HORISTA</t>
  </si>
  <si>
    <t>102274 MARTELO DEMOLIDOR ELÉTRICO, COM POTÊNCIA DE 2.000 W, 1.000 IMPACTOS POR MINUTO, PESO DE 30 KG - CHI DIURNO. AF_01/2021 (CHI)</t>
  </si>
  <si>
    <t>88298</t>
  </si>
  <si>
    <t>OPERADOR DE MARTELETE OU MARTELETEIRO COM ENCARGOS COMPLEMENTARES</t>
  </si>
  <si>
    <t>102270</t>
  </si>
  <si>
    <t>MARTELO DEMOLIDOR ELÉTRICO, COM POTÊNCIA DE 2.000 W, 1.000 IMPACTOS POR MINUTO, PESO DE 30 KG - DEPRECIAÇÃO. AF_01/2021</t>
  </si>
  <si>
    <t>102271</t>
  </si>
  <si>
    <t>MARTELO DEMOLIDOR ELÉTRICO, COM POTÊNCIA DE 2.000 W, 1.000 IMPACTOS POR MINUTO, PESO DE 30 KG - JUROS. AF_01/2021</t>
  </si>
  <si>
    <t>102275 MARTELO DEMOLIDOR ELÉTRICO, COM POTÊNCIA DE 2.000 W, 1.000 IMPACTOS POR MINUTO, PESO DE 30 KG - CHP DIURNO. AF_01/2021 (CHP)</t>
  </si>
  <si>
    <t>102272</t>
  </si>
  <si>
    <t>MARTELO DEMOLIDOR ELÉTRICO, COM POTÊNCIA DE 2.000 W, 1.000 IMPACTOS POR MINUTO, PESO DE 30 KG - MANUTENÇÃO. AF_01/2021</t>
  </si>
  <si>
    <t>102273</t>
  </si>
  <si>
    <t>MARTELO DEMOLIDOR ELÉTRICO, COM POTÊNCIA DE 2.000 W, 1.000 IMPACTOS POR MINUTO, PESO DE 30 KG - MATERIAIS NA OPERAÇÃO. AF_01/2021</t>
  </si>
  <si>
    <t>102270 MARTELO DEMOLIDOR ELÉTRICO, COM POTÊNCIA DE 2.000 W, 1.000 IMPACTOS POR MINUTO, PESO DE 30 KG - DEPRECIAÇÃO. AF_01/2021 (H)</t>
  </si>
  <si>
    <t>00040703</t>
  </si>
  <si>
    <t>MARTELO DEMOLIDOR ELETRICO, COM POTENCIA DE 2.000 W, FREQUENCIA DE 1.000 IMPACTOS POR MINUTO, FORCA DE IMPACTO ENTRE 60 E 65 J, PESO DE 30 KG</t>
  </si>
  <si>
    <t>102271 MARTELO DEMOLIDOR ELÉTRICO, COM POTÊNCIA DE 2.000 W, 1.000 IMPACTOS POR MINUTO, PESO DE 30 KG - JUROS. AF_01/2021 (H)</t>
  </si>
  <si>
    <t>102272 MARTELO DEMOLIDOR ELÉTRICO, COM POTÊNCIA DE 2.000 W, 1.000 IMPACTOS POR MINUTO, PESO DE 30 KG - MANUTENÇÃO. AF_01/2021 (H)</t>
  </si>
  <si>
    <t>102273 MARTELO DEMOLIDOR ELÉTRICO, COM POTÊNCIA DE 2.000 W, 1.000 IMPACTOS POR MINUTO, PESO DE 30 KG - MATERIAIS NA OPERAÇÃO. AF_01/2021 (H)</t>
  </si>
  <si>
    <t>90780 MESTRE DE OBRAS COM ENCARGOS COMPLEMENTARES (H)</t>
  </si>
  <si>
    <t>00043487</t>
  </si>
  <si>
    <t>EPI - FAMILIA ENCARREGADO GERAL - HORISTA (ENCARGOS COMPLEMENTARES - COLETADO CAIXA)</t>
  </si>
  <si>
    <t>00043463</t>
  </si>
  <si>
    <t>FERRAMENTAS - FAMILIA ENCARREGADO GERAL - HORISTA (ENCARGOS COMPLEMENTARES - COLETADO CAIXA)</t>
  </si>
  <si>
    <t>95405</t>
  </si>
  <si>
    <t>CURSO DE CAPACITAÇÃO PARA MESTRE DE OBRAS (ENCARGOS COMPLEMENTARES) - HORISTA</t>
  </si>
  <si>
    <t>88278 MONTADOR DE ESTRUTURA METÁLICA COM ENCARGOS COMPLEMENTARES (H)</t>
  </si>
  <si>
    <t>00043488</t>
  </si>
  <si>
    <t>EPI - FAMILIA OPERADOR ESCAVADEIRA - HORISTA (ENCARGOS COMPLEMENTARES - COLETADO CAIXA)</t>
  </si>
  <si>
    <t>00043464</t>
  </si>
  <si>
    <t>FERRAMENTAS - FAMILIA OPERADOR ESCAVADEIRA - HORISTA (ENCARGOS COMPLEMENTARES - COLETADO CAIXA)</t>
  </si>
  <si>
    <t>95344</t>
  </si>
  <si>
    <t>CURSO DE CAPACITAÇÃO PARA MONTADOR DE ESTRUTURA METÁLICA (ENCARGOS COMPLEMENTARES) - HORISTA</t>
  </si>
  <si>
    <t>88281 MOTORISTA DE BASCULANTE COM ENCARGOS COMPLEMENTARES (H)</t>
  </si>
  <si>
    <t>95346</t>
  </si>
  <si>
    <t>CURSO DE CAPACITAÇÃO PARA MOTORISTA DE BASCULANTE (ENCARGOS COMPLEMENTARES) - HORISTA</t>
  </si>
  <si>
    <t>88282 MOTORISTA DE CAMINHÃO COM ENCARGOS COMPLEMENTARES (H)</t>
  </si>
  <si>
    <t>95347</t>
  </si>
  <si>
    <t>CURSO DE CAPACITAÇÃO PARA MOTORISTA DE CAMINHÃO (ENCARGOS COMPLEMENTARES) - HORISTA</t>
  </si>
  <si>
    <t>88286 MOTORISTA OPERADOR DE MUNCK COM ENCARGOS COMPLEMENTARES (H)</t>
  </si>
  <si>
    <t>95351</t>
  </si>
  <si>
    <t>CURSO DE CAPACITAÇÃO PARA MOTORISTA OPERADOR DE MUNCK (ENCARGOS COMPLEMENTARES) - HORISTA</t>
  </si>
  <si>
    <t>88377 OPERADOR DE BETONEIRA ESTACIONÁRIA/MISTURADOR COM ENCARGOS COMPLEMENTARES (H)</t>
  </si>
  <si>
    <t>95389</t>
  </si>
  <si>
    <t>CURSO DE CAPACITAÇÃO PARA OPERADOR DE BETONEIRA ESTACIONÁRIA/MISTURADOR (ENCARGOS COMPLEMENTARES) - HORISTA</t>
  </si>
  <si>
    <t>88294 OPERADOR DE ESCAVADEIRA COM ENCARGOS COMPLEMENTARES (H)</t>
  </si>
  <si>
    <t>95357</t>
  </si>
  <si>
    <t>CURSO DE CAPACITAÇÃO PARA OPERADOR DE ESCAVADEIRA (ENCARGOS COMPLEMENTARES) - HORISTA</t>
  </si>
  <si>
    <t>88295 OPERADOR DE GUINCHO COM ENCARGOS COMPLEMENTARES (H)</t>
  </si>
  <si>
    <t>95358</t>
  </si>
  <si>
    <t>CURSO DE CAPACITAÇÃO PARA OPERADOR DE GUINCHO (ENCARGOS COMPLEMENTARES) - HORISTA</t>
  </si>
  <si>
    <t>88296 OPERADOR DE GUINDASTE COM ENCARGOS COMPLEMENTARES (H)</t>
  </si>
  <si>
    <t>95359</t>
  </si>
  <si>
    <t>CURSO DE CAPACITAÇÃO PARA OPERADOR DE GUINDASTE (ENCARGOS COMPLEMENTARES) - HORISTA</t>
  </si>
  <si>
    <t>88298 OPERADOR DE MARTELETE OU MARTELETEIRO COM ENCARGOS COMPLEMENTARES (H)</t>
  </si>
  <si>
    <t>95361</t>
  </si>
  <si>
    <t>CURSO DE CAPACITAÇÃO PARA OPERADOR DE MARTELETE OU MARTELETEIRO (ENCARGOS COMPLEMENTARES) - HORISTA</t>
  </si>
  <si>
    <t>88297 OPERADOR DE MÁQUINAS E EQUIPAMENTOS COM ENCARGOS COMPLEMENTARES (H)</t>
  </si>
  <si>
    <t>95360</t>
  </si>
  <si>
    <t>CURSO DE CAPACITAÇÃO PARA OPERADOR DE MÁQUINAS E EQUIPAMENTOS (ENCARGOS COMPLEMENTARES) - HORISTA</t>
  </si>
  <si>
    <t>88301 OPERADOR DE PÁ CARREGADEIRA COM ENCARGOS COMPLEMENTARES (H)</t>
  </si>
  <si>
    <t>95364</t>
  </si>
  <si>
    <t>CURSO DE CAPACITAÇÃO PARA OPERADOR DE PÁ CARREGADEIRA (ENCARGOS COMPLEMENTARES) - HORISTA</t>
  </si>
  <si>
    <t>98445 PAREDE DE MADEIRA COMPENSADA PARA CONSTRUÇÃO TEMPORÁRIA EM CHAPA SIMPLES, EXTERNA, COM ÁREA LÍQUIDA MAIOR OU IGUAL A 6 M², COM VÃO. AF_03/2024 (M2)</t>
  </si>
  <si>
    <t>00004433</t>
  </si>
  <si>
    <t>CAIBRO NAO APARELHADO *6 X 6* CM, EM MACARANDUBA/MASSARANDUBA, ANGELIM OU EQUIVALENTE DA REGIAO - BRUTA</t>
  </si>
  <si>
    <t>00043681</t>
  </si>
  <si>
    <t>CHAPA/PAINEL DE MADEIRA COMPENSADA RESINADA (MADEIRITE RESINADO ROSA) PARA FORMA DE CONCRETO, DE 2200 X 1100 MM, E = 8 A 12 MM</t>
  </si>
  <si>
    <t>00003992</t>
  </si>
  <si>
    <t>TABUA APARELHADA *2,5 X 30* CM, EM MACARANDUBA/MASSARANDUBA, ANGELIM OU EQUIVALENTE DA REGIAO</t>
  </si>
  <si>
    <t>94974</t>
  </si>
  <si>
    <t>CONCRETO MAGRO PARA LASTRO, TRAÇO 1:4,5:4,5 (EM MASSA SECA DE CIMENTO/ AREIA MÉDIA/ BRITA 1) - PREPARO MANUAL. AF_05/2021</t>
  </si>
  <si>
    <t>98446 PAREDE DE MADEIRA COMPENSADA PARA CONSTRUÇÃO TEMPORÁRIA EM CHAPA SIMPLES, EXTERNA, COM ÁREA LÍQUIDA MENOR QUE 6 M², COM VÃO. AF_03/2024 (M2)</t>
  </si>
  <si>
    <t>00006194</t>
  </si>
  <si>
    <t>TABUA *2,5 X 15 CM EM PINUS, MISTA OU EQUIVALENTE DA REGIAO - BRUTA</t>
  </si>
  <si>
    <t>98442 PAREDE DE MADEIRA COMPENSADA PARA CONSTRUÇÃO TEMPORÁRIA EM CHAPA SIMPLES, EXTERNA, COM ÁREA LÍQUIDA MENOR QUE 6 M², SEM VÃO. AF_05/2018 (M2)</t>
  </si>
  <si>
    <t>98441 PAREDE DE MADEIRA COMPENSADA PARA CONSTRUÇÃO TEMPORÁRIA EM CHAPA SIMPLES, EXTERNA, SEM VÃO. AF_03/2024 (M2)</t>
  </si>
  <si>
    <t>98447 PAREDE DE MADEIRA COMPENSADA PARA CONSTRUÇÃO TEMPORÁRIA EM CHAPA SIMPLES, INTERNA, COM ÁREA LÍQUIDA MAIOR OU IGUAL A 6 M², COM VÃO. AF_03/2024 (M2)</t>
  </si>
  <si>
    <t>98448 PAREDE DE MADEIRA COMPENSADA PARA CONSTRUÇÃO TEMPORÁRIA EM CHAPA SIMPLES, INTERNA, COM ÁREA LÍQUIDA MENOR QUE 6 M², COM VÃO. AF_03/2024 (M2)</t>
  </si>
  <si>
    <t>98444 PAREDE DE MADEIRA COMPENSADA PARA CONSTRUÇÃO TEMPORÁRIA EM CHAPA SIMPLES, INTERNA, COM ÁREA LÍQUIDA MENOR QUE 6 M², SEM VÃO. AF_05/2018 (M2)</t>
  </si>
  <si>
    <t>98443 PAREDE DE MADEIRA COMPENSADA PARA CONSTRUÇÃO TEMPORÁRIA EM CHAPA SIMPLES, INTERNA, SEM VÃO. AF_03/2024 (M2)</t>
  </si>
  <si>
    <t>88309 PEDREIRO COM ENCARGOS COMPLEMENTARES (H)</t>
  </si>
  <si>
    <t>95371</t>
  </si>
  <si>
    <t>CURSO DE CAPACITAÇÃO PARA PEDREIRO (ENCARGOS COMPLEMENTARES) - HORISTA</t>
  </si>
  <si>
    <t>97735 PEÇA RETANGULAR PRÉ-MOLDADA, VOLUME DE CONCRETO DE 30 A 100 LITROS, TAXA DE AÇO APROXIMADA DE 30KG/M³. AF_03/2024 (M3)</t>
  </si>
  <si>
    <t>00020247</t>
  </si>
  <si>
    <t>PREGO DE ACO POLIDO COM CABECA 15 X 15 (1 1/4 X 13)</t>
  </si>
  <si>
    <t>ARMAÇÃO DE LAJE DE ESTRUTURA CONVENCIONAL DE CONCRETO ARMADO UTILIZANDO AÇO CA-60 DE 4,2 MM - MONTAGEM. AF_06/2022</t>
  </si>
  <si>
    <t>88310 PINTOR COM ENCARGOS COMPLEMENTARES (H)</t>
  </si>
  <si>
    <t>00043490</t>
  </si>
  <si>
    <t>EPI - FAMILIA PINTOR - HORISTA (ENCARGOS COMPLEMENTARES - COLETADO CAIXA)</t>
  </si>
  <si>
    <t>00043466</t>
  </si>
  <si>
    <t>FERRAMENTAS - FAMILIA PINTOR - HORISTA (ENCARGOS COMPLEMENTARES - COLETADO CAIXA)</t>
  </si>
  <si>
    <t>95372</t>
  </si>
  <si>
    <t>CURSO DE CAPACITAÇÃO PARA PINTOR (ENCARGOS COMPLEMENTARES) - HORISTA</t>
  </si>
  <si>
    <t>102234 PINTURA IMUNIZANTE PARA MADEIRA, 2 DEMÃOS. AF_01/2021 (M2)</t>
  </si>
  <si>
    <t>00007340</t>
  </si>
  <si>
    <t>IMUNIZANTE PARA MADEIRA, INCOLOR</t>
  </si>
  <si>
    <t>88489 PINTURA LÁTEX ACRÍLICA PREMIUM, APLICAÇÃO MANUAL EM PAREDES, DUAS DEMÃOS. AF_04/2023 (M2)</t>
  </si>
  <si>
    <t>00007356</t>
  </si>
  <si>
    <t>TINTA LATEX ACRILICA PREMIUM, COR BRANCO FOSCO</t>
  </si>
  <si>
    <t>89957 PONTO DE CONSUMO TERMINAL DE ÁGUA FRIA (SUBRAMAL) COM TUBULAÇÃO DE PVC, DN 25 MM, INSTALADO EM RAMAL DE ÁGUA, INCLUSOS RASGO E CHUMBAMENTO EM ALVENARIA. AF_12/2014 (UN)</t>
  </si>
  <si>
    <t>90466</t>
  </si>
  <si>
    <t>CHUMBAMENTO LINEAR EM ALVENARIA PARA RAMAIS/DISTRIBUIÇÃO DE INSTALAÇÕES HIDRÁULICAS COM DIÂMETROS MENORES OU IGUAIS A 40 MM. AF_09/2023</t>
  </si>
  <si>
    <t>89366</t>
  </si>
  <si>
    <t>JOELHO 90 GRAUS COM BUCHA DE LATÃO, PVC, SOLDÁVEL, DN 25MM, X 3/4 INSTALADO EM RAMAL OU SUB-RAMAL DE ÁGUA - FORNECIMENTO E INSTALAÇÃO. AF_06/2022</t>
  </si>
  <si>
    <t>89362</t>
  </si>
  <si>
    <t>JOELHO 90 GRAUS, PVC, SOLDÁVEL, DN 25MM, INSTALADO EM RAMAL OU SUB-RAMAL DE ÁGUA - FORNECIMENTO E INSTALAÇÃO. AF_06/2022</t>
  </si>
  <si>
    <t>90443</t>
  </si>
  <si>
    <t>RASGO LINEAR MANUAL EM ALVENARIA, PARA RAMAIS/ DISTRIBUIÇÃO DE INSTALAÇÕES HIDRÁULICAS, DIÂMETROS MENORES OU IGUAIS A 40 MM. AF_09/2023</t>
  </si>
  <si>
    <t>89395</t>
  </si>
  <si>
    <t>TE, PVC, SOLDÁVEL, DN 25MM, INSTALADO EM RAMAL OU SUB-RAMAL DE ÁGUA - FORNECIMENTO E INSTALAÇÃO. AF_06/2022</t>
  </si>
  <si>
    <t>89356</t>
  </si>
  <si>
    <t>TUBO, PVC, SOLDÁVEL, DE 25MM, INSTALADO EM RAMAL OU SUB-RAMAL DE ÁGUA - FORNECIMENTO E INSTALAÇÃO. AF_06/2022</t>
  </si>
  <si>
    <t>90822 PORTA DE MADEIRA PARA PINTURA, SEMI-OCA (LEVE OU MÉDIA), 80X210CM, ESPESSURA DE 3,5CM, INCLUSO DOBRADIÇAS - FORNECIMENTO E INSTALAÇÃO. AF_12/2019 (UN)</t>
  </si>
  <si>
    <t>00002432</t>
  </si>
  <si>
    <t>DOBRADICA EM ACO/FERRO, 3 1/2" X 3", E= 1,9 A 2 MM, COM ANEL, CROMADO OU ZINCADO, TAMPA BOLA, COM PARAFUSOS</t>
  </si>
  <si>
    <t>00011055</t>
  </si>
  <si>
    <t>PARAFUSO ROSCA SOBERBA ZINCADO CABECA CHATA FENDA SIMPLES 3,5 X 25 MM (1 ")</t>
  </si>
  <si>
    <t>00010555</t>
  </si>
  <si>
    <t>PORTA DE MADEIRA, FOLHA MEDIA (NBR 15930) DE 800 X 2100 MM, DE 35 MM A 40 MM DE ESPESSURA, NUCLEO SEMI-SOLIDO (SARRAFEADO), CAPA LISA EM HDF, ACABAMENTO EM PRIMER PARA PINTURA</t>
  </si>
  <si>
    <t>91341 PORTA EM ALUMÍNIO DE ABRIR TIPO VENEZIANA COM GUARNIÇÃO, FIXAÇÃO COM PARAFUSOS - FORNECIMENTO E INSTALAÇÃO. AF_12/2019 (M2)</t>
  </si>
  <si>
    <t>00039025</t>
  </si>
  <si>
    <t>PORTA DE ABRIR, TIPO VENEZIANA, EM ALUMINIO, ACABAMENTO ANODIZADO NATURAL, 90 MM X 210 MM (LARGURA X ALTURA), SEM GUARNICAO/ALIZAR/VISTA</t>
  </si>
  <si>
    <t>101616 PREPARO DE FUNDO DE VALA COM LARGURA MENOR QUE 1,5 M (ACERTO DO SOLO NATURAL). AF_08/2020 (M2)</t>
  </si>
  <si>
    <t>91534</t>
  </si>
  <si>
    <t>COMPACTADOR DE SOLOS DE PERCUSSÃO (SOQUETE) COM MOTOR A GASOLINA 4 TEMPOS, POTÊNCIA 4 CV - CHI DIURNO. AF_08/2015</t>
  </si>
  <si>
    <t>91533</t>
  </si>
  <si>
    <t>COMPACTADOR DE SOLOS DE PERCUSSÃO (SOQUETE) COM MOTOR A GASOLINA 4 TEMPOS, POTÊNCIA 4 CV - CHP DIURNO. AF_08/2015</t>
  </si>
  <si>
    <t>101618 PREPARO DE FUNDO DE VALA COM LARGURA MENOR QUE 1,5 M, COM CAMADA DE AREIA, LANÇAMENTO MANUAL. AF_08/2020 (M3)</t>
  </si>
  <si>
    <t>SBC033022. PROJETO - COMPLEMENTARES/PERSPECTIVAS DA OBRA (M2)</t>
  </si>
  <si>
    <t>SBC033022..</t>
  </si>
  <si>
    <t>SBC000285 PROJETO DE CANTEIRO DE OBRAS E SERVICOS (M2)</t>
  </si>
  <si>
    <t>SBC004858</t>
  </si>
  <si>
    <t>PROJETO DE CANTEIRO DE OBRAS PARA EDIFICAÇÃO</t>
  </si>
  <si>
    <t>S02285 Pintura de acabamento com aplicação de 02 demãos de tinta PVA latex para interiores - cores convencionais - Rev 03 (m2)</t>
  </si>
  <si>
    <t>I02232</t>
  </si>
  <si>
    <t>Tinta pva látex para interior coralmur ou similar</t>
  </si>
  <si>
    <t>S02281 Preparo de superfície com lixamento e aplicação de 01 demão de líquido selador (m2)</t>
  </si>
  <si>
    <t>I01333</t>
  </si>
  <si>
    <t>Líquido selador para parede</t>
  </si>
  <si>
    <t>5942 PÁ CARREGADEIRA SOBRE RODAS, POTÊNCIA LÍQUIDA 128 HP, CAPACIDADE DA CAÇAMBA 1,7 A 2,8 M3, PESO OPERACIONAL 11632 KG - CHI DIURNO. AF_06/2014 (CHI)</t>
  </si>
  <si>
    <t>88301</t>
  </si>
  <si>
    <t>OPERADOR DE PÁ CARREGADEIRA COM ENCARGOS COMPLEMENTARES</t>
  </si>
  <si>
    <t>89128</t>
  </si>
  <si>
    <t>PÁ CARREGADEIRA SOBRE RODAS, POTÊNCIA LÍQUIDA 128 HP, CAPACIDADE DA CAÇAMBA 1,7 A 2,8 M3, PESO OPERACIONAL 11632 KG - DEPRECIAÇÃO. AF_06/2014</t>
  </si>
  <si>
    <t>89129</t>
  </si>
  <si>
    <t>PÁ CARREGADEIRA SOBRE RODAS, POTÊNCIA LÍQUIDA 128 HP, CAPACIDADE DA CAÇAMBA 1,7 A 2,8 M3, PESO OPERACIONAL 11632 KG - JUROS. AF_06/2014</t>
  </si>
  <si>
    <t>5940 PÁ CARREGADEIRA SOBRE RODAS, POTÊNCIA LÍQUIDA 128 HP, CAPACIDADE DA CAÇAMBA 1,7 A 2,8 M3, PESO OPERACIONAL 11632 KG - CHP DIURNO. AF_06/2014 (CHP)</t>
  </si>
  <si>
    <t>53857</t>
  </si>
  <si>
    <t>PÁ CARREGADEIRA SOBRE RODAS, POTÊNCIA LÍQUIDA 128 HP, CAPACIDADE DA CAÇAMBA 1,7 A 2,8 M3, PESO OPERACIONAL 11632 KG - MANUTENÇÃO. AF_06/2014</t>
  </si>
  <si>
    <t>53858</t>
  </si>
  <si>
    <t>PÁ CARREGADEIRA SOBRE RODAS, POTÊNCIA LÍQUIDA 128 HP, CAPACIDADE DA CAÇAMBA 1,7 A 2,8 M3, PESO OPERACIONAL 11632 KG - MATERIAIS NA OPERAÇÃO. AF_06/2014</t>
  </si>
  <si>
    <t>89128 PÁ CARREGADEIRA SOBRE RODAS, POTÊNCIA LÍQUIDA 128 HP, CAPACIDADE DA CAÇAMBA 1,7 A 2,8 M3, PESO OPERACIONAL 11632 KG - DEPRECIAÇÃO. AF_06/2014 (H)</t>
  </si>
  <si>
    <t>00004262</t>
  </si>
  <si>
    <t>PA CARREGADEIRA SOBRE RODAS, POTENCIA LIQUIDA 128 HP, CAPACIDADE DA CACAMBA DE 1,7 A 2,8 M3, PESO OPERACIONAL MAXIMO DE 11632 KG</t>
  </si>
  <si>
    <t>89129 PÁ CARREGADEIRA SOBRE RODAS, POTÊNCIA LÍQUIDA 128 HP, CAPACIDADE DA CAÇAMBA 1,7 A 2,8 M3, PESO OPERACIONAL 11632 KG - JUROS. AF_06/2014 (H)</t>
  </si>
  <si>
    <t>53857 PÁ CARREGADEIRA SOBRE RODAS, POTÊNCIA LÍQUIDA 128 HP, CAPACIDADE DA CAÇAMBA 1,7 A 2,8 M3, PESO OPERACIONAL 11632 KG - MANUTENÇÃO. AF_06/2014 (H)</t>
  </si>
  <si>
    <t>53858 PÁ CARREGADEIRA SOBRE RODAS, POTÊNCIA LÍQUIDA 128 HP, CAPACIDADE DA CAÇAMBA 1,7 A 2,8 M3, PESO OPERACIONAL 11632 KG - MATERIAIS NA OPERAÇÃO. AF_06/2014 (H)</t>
  </si>
  <si>
    <t>101876 QUADRO DE DISTRIBUIÇÃO DE ENERGIA EM PVC, DE EMBUTIR, SEM BARRAMENTO, PARA 6 DISJUNTORES - FORNECIMENTO E INSTALAÇÃO. AF_10/2020 (UN)</t>
  </si>
  <si>
    <t>00039795</t>
  </si>
  <si>
    <t>QUADRO DE DISTRIBUICAO, SEM BARRAMENTO, EM PVC, DE EMBUTIR, PARA 6 DISJUNTORES NEMA OU 8 DISJUNTORES DIN</t>
  </si>
  <si>
    <t>90443 RASGO LINEAR MANUAL EM ALVENARIA, PARA RAMAIS/ DISTRIBUIÇÃO DE INSTALAÇÕES HIDRÁULICAS, DIÂMETROS MENORES OU IGUAIS A 40 MM. AF_09/2023 (M)</t>
  </si>
  <si>
    <t>93382 REATERRO MANUAL DE VALAS, COM COMPACTADOR DE SOLOS DE PERCUSSÃO. AF_08/2023 (M3)</t>
  </si>
  <si>
    <t>5903</t>
  </si>
  <si>
    <t>CAMINHÃO PIPA 10.000 L TRUCADO, PESO BRUTO TOTAL 23.000 KG, CARGA ÚTIL MÁXIMA 15.935 KG, DISTÂNCIA ENTRE EIXOS 4,8 M, POTÊNCIA 230 CV, INCLUSIVE TANQUE DE AÇO PARA TRANSPORTE DE ÁGUA - CHI DIURNO. AF_06/2014</t>
  </si>
  <si>
    <t>5901</t>
  </si>
  <si>
    <t>CAMINHÃO PIPA 10.000 L TRUCADO, PESO BRUTO TOTAL 23.000 KG, CARGA ÚTIL MÁXIMA 15.935 KG, DISTÂNCIA ENTRE EIXOS 4,8 M, POTÊNCIA 230 CV, INCLUSIVE TANQUE DE AÇO PARA TRANSPORTE DE ÁGUA - CHP DIURNO. AF_06/2014</t>
  </si>
  <si>
    <t>5679 RETROESCAVADEIRA SOBRE RODAS COM CARREGADEIRA, TRAÇÃO 4X4, POTÊNCIA LÍQ. 88 HP, CAÇAMBA CARREG. CAP. MÍN. 1 M3, CAÇAMBA RETRO CAP. 0,26 M3, PESO OPERACIONAL MÍN. 6.674 KG, PROFUNDIDADE ESCAVAÇÃO MÁX. 4,37 M - CHI DIURNO. AF_06/2014 (CHI)</t>
  </si>
  <si>
    <t>88857</t>
  </si>
  <si>
    <t>RETROESCAVADEIRA SOBRE RODAS COM CARREGADEIRA, TRAÇÃO 4X4, POTÊNCIA LÍQ. 88 HP, CAÇAMBA CARREG. CAP. MÍN. 1 M3, CAÇAMBA RETRO CAP. 0,26 M3, PESO OPERACIONAL MÍN. 6.674 KG, PROFUNDIDADE ESCAVAÇÃO MÁX. 4,37 M - DEPRECIAÇÃO. AF_06/2014</t>
  </si>
  <si>
    <t>88858</t>
  </si>
  <si>
    <t>RETROESCAVADEIRA SOBRE RODAS COM CARREGADEIRA, TRAÇÃO 4X4, POTÊNCIA LÍQ. 88 HP, CAÇAMBA CARREG. CAP. MÍN. 1 M3, CAÇAMBA RETRO CAP. 0,26 M3, PESO OPERACIONAL MÍN. 6.674 KG, PROFUNDIDADE ESCAVAÇÃO MÁX. 4,37 M - JUROS. AF_06/2014</t>
  </si>
  <si>
    <t>5678 RETROESCAVADEIRA SOBRE RODAS COM CARREGADEIRA, TRAÇÃO 4X4, POTÊNCIA LÍQ. 88 HP, CAÇAMBA CARREG. CAP. MÍN. 1 M3, CAÇAMBA RETRO CAP. 0,26 M3, PESO OPERACIONAL MÍN. 6.674 KG, PROFUNDIDADE ESCAVAÇÃO MÁX. 4,37 M - CHP DIURNO. AF_06/2014 (CHP)</t>
  </si>
  <si>
    <t>5664</t>
  </si>
  <si>
    <t>RETROESCAVADEIRA SOBRE RODAS COM CARREGADEIRA, TRAÇÃO 4X4, POTÊNCIA LÍQ. 88 HP, CAÇAMBA CARREG. CAP. MÍN. 1 M3, CAÇAMBA RETRO CAP. 0,26 M3, PESO OPERACIONAL MÍN. 6.674 KG, PROFUNDIDADE ESCAVAÇÃO MÁX. 4,37 M - MANUTENÇÃO. AF_06/2014</t>
  </si>
  <si>
    <t>53786</t>
  </si>
  <si>
    <t>RETROESCAVADEIRA SOBRE RODAS COM CARREGADEIRA, TRAÇÃO 4X4, POTÊNCIA LÍQ. 88 HP, CAÇAMBA CARREG. CAP. MÍN. 1 M3, CAÇAMBA RETRO CAP. 0,26 M3, PESO OPERACIONAL MÍN. 6.674 KG, PROFUNDIDADE ESCAVAÇÃO MÁX. 4,37 M - MATERIAIS NA OPERAÇÃO. AF_06/2014</t>
  </si>
  <si>
    <t>88857 RETROESCAVADEIRA SOBRE RODAS COM CARREGADEIRA, TRAÇÃO 4X4, POTÊNCIA LÍQ. 88 HP, CAÇAMBA CARREG. CAP. MÍN. 1 M3, CAÇAMBA RETRO CAP. 0,26 M3, PESO OPERACIONAL MÍN. 6.674 KG, PROFUNDIDADE ESCAVAÇÃO MÁX. 4,37 M - DEPRECIAÇÃO. AF_06/2014 (H)</t>
  </si>
  <si>
    <t>00036531</t>
  </si>
  <si>
    <t>RETROESCAVADEIRA SOBRE RODAS COM CARREGADEIRA, TRACAO 4 X 4, POTENCIA LIQUIDA 88 HP, PESO OPERACIONAL MINIMO DE 6674 KG, CAPACIDADE DA CARREGADEIRA DE 1,00 M3 E DA RETROESCAVADEIRA MINIMA DE 0,26 M3, PROFUNDIDADE DE ESCAVACAO MAXIMA DE 4,37 M</t>
  </si>
  <si>
    <t>88858 RETROESCAVADEIRA SOBRE RODAS COM CARREGADEIRA, TRAÇÃO 4X4, POTÊNCIA LÍQ. 88 HP, CAÇAMBA CARREG. CAP. MÍN. 1 M3, CAÇAMBA RETRO CAP. 0,26 M3, PESO OPERACIONAL MÍN. 6.674 KG, PROFUNDIDADE ESCAVAÇÃO MÁX. 4,37 M - JUROS. AF_06/2014 (H)</t>
  </si>
  <si>
    <t>5664 RETROESCAVADEIRA SOBRE RODAS COM CARREGADEIRA, TRAÇÃO 4X4, POTÊNCIA LÍQ. 88 HP, CAÇAMBA CARREG. CAP. MÍN. 1 M3, CAÇAMBA RETRO CAP. 0,26 M3, PESO OPERACIONAL MÍN. 6.674 KG, PROFUNDIDADE ESCAVAÇÃO MÁX. 4,37 M - MANUTENÇÃO. AF_06/2014 (H)</t>
  </si>
  <si>
    <t>53786 RETROESCAVADEIRA SOBRE RODAS COM CARREGADEIRA, TRAÇÃO 4X4, POTÊNCIA LÍQ. 88 HP, CAÇAMBA CARREG. CAP. MÍN. 1 M3, CAÇAMBA RETRO CAP. 0,26 M3, PESO OPERACIONAL MÍN. 6.674 KG, PROFUNDIDADE ESCAVAÇÃO MÁX. 4,37 M - MATERIAIS NA OPERAÇÃO. AF_06/2014 (H)</t>
  </si>
  <si>
    <t>91693 SERRA CIRCULAR DE BANCADA COM MOTOR ELÉTRICO POTÊNCIA DE 5HP, COM COIFA PARA DISCO 10" - CHI DIURNO. AF_08/2015 (CHI)</t>
  </si>
  <si>
    <t>91688</t>
  </si>
  <si>
    <t>SERRA CIRCULAR DE BANCADA COM MOTOR ELÉTRICO POTÊNCIA DE 5HP, COM COIFA PARA DISCO 10" - DEPRECIAÇÃO. AF_08/2015</t>
  </si>
  <si>
    <t>91689</t>
  </si>
  <si>
    <t>SERRA CIRCULAR DE BANCADA COM MOTOR ELÉTRICO POTÊNCIA DE 5HP, COM COIFA PARA DISCO 10" - JUROS. AF_08/2015</t>
  </si>
  <si>
    <t>91692 SERRA CIRCULAR DE BANCADA COM MOTOR ELÉTRICO POTÊNCIA DE 5HP, COM COIFA PARA DISCO 10" - CHP DIURNO. AF_08/2015 (CHP)</t>
  </si>
  <si>
    <t>91690</t>
  </si>
  <si>
    <t>SERRA CIRCULAR DE BANCADA COM MOTOR ELÉTRICO POTÊNCIA DE 5HP, COM COIFA PARA DISCO 10" - MANUTENÇÃO. AF_08/2015</t>
  </si>
  <si>
    <t>91691</t>
  </si>
  <si>
    <t>SERRA CIRCULAR DE BANCADA COM MOTOR ELÉTRICO POTÊNCIA DE 5HP, COM COIFA PARA DISCO 10" - MATERIAIS NA OPERAÇÃO. AF_08/2015</t>
  </si>
  <si>
    <t>91688 SERRA CIRCULAR DE BANCADA COM MOTOR ELÉTRICO POTÊNCIA DE 5HP, COM COIFA PARA DISCO 10" - DEPRECIAÇÃO. AF_08/2015 (H)</t>
  </si>
  <si>
    <t>00014618</t>
  </si>
  <si>
    <t>SERRA CIRCULAR DE BANCADA COM MOTOR ELETRICO, POTENCIA DE *1600* W, PARA DISCO DE DIAMETRO DE 10" (250 MM)</t>
  </si>
  <si>
    <t>91689 SERRA CIRCULAR DE BANCADA COM MOTOR ELÉTRICO POTÊNCIA DE 5HP, COM COIFA PARA DISCO 10" - JUROS. AF_08/2015 (H)</t>
  </si>
  <si>
    <t>91690 SERRA CIRCULAR DE BANCADA COM MOTOR ELÉTRICO POTÊNCIA DE 5HP, COM COIFA PARA DISCO 10" - MANUTENÇÃO. AF_08/2015 (H)</t>
  </si>
  <si>
    <t>91691 SERRA CIRCULAR DE BANCADA COM MOTOR ELÉTRICO POTÊNCIA DE 5HP, COM COIFA PARA DISCO 10" - MATERIAIS NA OPERAÇÃO. AF_08/2015 (H)</t>
  </si>
  <si>
    <t>88316 SERVENTE COM ENCARGOS COMPLEMENTARES (H)</t>
  </si>
  <si>
    <t>95378</t>
  </si>
  <si>
    <t>CURSO DE CAPACITAÇÃO PARA SERVENTE (ENCARGOS COMPLEMENTARES) - HORISTA</t>
  </si>
  <si>
    <t>86883 SIFÃO DO TIPO FLEXÍVEL EM PVC 1 X 1.1/2 - FORNECIMENTO E INSTALAÇÃO. AF_01/2020 (UN)</t>
  </si>
  <si>
    <t>00044945</t>
  </si>
  <si>
    <t>SIFAO / TUBO SINFONADO EXTENSIVEL/SANFONADO, UNIVERSAL/ SIMPLES, ENTRE *50 A 70* CM, DE PLASTICO BRANCO</t>
  </si>
  <si>
    <t>86881 SIFÃO DO TIPO GARRAFA EM METAL CROMADO 1 X 1.1/2" - FORNECIMENTO E INSTALAÇÃO. AF_01/2020 (UN)</t>
  </si>
  <si>
    <t>00006136</t>
  </si>
  <si>
    <t>SIFAO EM METAL CROMADO PARA PIA OU LAVATORIO, 1 X 1.1/2"</t>
  </si>
  <si>
    <t>91946 SUPORTE PARAFUSADO COM PLACA DE ENCAIXE 4" X 2" MÉDIO (1,30 M DO PISO) PARA PONTO ELÉTRICO - FORNECIMENTO E INSTALAÇÃO. AF_03/2023 (UN)</t>
  </si>
  <si>
    <t>00038094</t>
  </si>
  <si>
    <t>ESPELHO / PLACA DE 3 POSTOS 4" X 2", PARA INSTALACAO DE TOMADAS E INTERRUPTORES</t>
  </si>
  <si>
    <t>00038099</t>
  </si>
  <si>
    <t>SUPORTE DE FIXACAO PARA ESPELHO / PLACA 4" X 2", PARA 3 MODULOS, PARA INSTALACAO DE TOMADAS E INTERRUPTORES (SOMENTE SUPORTE)</t>
  </si>
  <si>
    <t>89395 TE, PVC, SOLDÁVEL, DN 25MM, INSTALADO EM RAMAL OU SUB-RAMAL DE ÁGUA - FORNECIMENTO E INSTALAÇÃO. AF_06/2022 (UN)</t>
  </si>
  <si>
    <t>00007139</t>
  </si>
  <si>
    <t>TE SOLDAVEL, PVC, 90 GRAUS, 25 MM, PARA AGUA FRIA PREDIAL (NBR 5648)</t>
  </si>
  <si>
    <t>100533 TECNICO DE EDIFICACOES COM ENCARGOS COMPLEMENTARES (H)</t>
  </si>
  <si>
    <t>100535</t>
  </si>
  <si>
    <t>CURSO DE CAPACITAÇÃO PARA TECNICO DE EDIFICACOES (ENCARGOS COMPLEMENTARES) - HORISTA</t>
  </si>
  <si>
    <t>88323 TELHADISTA COM ENCARGOS COMPLEMENTARES (H)</t>
  </si>
  <si>
    <t>95385</t>
  </si>
  <si>
    <t>CURSO DE CAPACITAÇÃO PARA TELHADISTA (ENCARGOS COMPLEMENTARES) - HORISTA</t>
  </si>
  <si>
    <t>94210 TELHAMENTO COM TELHA ONDULADA DE FIBROCIMENTO E = 6 MM, COM RECOBRIMENTO LATERAL DE 1 1/4 DE ONDA PARA TELHADO COM INCLINAÇÃO MÁXIMA DE 10°, COM ATÉ 2 ÁGUAS, INCLUSO IÇAMENTO. AF_07/2019 (M2)</t>
  </si>
  <si>
    <t>00001607</t>
  </si>
  <si>
    <t>CONJUNTO ARRUELAS DE VEDACAO 5/16" PARA TELHA FIBROCIMENTO (UMA ARRUELA METALICA E UMA ARRUELA PVC - CONICAS)</t>
  </si>
  <si>
    <t>00004302</t>
  </si>
  <si>
    <t>PARAFUSO ZINCADO ROSCA SOBERBA, CABECA SEXTAVADA, 5/16" X 250 MM, PARA FIXACAO DE TELHA EM MADEIRA</t>
  </si>
  <si>
    <t>00007194</t>
  </si>
  <si>
    <t>TELHA DE FIBROCIMENTO ONDULADA E = 6 MM, DE 2,44 X 1,10 M (SEM AMIANTO)</t>
  </si>
  <si>
    <t>92000 TOMADA BAIXA DE EMBUTIR (1 MÓDULO), 2P+T 10 A, INCLUINDO SUPORTE E PLACA - FORNECIMENTO E INSTALAÇÃO. AF_03/2023 (UN)</t>
  </si>
  <si>
    <t>91998</t>
  </si>
  <si>
    <t>TOMADA BAIXA DE EMBUTIR (1 MÓDULO), 2P+T 10 A, SEM SUPORTE E SEM PLACA - FORNECIMENTO E INSTALAÇÃO. AF_03/2023</t>
  </si>
  <si>
    <t>91998 TOMADA BAIXA DE EMBUTIR (1 MÓDULO), 2P+T 10 A, SEM SUPORTE E SEM PLACA - FORNECIMENTO E INSTALAÇÃO. AF_03/2023 (UN)</t>
  </si>
  <si>
    <t>92008 TOMADA BAIXA DE EMBUTIR (2 MÓDULOS), 2P+T 10 A, INCLUINDO SUPORTE E PLACA - FORNECIMENTO E INSTALAÇÃO. AF_03/2023 (UN)</t>
  </si>
  <si>
    <t>92006</t>
  </si>
  <si>
    <t>TOMADA BAIXA DE EMBUTIR (2 MÓDULOS), 2P+T 10 A, SEM SUPORTE E SEM PLACA - FORNECIMENTO E INSTALAÇÃO. AF_03/2023</t>
  </si>
  <si>
    <t>92006 TOMADA BAIXA DE EMBUTIR (2 MÓDULOS), 2P+T 10 A, SEM SUPORTE E SEM PLACA - FORNECIMENTO E INSTALAÇÃO. AF_03/2023 (UN)</t>
  </si>
  <si>
    <t>86906 TORNEIRA CROMADA DE MESA, 1/2" OU 3/4", PARA LAVATÓRIO, PADRÃO POPULAR - FORNECIMENTO E INSTALAÇÃO. AF_01/2020 (UN)</t>
  </si>
  <si>
    <t>00013415</t>
  </si>
  <si>
    <t>TORNEIRA DE MESA/BANCADA, PARA LAVATORIO, FIXA, METALICA CROMADA, PADRAO POPULAR, 1/2" OU 3/4" (REF 1193)</t>
  </si>
  <si>
    <t>86911 TORNEIRA CROMADA LONGA, DE PAREDE, 1/2" OU 3/4", PARA PIA DE COZINHA, PADRÃO POPULAR - FORNECIMENTO E INSTALAÇÃO. AF_01/2020 (UN)</t>
  </si>
  <si>
    <t>00013416</t>
  </si>
  <si>
    <t>TORNEIRA METALICA CROMADA, RETA, DE PAREDE, PARA COZINHA, SEM BICO, SEM AREJADOR, PADRAO POPULAR, 1/2" OU 3/4" (REF 1158)</t>
  </si>
  <si>
    <t>92543 TRAMA DE MADEIRA COMPOSTA POR TERÇAS PARA TELHADOS DE ATÉ 2 ÁGUAS PARA TELHA ONDULADA DE FIBROCIMENTO, METÁLICA, PLÁSTICA OU TERMOACÚSTICA, INCLUSO TRANSPORTE VERTICAL. AF_07/2019 (M2)</t>
  </si>
  <si>
    <t>00040568</t>
  </si>
  <si>
    <t>PREGO DE ACO POLIDO COM CABECA 22 X 48 (4 1/4 X 5)</t>
  </si>
  <si>
    <t>00004425</t>
  </si>
  <si>
    <t>VIGA NAO APARELHADA *6 X 12* CM, EM MACARANDUBA/MASSARANDUBA, ANGELIM OU EQUIVALENTE DA REGIAO - BRUTA</t>
  </si>
  <si>
    <t>C2536 TRANSPORTE HORIZONTAL ATÉ 30M DE MATERIAIS À GRANEL (M3)</t>
  </si>
  <si>
    <t>100251 TRANSPORTE HORIZONTAL MANUAL, DE TUBO DE AÇO CARBONO LEVE OU MÉDIO, PRETO OU GALVANIZADO, COM DIÂMETRO MAIOR QUE 32 MM E MENOR OU IGUAL A 65 MM (UNIDADE: MXKM). AF_07/2019 (MXKM)</t>
  </si>
  <si>
    <t>89714 TUBO PVC, SERIE NORMAL, ESGOTO PREDIAL, DN 100 MM, FORNECIDO E INSTALADO EM RAMAL DE DESCARGA OU RAMAL DE ESGOTO SANITÁRIO. AF_08/2022 (M)</t>
  </si>
  <si>
    <t>00009836</t>
  </si>
  <si>
    <t>TUBO PVC SERIE NORMAL, DN 100 MM, PARA ESGOTO PREDIAL (NBR 5688)</t>
  </si>
  <si>
    <t>89711 TUBO PVC, SERIE NORMAL, ESGOTO PREDIAL, DN 40 MM, FORNECIDO E INSTALADO EM RAMAL DE DESCARGA OU RAMAL DE ESGOTO SANITÁRIO. AF_08/2022 (M)</t>
  </si>
  <si>
    <t>00009835</t>
  </si>
  <si>
    <t>TUBO PVC SERIE NORMAL, DN 40 MM, PARA ESGOTO PREDIAL (NBR 5688)</t>
  </si>
  <si>
    <t>89356 TUBO, PVC, SOLDÁVEL, DE 25MM, INSTALADO EM RAMAL OU SUB-RAMAL DE ÁGUA - FORNECIMENTO E INSTALAÇÃO. AF_06/2022 (M)</t>
  </si>
  <si>
    <t>00009868</t>
  </si>
  <si>
    <t>TUBO PVC, SOLDAVEL, DE 25 MM, AGUA FRIA (NBR-5648)</t>
  </si>
  <si>
    <t>90587 VIBRADOR DE IMERSÃO, DIÂMETRO DE PONTEIRA 45MM, MOTOR ELÉTRICO TRIFÁSICO POTÊNCIA DE 2 CV - CHI DIURNO. AF_06/2015 (CHI)</t>
  </si>
  <si>
    <t>90582</t>
  </si>
  <si>
    <t>VIBRADOR DE IMERSÃO, DIÂMETRO DE PONTEIRA 45MM, MOTOR ELÉTRICO TRIFÁSICO POTÊNCIA DE 2 CV - DEPRECIAÇÃO. AF_06/2015</t>
  </si>
  <si>
    <t>90583</t>
  </si>
  <si>
    <t>VIBRADOR DE IMERSÃO, DIÂMETRO DE PONTEIRA 45MM, MOTOR ELÉTRICO TRIFÁSICO POTÊNCIA DE 2 CV - JUROS. AF_06/2015</t>
  </si>
  <si>
    <t>90586 VIBRADOR DE IMERSÃO, DIÂMETRO DE PONTEIRA 45MM, MOTOR ELÉTRICO TRIFÁSICO POTÊNCIA DE 2 CV - CHP DIURNO. AF_06/2015 (CHP)</t>
  </si>
  <si>
    <t>90584</t>
  </si>
  <si>
    <t>VIBRADOR DE IMERSÃO, DIÂMETRO DE PONTEIRA 45MM, MOTOR ELÉTRICO TRIFÁSICO POTÊNCIA DE 2 CV - MANUTENÇÃO. AF_06/2015</t>
  </si>
  <si>
    <t>90585</t>
  </si>
  <si>
    <t>VIBRADOR DE IMERSÃO, DIÂMETRO DE PONTEIRA 45MM, MOTOR ELÉTRICO TRIFÁSICO POTÊNCIA DE 2 CV - MATERIAIS NA OPERAÇÃO. AF_06/2015</t>
  </si>
  <si>
    <t>90582 VIBRADOR DE IMERSÃO, DIÂMETRO DE PONTEIRA 45MM, MOTOR ELÉTRICO TRIFÁSICO POTÊNCIA DE 2 CV - DEPRECIAÇÃO. AF_06/2015 (H)</t>
  </si>
  <si>
    <t>00013896</t>
  </si>
  <si>
    <t>VIBRADOR DE IMERSAO, DIAMETRO DA PONTEIRA DE *45* MM, COM MOTOR ELETRICO TRIFASICO DE 2 HP (2 CV)</t>
  </si>
  <si>
    <t>90583 VIBRADOR DE IMERSÃO, DIÂMETRO DE PONTEIRA 45MM, MOTOR ELÉTRICO TRIFÁSICO POTÊNCIA DE 2 CV - JUROS. AF_06/2015 (H)</t>
  </si>
  <si>
    <t>90584 VIBRADOR DE IMERSÃO, DIÂMETRO DE PONTEIRA 45MM, MOTOR ELÉTRICO TRIFÁSICO POTÊNCIA DE 2 CV - MANUTENÇÃO. AF_06/2015 (H)</t>
  </si>
  <si>
    <t>90585 VIBRADOR DE IMERSÃO, DIÂMETRO DE PONTEIRA 45MM, MOTOR ELÉTRICO TRIFÁSICO POTÊNCIA DE 2 CV - MATERIAIS NA OPERAÇÃO. AF_06/2015 (H)</t>
  </si>
  <si>
    <t>86877 VÁLVULA EM METAL CROMADO 1.1/2" X 1.1/2" PARA TANQUE OU LAVATÓRIO, COM OU SEM LADRÃO - FORNECIMENTO E INSTALAÇÃO. AF_01/2020 (UN)</t>
  </si>
  <si>
    <t>00037588</t>
  </si>
  <si>
    <t>VALVULA DE ESCOAMENTO PARA TANQUE, EM METAL CROMADO, 1.1/2 ", SEM LADRAO, COM TAMPAO PLASTICO</t>
  </si>
  <si>
    <t>86879 VÁLVULA EM PLÁSTICO 1" PARA PIA, TANQUE OU LAVATÓRIO, COM OU SEM LADRÃO - FORNECIMENTO E INSTALAÇÃO. AF_01/2020 (UN)</t>
  </si>
  <si>
    <t>00006153</t>
  </si>
  <si>
    <t>VALVULA EM PLASTICO BRANCO PARA TANQUE OU LAVATORIO 1 ", SEM UNHO E SEM LADRAO</t>
  </si>
  <si>
    <t>86880 VÁLVULA EM PLÁSTICO CROMADO TIPO AMERICANA 3.1/2" X 1.1/2" SEM ADAPTADOR PARA PIA - FORNECIMENTO E INSTALAÇÃO. AF_01/2020 (UN)</t>
  </si>
  <si>
    <t>00006155</t>
  </si>
  <si>
    <t>VALVULA EM PLASTICO CROMADO TIPO AMERICANA PARA PIA DE COZINHA 3.1/2" X 1.1/2 ", SEM ADAPTADOR</t>
  </si>
  <si>
    <t xml:space="preserve">CP ADAP - SUDECAP </t>
  </si>
  <si>
    <t>VALOR SEM ENCARGOS</t>
  </si>
  <si>
    <t>% ENC</t>
  </si>
  <si>
    <t>VALOR COM ENCARGOS</t>
  </si>
  <si>
    <t>VALOR TOTAL</t>
  </si>
  <si>
    <t>VALOR UNITÁRIO</t>
  </si>
  <si>
    <t>QUANTIDADE DO SERVIÇO</t>
  </si>
  <si>
    <t>COEFICIENTE
DO INSUMO</t>
  </si>
  <si>
    <t>QUANTIDADE
TOTAL</t>
  </si>
  <si>
    <t>[ Serviço ]</t>
  </si>
  <si>
    <r>
      <rPr>
        <b/>
        <sz val="7"/>
        <color rgb="FF000000"/>
        <rFont val="Arial"/>
      </rPr>
      <t>88238</t>
    </r>
  </si>
  <si>
    <t>TOTAL:</t>
  </si>
  <si>
    <r>
      <rPr>
        <b/>
        <sz val="7"/>
        <color rgb="FF000000"/>
        <rFont val="Arial"/>
      </rPr>
      <t>88239</t>
    </r>
  </si>
  <si>
    <r>
      <rPr>
        <b/>
        <sz val="7"/>
        <color rgb="FF000000"/>
        <rFont val="Arial"/>
      </rPr>
      <t>88241</t>
    </r>
  </si>
  <si>
    <r>
      <rPr>
        <b/>
        <sz val="7"/>
        <color rgb="FF000000"/>
        <rFont val="Arial"/>
      </rPr>
      <t>88243</t>
    </r>
  </si>
  <si>
    <r>
      <rPr>
        <b/>
        <sz val="7"/>
        <color rgb="FF000000"/>
        <rFont val="Arial"/>
      </rPr>
      <t>101165</t>
    </r>
  </si>
  <si>
    <r>
      <rPr>
        <b/>
        <sz val="7"/>
        <color rgb="FF000000"/>
        <rFont val="Arial"/>
      </rPr>
      <t>ADAP-G0855</t>
    </r>
  </si>
  <si>
    <r>
      <rPr>
        <b/>
        <sz val="7"/>
        <color rgb="FF000000"/>
        <rFont val="Arial"/>
      </rPr>
      <t>C0170</t>
    </r>
  </si>
  <si>
    <r>
      <rPr>
        <b/>
        <sz val="7"/>
        <color rgb="FF000000"/>
        <rFont val="Arial"/>
      </rPr>
      <t>87367</t>
    </r>
  </si>
  <si>
    <r>
      <rPr>
        <b/>
        <sz val="7"/>
        <color rgb="FF000000"/>
        <rFont val="Arial"/>
      </rPr>
      <t>87369</t>
    </r>
  </si>
  <si>
    <r>
      <rPr>
        <b/>
        <sz val="7"/>
        <color rgb="FF000000"/>
        <rFont val="Arial"/>
      </rPr>
      <t>87292</t>
    </r>
  </si>
  <si>
    <r>
      <rPr>
        <b/>
        <sz val="7"/>
        <color rgb="FF000000"/>
        <rFont val="Arial"/>
      </rPr>
      <t>88715</t>
    </r>
  </si>
  <si>
    <r>
      <rPr>
        <b/>
        <sz val="7"/>
        <color rgb="FF000000"/>
        <rFont val="Arial"/>
      </rPr>
      <t>87294</t>
    </r>
  </si>
  <si>
    <r>
      <rPr>
        <b/>
        <sz val="7"/>
        <color rgb="FF000000"/>
        <rFont val="Arial"/>
      </rPr>
      <t>87377</t>
    </r>
  </si>
  <si>
    <r>
      <rPr>
        <b/>
        <sz val="7"/>
        <color rgb="FF000000"/>
        <rFont val="Arial"/>
      </rPr>
      <t>87313</t>
    </r>
  </si>
  <si>
    <r>
      <rPr>
        <b/>
        <sz val="7"/>
        <color rgb="FF000000"/>
        <rFont val="Arial"/>
      </rPr>
      <t>100475</t>
    </r>
  </si>
  <si>
    <r>
      <rPr>
        <b/>
        <sz val="7"/>
        <color rgb="FF000000"/>
        <rFont val="Arial"/>
      </rPr>
      <t>87372</t>
    </r>
  </si>
  <si>
    <r>
      <rPr>
        <b/>
        <sz val="7"/>
        <color rgb="FF000000"/>
        <rFont val="Arial"/>
      </rPr>
      <t>88629</t>
    </r>
  </si>
  <si>
    <r>
      <rPr>
        <b/>
        <sz val="7"/>
        <color rgb="FF000000"/>
        <rFont val="Arial"/>
      </rPr>
      <t>87316</t>
    </r>
  </si>
  <si>
    <r>
      <rPr>
        <b/>
        <sz val="7"/>
        <color rgb="FF000000"/>
        <rFont val="Arial"/>
      </rPr>
      <t>87373</t>
    </r>
  </si>
  <si>
    <r>
      <rPr>
        <b/>
        <sz val="7"/>
        <color rgb="FF000000"/>
        <rFont val="Arial"/>
      </rPr>
      <t>87301</t>
    </r>
  </si>
  <si>
    <r>
      <rPr>
        <b/>
        <sz val="7"/>
        <color rgb="FF000000"/>
        <rFont val="Arial"/>
      </rPr>
      <t>92767</t>
    </r>
  </si>
  <si>
    <r>
      <rPr>
        <b/>
        <sz val="7"/>
        <color rgb="FF000000"/>
        <rFont val="Arial"/>
      </rPr>
      <t>88245</t>
    </r>
  </si>
  <si>
    <r>
      <rPr>
        <b/>
        <sz val="7"/>
        <color rgb="FF000000"/>
        <rFont val="Arial"/>
      </rPr>
      <t>100578</t>
    </r>
  </si>
  <si>
    <r>
      <rPr>
        <b/>
        <sz val="7"/>
        <color rgb="FF000000"/>
        <rFont val="Arial"/>
      </rPr>
      <t>88247</t>
    </r>
  </si>
  <si>
    <r>
      <rPr>
        <b/>
        <sz val="7"/>
        <color rgb="FF000000"/>
        <rFont val="Arial"/>
      </rPr>
      <t>88248</t>
    </r>
  </si>
  <si>
    <r>
      <rPr>
        <b/>
        <sz val="7"/>
        <color rgb="FF000000"/>
        <rFont val="Arial"/>
      </rPr>
      <t>88256</t>
    </r>
  </si>
  <si>
    <r>
      <rPr>
        <b/>
        <sz val="7"/>
        <color rgb="FF000000"/>
        <rFont val="Arial"/>
      </rPr>
      <t>86934</t>
    </r>
  </si>
  <si>
    <r>
      <rPr>
        <b/>
        <sz val="7"/>
        <color rgb="FF000000"/>
        <rFont val="Arial"/>
      </rPr>
      <t>86894</t>
    </r>
  </si>
  <si>
    <r>
      <rPr>
        <b/>
        <sz val="7"/>
        <color rgb="FF000000"/>
        <rFont val="Arial"/>
      </rPr>
      <t>88831</t>
    </r>
  </si>
  <si>
    <r>
      <rPr>
        <b/>
        <sz val="7"/>
        <color rgb="FF000000"/>
        <rFont val="Arial"/>
      </rPr>
      <t>88830</t>
    </r>
  </si>
  <si>
    <r>
      <rPr>
        <b/>
        <sz val="7"/>
        <color rgb="FF000000"/>
        <rFont val="Arial"/>
      </rPr>
      <t>88826</t>
    </r>
  </si>
  <si>
    <r>
      <rPr>
        <b/>
        <sz val="7"/>
        <color rgb="FF000000"/>
        <rFont val="Arial"/>
      </rPr>
      <t>88827</t>
    </r>
  </si>
  <si>
    <r>
      <rPr>
        <b/>
        <sz val="7"/>
        <color rgb="FF000000"/>
        <rFont val="Arial"/>
      </rPr>
      <t>88828</t>
    </r>
  </si>
  <si>
    <r>
      <rPr>
        <b/>
        <sz val="7"/>
        <color rgb="FF000000"/>
        <rFont val="Arial"/>
      </rPr>
      <t>88829</t>
    </r>
  </si>
  <si>
    <r>
      <rPr>
        <b/>
        <sz val="7"/>
        <color rgb="FF000000"/>
        <rFont val="Arial"/>
      </rPr>
      <t>89226</t>
    </r>
  </si>
  <si>
    <r>
      <rPr>
        <b/>
        <sz val="7"/>
        <color rgb="FF000000"/>
        <rFont val="Arial"/>
      </rPr>
      <t>89225</t>
    </r>
  </si>
  <si>
    <r>
      <rPr>
        <b/>
        <sz val="7"/>
        <color rgb="FF000000"/>
        <rFont val="Arial"/>
      </rPr>
      <t>89221</t>
    </r>
  </si>
  <si>
    <r>
      <rPr>
        <b/>
        <sz val="7"/>
        <color rgb="FF000000"/>
        <rFont val="Arial"/>
      </rPr>
      <t>89222</t>
    </r>
  </si>
  <si>
    <r>
      <rPr>
        <b/>
        <sz val="7"/>
        <color rgb="FF000000"/>
        <rFont val="Arial"/>
      </rPr>
      <t>89223</t>
    </r>
  </si>
  <si>
    <r>
      <rPr>
        <b/>
        <sz val="7"/>
        <color rgb="FF000000"/>
        <rFont val="Arial"/>
      </rPr>
      <t>89224</t>
    </r>
  </si>
  <si>
    <r>
      <rPr>
        <b/>
        <sz val="7"/>
        <color rgb="FF000000"/>
        <rFont val="Arial"/>
      </rPr>
      <t>91924</t>
    </r>
  </si>
  <si>
    <r>
      <rPr>
        <b/>
        <sz val="7"/>
        <color rgb="FF000000"/>
        <rFont val="Arial"/>
      </rPr>
      <t>91933</t>
    </r>
  </si>
  <si>
    <r>
      <rPr>
        <b/>
        <sz val="7"/>
        <color rgb="FF000000"/>
        <rFont val="Arial"/>
      </rPr>
      <t>91926</t>
    </r>
  </si>
  <si>
    <r>
      <rPr>
        <b/>
        <sz val="7"/>
        <color rgb="FF000000"/>
        <rFont val="Arial"/>
      </rPr>
      <t>98102</t>
    </r>
  </si>
  <si>
    <r>
      <rPr>
        <b/>
        <sz val="7"/>
        <color rgb="FF000000"/>
        <rFont val="Arial"/>
      </rPr>
      <t>97906</t>
    </r>
  </si>
  <si>
    <r>
      <rPr>
        <b/>
        <sz val="7"/>
        <color rgb="FF000000"/>
        <rFont val="Arial"/>
      </rPr>
      <t>91937</t>
    </r>
  </si>
  <si>
    <r>
      <rPr>
        <b/>
        <sz val="7"/>
        <color rgb="FF000000"/>
        <rFont val="Arial"/>
      </rPr>
      <t>91387</t>
    </r>
  </si>
  <si>
    <r>
      <rPr>
        <b/>
        <sz val="7"/>
        <color rgb="FF000000"/>
        <rFont val="Arial"/>
      </rPr>
      <t>91386</t>
    </r>
  </si>
  <si>
    <r>
      <rPr>
        <b/>
        <sz val="7"/>
        <color rgb="FF000000"/>
        <rFont val="Arial"/>
      </rPr>
      <t>91380</t>
    </r>
  </si>
  <si>
    <r>
      <rPr>
        <b/>
        <sz val="7"/>
        <color rgb="FF000000"/>
        <rFont val="Arial"/>
      </rPr>
      <t>91382</t>
    </r>
  </si>
  <si>
    <r>
      <rPr>
        <b/>
        <sz val="7"/>
        <color rgb="FF000000"/>
        <rFont val="Arial"/>
      </rPr>
      <t>91381</t>
    </r>
  </si>
  <si>
    <r>
      <rPr>
        <b/>
        <sz val="7"/>
        <color rgb="FF000000"/>
        <rFont val="Arial"/>
      </rPr>
      <t>91383</t>
    </r>
  </si>
  <si>
    <r>
      <rPr>
        <b/>
        <sz val="7"/>
        <color rgb="FF000000"/>
        <rFont val="Arial"/>
      </rPr>
      <t>91384</t>
    </r>
  </si>
  <si>
    <r>
      <rPr>
        <b/>
        <sz val="7"/>
        <color rgb="FF000000"/>
        <rFont val="Arial"/>
      </rPr>
      <t>5903</t>
    </r>
  </si>
  <si>
    <r>
      <rPr>
        <b/>
        <sz val="7"/>
        <color rgb="FF000000"/>
        <rFont val="Arial"/>
      </rPr>
      <t>5901</t>
    </r>
  </si>
  <si>
    <r>
      <rPr>
        <b/>
        <sz val="7"/>
        <color rgb="FF000000"/>
        <rFont val="Arial"/>
      </rPr>
      <t>91396</t>
    </r>
  </si>
  <si>
    <r>
      <rPr>
        <b/>
        <sz val="7"/>
        <color rgb="FF000000"/>
        <rFont val="Arial"/>
      </rPr>
      <t>91398</t>
    </r>
  </si>
  <si>
    <r>
      <rPr>
        <b/>
        <sz val="7"/>
        <color rgb="FF000000"/>
        <rFont val="Arial"/>
      </rPr>
      <t>91397</t>
    </r>
  </si>
  <si>
    <r>
      <rPr>
        <b/>
        <sz val="7"/>
        <color rgb="FF000000"/>
        <rFont val="Arial"/>
      </rPr>
      <t>5763</t>
    </r>
  </si>
  <si>
    <r>
      <rPr>
        <b/>
        <sz val="7"/>
        <color rgb="FF000000"/>
        <rFont val="Arial"/>
      </rPr>
      <t>53831</t>
    </r>
  </si>
  <si>
    <r>
      <rPr>
        <b/>
        <sz val="7"/>
        <color rgb="FF000000"/>
        <rFont val="Arial"/>
      </rPr>
      <t>88261</t>
    </r>
  </si>
  <si>
    <r>
      <rPr>
        <b/>
        <sz val="7"/>
        <color rgb="FF000000"/>
        <rFont val="Arial"/>
      </rPr>
      <t>88262</t>
    </r>
  </si>
  <si>
    <r>
      <rPr>
        <b/>
        <sz val="7"/>
        <color rgb="FF000000"/>
        <rFont val="Arial"/>
      </rPr>
      <t>90466</t>
    </r>
  </si>
  <si>
    <r>
      <rPr>
        <b/>
        <sz val="7"/>
        <color rgb="FF000000"/>
        <rFont val="Arial"/>
      </rPr>
      <t>91534</t>
    </r>
  </si>
  <si>
    <r>
      <rPr>
        <b/>
        <sz val="7"/>
        <color rgb="FF000000"/>
        <rFont val="Arial"/>
      </rPr>
      <t>91533</t>
    </r>
  </si>
  <si>
    <r>
      <rPr>
        <b/>
        <sz val="7"/>
        <color rgb="FF000000"/>
        <rFont val="Arial"/>
      </rPr>
      <t>91529</t>
    </r>
  </si>
  <si>
    <r>
      <rPr>
        <b/>
        <sz val="7"/>
        <color rgb="FF000000"/>
        <rFont val="Arial"/>
      </rPr>
      <t>91530</t>
    </r>
  </si>
  <si>
    <r>
      <rPr>
        <b/>
        <sz val="7"/>
        <color rgb="FF000000"/>
        <rFont val="Arial"/>
      </rPr>
      <t>91531</t>
    </r>
  </si>
  <si>
    <r>
      <rPr>
        <b/>
        <sz val="7"/>
        <color rgb="FF000000"/>
        <rFont val="Arial"/>
      </rPr>
      <t>91532</t>
    </r>
  </si>
  <si>
    <r>
      <rPr>
        <b/>
        <sz val="7"/>
        <color rgb="FF000000"/>
        <rFont val="Arial"/>
      </rPr>
      <t>94970</t>
    </r>
  </si>
  <si>
    <r>
      <rPr>
        <b/>
        <sz val="7"/>
        <color rgb="FF000000"/>
        <rFont val="Arial"/>
      </rPr>
      <t>94972</t>
    </r>
  </si>
  <si>
    <r>
      <rPr>
        <b/>
        <sz val="7"/>
        <color rgb="FF000000"/>
        <rFont val="Arial"/>
      </rPr>
      <t>94974</t>
    </r>
  </si>
  <si>
    <r>
      <rPr>
        <b/>
        <sz val="7"/>
        <color rgb="FF000000"/>
        <rFont val="Arial"/>
      </rPr>
      <t>94968</t>
    </r>
  </si>
  <si>
    <r>
      <rPr>
        <b/>
        <sz val="7"/>
        <color rgb="FF000000"/>
        <rFont val="Arial"/>
      </rPr>
      <t>C0836</t>
    </r>
  </si>
  <si>
    <r>
      <rPr>
        <b/>
        <sz val="7"/>
        <color rgb="FF000000"/>
        <rFont val="Arial"/>
      </rPr>
      <t>S00127</t>
    </r>
  </si>
  <si>
    <r>
      <rPr>
        <b/>
        <sz val="7"/>
        <color rgb="FF000000"/>
        <rFont val="Arial"/>
      </rPr>
      <t>95805</t>
    </r>
  </si>
  <si>
    <r>
      <rPr>
        <b/>
        <sz val="7"/>
        <color rgb="FF000000"/>
        <rFont val="Arial"/>
      </rPr>
      <t>95811</t>
    </r>
  </si>
  <si>
    <r>
      <rPr>
        <b/>
        <sz val="7"/>
        <color rgb="FF000000"/>
        <rFont val="Arial"/>
      </rPr>
      <t>104749</t>
    </r>
  </si>
  <si>
    <r>
      <rPr>
        <b/>
        <sz val="7"/>
        <color rgb="FF000000"/>
        <rFont val="Arial"/>
      </rPr>
      <t>SBC014025</t>
    </r>
  </si>
  <si>
    <r>
      <rPr>
        <b/>
        <sz val="7"/>
        <color rgb="FF000000"/>
        <rFont val="Arial"/>
      </rPr>
      <t>96977</t>
    </r>
  </si>
  <si>
    <r>
      <rPr>
        <b/>
        <sz val="7"/>
        <color rgb="FF000000"/>
        <rFont val="Arial"/>
      </rPr>
      <t>92803</t>
    </r>
  </si>
  <si>
    <r>
      <rPr>
        <b/>
        <sz val="7"/>
        <color rgb="FF000000"/>
        <rFont val="Arial"/>
      </rPr>
      <t>92804</t>
    </r>
  </si>
  <si>
    <r>
      <rPr>
        <b/>
        <sz val="7"/>
        <color rgb="FF000000"/>
        <rFont val="Arial"/>
      </rPr>
      <t>92802</t>
    </r>
  </si>
  <si>
    <r>
      <rPr>
        <b/>
        <sz val="7"/>
        <color rgb="FF000000"/>
        <rFont val="Arial"/>
      </rPr>
      <t>92799</t>
    </r>
  </si>
  <si>
    <r>
      <rPr>
        <b/>
        <sz val="7"/>
        <color rgb="FF000000"/>
        <rFont val="Arial"/>
      </rPr>
      <t>86901</t>
    </r>
  </si>
  <si>
    <r>
      <rPr>
        <b/>
        <sz val="7"/>
        <color rgb="FF000000"/>
        <rFont val="Arial"/>
      </rPr>
      <t>95308</t>
    </r>
  </si>
  <si>
    <r>
      <rPr>
        <b/>
        <sz val="7"/>
        <color rgb="FF000000"/>
        <rFont val="Arial"/>
      </rPr>
      <t>95309</t>
    </r>
  </si>
  <si>
    <r>
      <rPr>
        <b/>
        <sz val="7"/>
        <color rgb="FF000000"/>
        <rFont val="Arial"/>
      </rPr>
      <t>95311</t>
    </r>
  </si>
  <si>
    <r>
      <rPr>
        <b/>
        <sz val="7"/>
        <color rgb="FF000000"/>
        <rFont val="Arial"/>
      </rPr>
      <t>95313</t>
    </r>
  </si>
  <si>
    <r>
      <rPr>
        <b/>
        <sz val="7"/>
        <color rgb="FF000000"/>
        <rFont val="Arial"/>
      </rPr>
      <t>95314</t>
    </r>
  </si>
  <si>
    <r>
      <rPr>
        <b/>
        <sz val="7"/>
        <color rgb="FF000000"/>
        <rFont val="Arial"/>
      </rPr>
      <t>95316</t>
    </r>
  </si>
  <si>
    <r>
      <rPr>
        <b/>
        <sz val="7"/>
        <color rgb="FF000000"/>
        <rFont val="Arial"/>
      </rPr>
      <t>95317</t>
    </r>
  </si>
  <si>
    <r>
      <rPr>
        <b/>
        <sz val="7"/>
        <color rgb="FF000000"/>
        <rFont val="Arial"/>
      </rPr>
      <t>95323</t>
    </r>
  </si>
  <si>
    <r>
      <rPr>
        <b/>
        <sz val="7"/>
        <color rgb="FF000000"/>
        <rFont val="Arial"/>
      </rPr>
      <t>95324</t>
    </r>
  </si>
  <si>
    <r>
      <rPr>
        <b/>
        <sz val="7"/>
        <color rgb="FF000000"/>
        <rFont val="Arial"/>
      </rPr>
      <t>95329</t>
    </r>
  </si>
  <si>
    <r>
      <rPr>
        <b/>
        <sz val="7"/>
        <color rgb="FF000000"/>
        <rFont val="Arial"/>
      </rPr>
      <t>95330</t>
    </r>
  </si>
  <si>
    <r>
      <rPr>
        <b/>
        <sz val="7"/>
        <color rgb="FF000000"/>
        <rFont val="Arial"/>
      </rPr>
      <t>95400</t>
    </r>
  </si>
  <si>
    <r>
      <rPr>
        <b/>
        <sz val="7"/>
        <color rgb="FF000000"/>
        <rFont val="Arial"/>
      </rPr>
      <t>95332</t>
    </r>
  </si>
  <si>
    <r>
      <rPr>
        <b/>
        <sz val="7"/>
        <color rgb="FF000000"/>
        <rFont val="Arial"/>
      </rPr>
      <t>95335</t>
    </r>
  </si>
  <si>
    <r>
      <rPr>
        <b/>
        <sz val="7"/>
        <color rgb="FF000000"/>
        <rFont val="Arial"/>
      </rPr>
      <t>95422</t>
    </r>
  </si>
  <si>
    <r>
      <rPr>
        <b/>
        <sz val="7"/>
        <color rgb="FF000000"/>
        <rFont val="Arial"/>
      </rPr>
      <t>95402</t>
    </r>
  </si>
  <si>
    <r>
      <rPr>
        <b/>
        <sz val="7"/>
        <color rgb="FF000000"/>
        <rFont val="Arial"/>
      </rPr>
      <t>95403</t>
    </r>
  </si>
  <si>
    <t xml:space="preserve">[ </t>
  </si>
  <si>
    <r>
      <rPr>
        <b/>
        <sz val="7"/>
        <color rgb="FF000000"/>
        <rFont val="Arial"/>
      </rPr>
      <t>95407</t>
    </r>
  </si>
  <si>
    <r>
      <rPr>
        <b/>
        <sz val="7"/>
        <color rgb="FF000000"/>
        <rFont val="Arial"/>
      </rPr>
      <t>95338</t>
    </r>
  </si>
  <si>
    <r>
      <rPr>
        <b/>
        <sz val="7"/>
        <color rgb="FF000000"/>
        <rFont val="Arial"/>
      </rPr>
      <t>95340</t>
    </r>
  </si>
  <si>
    <r>
      <rPr>
        <b/>
        <sz val="7"/>
        <color rgb="FF000000"/>
        <rFont val="Arial"/>
      </rPr>
      <t>95341</t>
    </r>
  </si>
  <si>
    <r>
      <rPr>
        <b/>
        <sz val="7"/>
        <color rgb="FF000000"/>
        <rFont val="Arial"/>
      </rPr>
      <t>95405</t>
    </r>
  </si>
  <si>
    <r>
      <rPr>
        <b/>
        <sz val="7"/>
        <color rgb="FF000000"/>
        <rFont val="Arial"/>
      </rPr>
      <t>95344</t>
    </r>
  </si>
  <si>
    <r>
      <rPr>
        <b/>
        <sz val="7"/>
        <color rgb="FF000000"/>
        <rFont val="Arial"/>
      </rPr>
      <t>95346</t>
    </r>
  </si>
  <si>
    <r>
      <rPr>
        <b/>
        <sz val="7"/>
        <color rgb="FF000000"/>
        <rFont val="Arial"/>
      </rPr>
      <t>95347</t>
    </r>
  </si>
  <si>
    <r>
      <rPr>
        <b/>
        <sz val="7"/>
        <color rgb="FF000000"/>
        <rFont val="Arial"/>
      </rPr>
      <t>95351</t>
    </r>
  </si>
  <si>
    <r>
      <rPr>
        <b/>
        <sz val="7"/>
        <color rgb="FF000000"/>
        <rFont val="Arial"/>
      </rPr>
      <t>95389</t>
    </r>
  </si>
  <si>
    <r>
      <rPr>
        <b/>
        <sz val="7"/>
        <color rgb="FF000000"/>
        <rFont val="Arial"/>
      </rPr>
      <t>95357</t>
    </r>
  </si>
  <si>
    <r>
      <rPr>
        <b/>
        <sz val="7"/>
        <color rgb="FF000000"/>
        <rFont val="Arial"/>
      </rPr>
      <t>95358</t>
    </r>
  </si>
  <si>
    <r>
      <rPr>
        <b/>
        <sz val="7"/>
        <color rgb="FF000000"/>
        <rFont val="Arial"/>
      </rPr>
      <t>95359</t>
    </r>
  </si>
  <si>
    <r>
      <rPr>
        <b/>
        <sz val="7"/>
        <color rgb="FF000000"/>
        <rFont val="Arial"/>
      </rPr>
      <t>95360</t>
    </r>
  </si>
  <si>
    <r>
      <rPr>
        <b/>
        <sz val="7"/>
        <color rgb="FF000000"/>
        <rFont val="Arial"/>
      </rPr>
      <t>95361</t>
    </r>
  </si>
  <si>
    <r>
      <rPr>
        <b/>
        <sz val="7"/>
        <color rgb="FF000000"/>
        <rFont val="Arial"/>
      </rPr>
      <t>95364</t>
    </r>
  </si>
  <si>
    <r>
      <rPr>
        <b/>
        <sz val="7"/>
        <color rgb="FF000000"/>
        <rFont val="Arial"/>
      </rPr>
      <t>95371</t>
    </r>
  </si>
  <si>
    <r>
      <rPr>
        <b/>
        <sz val="7"/>
        <color rgb="FF000000"/>
        <rFont val="Arial"/>
      </rPr>
      <t>95372</t>
    </r>
  </si>
  <si>
    <r>
      <rPr>
        <b/>
        <sz val="7"/>
        <color rgb="FF000000"/>
        <rFont val="Arial"/>
      </rPr>
      <t>95378</t>
    </r>
  </si>
  <si>
    <r>
      <rPr>
        <b/>
        <sz val="7"/>
        <color rgb="FF000000"/>
        <rFont val="Arial"/>
      </rPr>
      <t>100535</t>
    </r>
  </si>
  <si>
    <r>
      <rPr>
        <b/>
        <sz val="7"/>
        <color rgb="FF000000"/>
        <rFont val="Arial"/>
      </rPr>
      <t>100299</t>
    </r>
  </si>
  <si>
    <r>
      <rPr>
        <b/>
        <sz val="7"/>
        <color rgb="FF000000"/>
        <rFont val="Arial"/>
      </rPr>
      <t>95385</t>
    </r>
  </si>
  <si>
    <r>
      <rPr>
        <b/>
        <sz val="7"/>
        <color rgb="FF000000"/>
        <rFont val="Arial"/>
      </rPr>
      <t>91919</t>
    </r>
  </si>
  <si>
    <r>
      <rPr>
        <b/>
        <sz val="7"/>
        <color rgb="FF000000"/>
        <rFont val="Arial"/>
      </rPr>
      <t>91911</t>
    </r>
  </si>
  <si>
    <r>
      <rPr>
        <b/>
        <sz val="7"/>
        <color rgb="FF000000"/>
        <rFont val="Arial"/>
      </rPr>
      <t>91917</t>
    </r>
  </si>
  <si>
    <r>
      <rPr>
        <b/>
        <sz val="7"/>
        <color rgb="FF000000"/>
        <rFont val="Arial"/>
      </rPr>
      <t>90775</t>
    </r>
  </si>
  <si>
    <r>
      <rPr>
        <b/>
        <sz val="7"/>
        <color rgb="FF000000"/>
        <rFont val="Arial"/>
      </rPr>
      <t>93659</t>
    </r>
  </si>
  <si>
    <r>
      <rPr>
        <b/>
        <sz val="7"/>
        <color rgb="FF000000"/>
        <rFont val="Arial"/>
      </rPr>
      <t>101891</t>
    </r>
  </si>
  <si>
    <r>
      <rPr>
        <b/>
        <sz val="7"/>
        <color rgb="FF000000"/>
        <rFont val="Arial"/>
      </rPr>
      <t>88264</t>
    </r>
  </si>
  <si>
    <r>
      <rPr>
        <b/>
        <sz val="7"/>
        <color rgb="FF000000"/>
        <rFont val="Arial"/>
      </rPr>
      <t>91862</t>
    </r>
  </si>
  <si>
    <r>
      <rPr>
        <b/>
        <sz val="7"/>
        <color rgb="FF000000"/>
        <rFont val="Arial"/>
      </rPr>
      <t>91870</t>
    </r>
  </si>
  <si>
    <r>
      <rPr>
        <b/>
        <sz val="7"/>
        <color rgb="FF000000"/>
        <rFont val="Arial"/>
      </rPr>
      <t>91872</t>
    </r>
  </si>
  <si>
    <r>
      <rPr>
        <b/>
        <sz val="7"/>
        <color rgb="FF000000"/>
        <rFont val="Arial"/>
      </rPr>
      <t>S08623</t>
    </r>
  </si>
  <si>
    <r>
      <rPr>
        <b/>
        <sz val="7"/>
        <color rgb="FF000000"/>
        <rFont val="Arial"/>
      </rPr>
      <t>88267</t>
    </r>
  </si>
  <si>
    <r>
      <rPr>
        <b/>
        <sz val="7"/>
        <color rgb="FF000000"/>
        <rFont val="Arial"/>
      </rPr>
      <t>S10551</t>
    </r>
  </si>
  <si>
    <r>
      <rPr>
        <b/>
        <sz val="7"/>
        <color rgb="FF000000"/>
        <rFont val="Arial"/>
      </rPr>
      <t>S10550</t>
    </r>
  </si>
  <si>
    <r>
      <rPr>
        <b/>
        <sz val="7"/>
        <color rgb="FF000000"/>
        <rFont val="Arial"/>
      </rPr>
      <t>S10553</t>
    </r>
  </si>
  <si>
    <r>
      <rPr>
        <b/>
        <sz val="7"/>
        <color rgb="FF000000"/>
        <rFont val="Arial"/>
      </rPr>
      <t>S10549</t>
    </r>
  </si>
  <si>
    <r>
      <rPr>
        <b/>
        <sz val="7"/>
        <color rgb="FF000000"/>
        <rFont val="Arial"/>
      </rPr>
      <t>86884</t>
    </r>
  </si>
  <si>
    <r>
      <rPr>
        <b/>
        <sz val="7"/>
        <color rgb="FF000000"/>
        <rFont val="Arial"/>
      </rPr>
      <t>90777</t>
    </r>
  </si>
  <si>
    <r>
      <rPr>
        <b/>
        <sz val="7"/>
        <color rgb="FF000000"/>
        <rFont val="Arial"/>
      </rPr>
      <t>90778</t>
    </r>
  </si>
  <si>
    <r>
      <rPr>
        <b/>
        <sz val="7"/>
        <color rgb="FF000000"/>
        <rFont val="Arial"/>
      </rPr>
      <t>91677</t>
    </r>
  </si>
  <si>
    <r>
      <rPr>
        <b/>
        <sz val="7"/>
        <color rgb="FF000000"/>
        <rFont val="Arial"/>
      </rPr>
      <t>93358</t>
    </r>
  </si>
  <si>
    <r>
      <rPr>
        <b/>
        <sz val="7"/>
        <color rgb="FF000000"/>
        <rFont val="Arial"/>
      </rPr>
      <t>5632</t>
    </r>
  </si>
  <si>
    <r>
      <rPr>
        <b/>
        <sz val="7"/>
        <color rgb="FF000000"/>
        <rFont val="Arial"/>
      </rPr>
      <t>5631</t>
    </r>
  </si>
  <si>
    <r>
      <rPr>
        <b/>
        <sz val="7"/>
        <color rgb="FF000000"/>
        <rFont val="Arial"/>
      </rPr>
      <t>5627</t>
    </r>
  </si>
  <si>
    <r>
      <rPr>
        <b/>
        <sz val="7"/>
        <color rgb="FF000000"/>
        <rFont val="Arial"/>
      </rPr>
      <t>5628</t>
    </r>
  </si>
  <si>
    <r>
      <rPr>
        <b/>
        <sz val="7"/>
        <color rgb="FF000000"/>
        <rFont val="Arial"/>
      </rPr>
      <t>5629</t>
    </r>
  </si>
  <si>
    <r>
      <rPr>
        <b/>
        <sz val="7"/>
        <color rgb="FF000000"/>
        <rFont val="Arial"/>
      </rPr>
      <t>5630</t>
    </r>
  </si>
  <si>
    <r>
      <rPr>
        <b/>
        <sz val="7"/>
        <color rgb="FF000000"/>
        <rFont val="Arial"/>
      </rPr>
      <t>92272</t>
    </r>
  </si>
  <si>
    <r>
      <rPr>
        <b/>
        <sz val="7"/>
        <color rgb="FF000000"/>
        <rFont val="Arial"/>
      </rPr>
      <t>92264</t>
    </r>
  </si>
  <si>
    <r>
      <rPr>
        <b/>
        <sz val="7"/>
        <color rgb="FF000000"/>
        <rFont val="Arial"/>
      </rPr>
      <t>92263</t>
    </r>
  </si>
  <si>
    <r>
      <rPr>
        <b/>
        <sz val="7"/>
        <color rgb="FF000000"/>
        <rFont val="Arial"/>
      </rPr>
      <t>92265</t>
    </r>
  </si>
  <si>
    <r>
      <rPr>
        <b/>
        <sz val="7"/>
        <color rgb="FF000000"/>
        <rFont val="Arial"/>
      </rPr>
      <t>91170</t>
    </r>
  </si>
  <si>
    <r>
      <rPr>
        <b/>
        <sz val="7"/>
        <color rgb="FF000000"/>
        <rFont val="Arial"/>
      </rPr>
      <t>91173</t>
    </r>
  </si>
  <si>
    <r>
      <rPr>
        <b/>
        <sz val="7"/>
        <color rgb="FF000000"/>
        <rFont val="Arial"/>
      </rPr>
      <t>S11640</t>
    </r>
  </si>
  <si>
    <r>
      <rPr>
        <b/>
        <sz val="7"/>
        <color rgb="FF000000"/>
        <rFont val="Arial"/>
      </rPr>
      <t>S00081</t>
    </r>
  </si>
  <si>
    <r>
      <rPr>
        <b/>
        <sz val="7"/>
        <color rgb="FF000000"/>
        <rFont val="Arial"/>
      </rPr>
      <t>90279</t>
    </r>
  </si>
  <si>
    <r>
      <rPr>
        <b/>
        <sz val="7"/>
        <color rgb="FF000000"/>
        <rFont val="Arial"/>
      </rPr>
      <t>93282</t>
    </r>
  </si>
  <si>
    <r>
      <rPr>
        <b/>
        <sz val="7"/>
        <color rgb="FF000000"/>
        <rFont val="Arial"/>
      </rPr>
      <t>93281</t>
    </r>
  </si>
  <si>
    <r>
      <rPr>
        <b/>
        <sz val="7"/>
        <color rgb="FF000000"/>
        <rFont val="Arial"/>
      </rPr>
      <t>93277</t>
    </r>
  </si>
  <si>
    <r>
      <rPr>
        <b/>
        <sz val="7"/>
        <color rgb="FF000000"/>
        <rFont val="Arial"/>
      </rPr>
      <t>93278</t>
    </r>
  </si>
  <si>
    <r>
      <rPr>
        <b/>
        <sz val="7"/>
        <color rgb="FF000000"/>
        <rFont val="Arial"/>
      </rPr>
      <t>93279</t>
    </r>
  </si>
  <si>
    <r>
      <rPr>
        <b/>
        <sz val="7"/>
        <color rgb="FF000000"/>
        <rFont val="Arial"/>
      </rPr>
      <t>93280</t>
    </r>
  </si>
  <si>
    <r>
      <rPr>
        <b/>
        <sz val="7"/>
        <color rgb="FF000000"/>
        <rFont val="Arial"/>
      </rPr>
      <t>93288</t>
    </r>
  </si>
  <si>
    <r>
      <rPr>
        <b/>
        <sz val="7"/>
        <color rgb="FF000000"/>
        <rFont val="Arial"/>
      </rPr>
      <t>93287</t>
    </r>
  </si>
  <si>
    <r>
      <rPr>
        <b/>
        <sz val="7"/>
        <color rgb="FF000000"/>
        <rFont val="Arial"/>
      </rPr>
      <t>93283</t>
    </r>
  </si>
  <si>
    <r>
      <rPr>
        <b/>
        <sz val="7"/>
        <color rgb="FF000000"/>
        <rFont val="Arial"/>
      </rPr>
      <t>93296</t>
    </r>
  </si>
  <si>
    <r>
      <rPr>
        <b/>
        <sz val="7"/>
        <color rgb="FF000000"/>
        <rFont val="Arial"/>
      </rPr>
      <t>93284</t>
    </r>
  </si>
  <si>
    <r>
      <rPr>
        <b/>
        <sz val="7"/>
        <color rgb="FF000000"/>
        <rFont val="Arial"/>
      </rPr>
      <t>93285</t>
    </r>
  </si>
  <si>
    <r>
      <rPr>
        <b/>
        <sz val="7"/>
        <color rgb="FF000000"/>
        <rFont val="Arial"/>
      </rPr>
      <t>93286</t>
    </r>
  </si>
  <si>
    <r>
      <rPr>
        <b/>
        <sz val="7"/>
        <color rgb="FF000000"/>
        <rFont val="Arial"/>
      </rPr>
      <t>5928</t>
    </r>
  </si>
  <si>
    <r>
      <rPr>
        <b/>
        <sz val="7"/>
        <color rgb="FF000000"/>
        <rFont val="Arial"/>
      </rPr>
      <t>89259</t>
    </r>
  </si>
  <si>
    <r>
      <rPr>
        <b/>
        <sz val="7"/>
        <color rgb="FF000000"/>
        <rFont val="Arial"/>
      </rPr>
      <t>91466</t>
    </r>
  </si>
  <si>
    <r>
      <rPr>
        <b/>
        <sz val="7"/>
        <color rgb="FF000000"/>
        <rFont val="Arial"/>
      </rPr>
      <t>89260</t>
    </r>
  </si>
  <si>
    <r>
      <rPr>
        <b/>
        <sz val="7"/>
        <color rgb="FF000000"/>
        <rFont val="Arial"/>
      </rPr>
      <t>89262</t>
    </r>
  </si>
  <si>
    <r>
      <rPr>
        <b/>
        <sz val="7"/>
        <color rgb="FF000000"/>
        <rFont val="Arial"/>
      </rPr>
      <t>91467</t>
    </r>
  </si>
  <si>
    <r>
      <rPr>
        <b/>
        <sz val="7"/>
        <color rgb="FF000000"/>
        <rFont val="Arial"/>
      </rPr>
      <t>96986</t>
    </r>
  </si>
  <si>
    <r>
      <rPr>
        <b/>
        <sz val="7"/>
        <color rgb="FF000000"/>
        <rFont val="Arial"/>
      </rPr>
      <t>88270</t>
    </r>
  </si>
  <si>
    <r>
      <rPr>
        <b/>
        <sz val="7"/>
        <color rgb="FF000000"/>
        <rFont val="Arial"/>
      </rPr>
      <t>92023</t>
    </r>
  </si>
  <si>
    <r>
      <rPr>
        <b/>
        <sz val="7"/>
        <color rgb="FF000000"/>
        <rFont val="Arial"/>
      </rPr>
      <t>92022</t>
    </r>
  </si>
  <si>
    <r>
      <rPr>
        <b/>
        <sz val="7"/>
        <color rgb="FF000000"/>
        <rFont val="Arial"/>
      </rPr>
      <t>92025</t>
    </r>
  </si>
  <si>
    <r>
      <rPr>
        <b/>
        <sz val="7"/>
        <color rgb="FF000000"/>
        <rFont val="Arial"/>
      </rPr>
      <t>92024</t>
    </r>
  </si>
  <si>
    <r>
      <rPr>
        <b/>
        <sz val="7"/>
        <color rgb="FF000000"/>
        <rFont val="Arial"/>
      </rPr>
      <t>94559</t>
    </r>
  </si>
  <si>
    <r>
      <rPr>
        <b/>
        <sz val="7"/>
        <color rgb="FF000000"/>
        <rFont val="Arial"/>
      </rPr>
      <t>89366</t>
    </r>
  </si>
  <si>
    <r>
      <rPr>
        <b/>
        <sz val="7"/>
        <color rgb="FF000000"/>
        <rFont val="Arial"/>
      </rPr>
      <t>89724</t>
    </r>
  </si>
  <si>
    <r>
      <rPr>
        <b/>
        <sz val="7"/>
        <color rgb="FF000000"/>
        <rFont val="Arial"/>
      </rPr>
      <t>89362</t>
    </r>
  </si>
  <si>
    <r>
      <rPr>
        <b/>
        <sz val="7"/>
        <color rgb="FF000000"/>
        <rFont val="Arial"/>
      </rPr>
      <t>97611</t>
    </r>
  </si>
  <si>
    <r>
      <rPr>
        <b/>
        <sz val="7"/>
        <color rgb="FF000000"/>
        <rFont val="Arial"/>
      </rPr>
      <t>S00128</t>
    </r>
  </si>
  <si>
    <r>
      <rPr>
        <b/>
        <sz val="7"/>
        <color rgb="FF000000"/>
        <rFont val="Arial"/>
      </rPr>
      <t>95240</t>
    </r>
  </si>
  <si>
    <r>
      <rPr>
        <b/>
        <sz val="7"/>
        <color rgb="FF000000"/>
        <rFont val="Arial"/>
      </rPr>
      <t>95241</t>
    </r>
  </si>
  <si>
    <r>
      <rPr>
        <b/>
        <sz val="7"/>
        <color rgb="FF000000"/>
        <rFont val="Arial"/>
      </rPr>
      <t>99833</t>
    </r>
  </si>
  <si>
    <r>
      <rPr>
        <b/>
        <sz val="7"/>
        <color rgb="FF000000"/>
        <rFont val="Arial"/>
      </rPr>
      <t>99829</t>
    </r>
  </si>
  <si>
    <r>
      <rPr>
        <b/>
        <sz val="7"/>
        <color rgb="FF000000"/>
        <rFont val="Arial"/>
      </rPr>
      <t>99830</t>
    </r>
  </si>
  <si>
    <r>
      <rPr>
        <b/>
        <sz val="7"/>
        <color rgb="FF000000"/>
        <rFont val="Arial"/>
      </rPr>
      <t>99831</t>
    </r>
  </si>
  <si>
    <r>
      <rPr>
        <b/>
        <sz val="7"/>
        <color rgb="FF000000"/>
        <rFont val="Arial"/>
      </rPr>
      <t>99832</t>
    </r>
  </si>
  <si>
    <r>
      <rPr>
        <b/>
        <sz val="7"/>
        <color rgb="FF000000"/>
        <rFont val="Arial"/>
      </rPr>
      <t>86904</t>
    </r>
  </si>
  <si>
    <r>
      <rPr>
        <b/>
        <sz val="7"/>
        <color rgb="FF000000"/>
        <rFont val="Arial"/>
      </rPr>
      <t>86943</t>
    </r>
  </si>
  <si>
    <r>
      <rPr>
        <b/>
        <sz val="7"/>
        <color rgb="FF000000"/>
        <rFont val="Arial"/>
      </rPr>
      <t>97586</t>
    </r>
  </si>
  <si>
    <r>
      <rPr>
        <b/>
        <sz val="7"/>
        <color rgb="FF000000"/>
        <rFont val="Arial"/>
      </rPr>
      <t>97593</t>
    </r>
  </si>
  <si>
    <r>
      <rPr>
        <b/>
        <sz val="7"/>
        <color rgb="FF000000"/>
        <rFont val="Arial"/>
      </rPr>
      <t>91885</t>
    </r>
  </si>
  <si>
    <r>
      <rPr>
        <b/>
        <sz val="7"/>
        <color rgb="FF000000"/>
        <rFont val="Arial"/>
      </rPr>
      <t>88273</t>
    </r>
  </si>
  <si>
    <r>
      <rPr>
        <b/>
        <sz val="7"/>
        <color rgb="FF000000"/>
        <rFont val="Arial"/>
      </rPr>
      <t>88274</t>
    </r>
  </si>
  <si>
    <r>
      <rPr>
        <b/>
        <sz val="7"/>
        <color rgb="FF000000"/>
        <rFont val="Arial"/>
      </rPr>
      <t>102274</t>
    </r>
  </si>
  <si>
    <r>
      <rPr>
        <b/>
        <sz val="7"/>
        <color rgb="FF000000"/>
        <rFont val="Arial"/>
      </rPr>
      <t>102275</t>
    </r>
  </si>
  <si>
    <r>
      <rPr>
        <b/>
        <sz val="7"/>
        <color rgb="FF000000"/>
        <rFont val="Arial"/>
      </rPr>
      <t>102270</t>
    </r>
  </si>
  <si>
    <r>
      <rPr>
        <b/>
        <sz val="7"/>
        <color rgb="FF000000"/>
        <rFont val="Arial"/>
      </rPr>
      <t>102271</t>
    </r>
  </si>
  <si>
    <r>
      <rPr>
        <b/>
        <sz val="7"/>
        <color rgb="FF000000"/>
        <rFont val="Arial"/>
      </rPr>
      <t>102272</t>
    </r>
  </si>
  <si>
    <r>
      <rPr>
        <b/>
        <sz val="7"/>
        <color rgb="FF000000"/>
        <rFont val="Arial"/>
      </rPr>
      <t>102273</t>
    </r>
  </si>
  <si>
    <r>
      <rPr>
        <b/>
        <sz val="7"/>
        <color rgb="FF000000"/>
        <rFont val="Arial"/>
      </rPr>
      <t>90780</t>
    </r>
  </si>
  <si>
    <r>
      <rPr>
        <b/>
        <sz val="7"/>
        <color rgb="FF000000"/>
        <rFont val="Arial"/>
      </rPr>
      <t>88278</t>
    </r>
  </si>
  <si>
    <r>
      <rPr>
        <b/>
        <sz val="7"/>
        <color rgb="FF000000"/>
        <rFont val="Arial"/>
      </rPr>
      <t>88281</t>
    </r>
  </si>
  <si>
    <r>
      <rPr>
        <b/>
        <sz val="7"/>
        <color rgb="FF000000"/>
        <rFont val="Arial"/>
      </rPr>
      <t>88282</t>
    </r>
  </si>
  <si>
    <r>
      <rPr>
        <b/>
        <sz val="7"/>
        <color rgb="FF000000"/>
        <rFont val="Arial"/>
      </rPr>
      <t>88286</t>
    </r>
  </si>
  <si>
    <r>
      <rPr>
        <b/>
        <sz val="7"/>
        <color rgb="FF000000"/>
        <rFont val="Arial"/>
      </rPr>
      <t>88377</t>
    </r>
  </si>
  <si>
    <r>
      <rPr>
        <b/>
        <sz val="7"/>
        <color rgb="FF000000"/>
        <rFont val="Arial"/>
      </rPr>
      <t>88294</t>
    </r>
  </si>
  <si>
    <r>
      <rPr>
        <b/>
        <sz val="7"/>
        <color rgb="FF000000"/>
        <rFont val="Arial"/>
      </rPr>
      <t>88295</t>
    </r>
  </si>
  <si>
    <r>
      <rPr>
        <b/>
        <sz val="7"/>
        <color rgb="FF000000"/>
        <rFont val="Arial"/>
      </rPr>
      <t>88296</t>
    </r>
  </si>
  <si>
    <r>
      <rPr>
        <b/>
        <sz val="7"/>
        <color rgb="FF000000"/>
        <rFont val="Arial"/>
      </rPr>
      <t>88297</t>
    </r>
  </si>
  <si>
    <r>
      <rPr>
        <b/>
        <sz val="7"/>
        <color rgb="FF000000"/>
        <rFont val="Arial"/>
      </rPr>
      <t>88298</t>
    </r>
  </si>
  <si>
    <r>
      <rPr>
        <b/>
        <sz val="7"/>
        <color rgb="FF000000"/>
        <rFont val="Arial"/>
      </rPr>
      <t>88301</t>
    </r>
  </si>
  <si>
    <r>
      <rPr>
        <b/>
        <sz val="7"/>
        <color rgb="FF000000"/>
        <rFont val="Arial"/>
      </rPr>
      <t>5942</t>
    </r>
  </si>
  <si>
    <r>
      <rPr>
        <b/>
        <sz val="7"/>
        <color rgb="FF000000"/>
        <rFont val="Arial"/>
      </rPr>
      <t>5940</t>
    </r>
  </si>
  <si>
    <r>
      <rPr>
        <b/>
        <sz val="7"/>
        <color rgb="FF000000"/>
        <rFont val="Arial"/>
      </rPr>
      <t>89128</t>
    </r>
  </si>
  <si>
    <r>
      <rPr>
        <b/>
        <sz val="7"/>
        <color rgb="FF000000"/>
        <rFont val="Arial"/>
      </rPr>
      <t>89129</t>
    </r>
  </si>
  <si>
    <r>
      <rPr>
        <b/>
        <sz val="7"/>
        <color rgb="FF000000"/>
        <rFont val="Arial"/>
      </rPr>
      <t>53857</t>
    </r>
  </si>
  <si>
    <r>
      <rPr>
        <b/>
        <sz val="7"/>
        <color rgb="FF000000"/>
        <rFont val="Arial"/>
      </rPr>
      <t>53858</t>
    </r>
  </si>
  <si>
    <r>
      <rPr>
        <b/>
        <sz val="7"/>
        <color rgb="FF000000"/>
        <rFont val="Arial"/>
      </rPr>
      <t>98445</t>
    </r>
  </si>
  <si>
    <r>
      <rPr>
        <b/>
        <sz val="7"/>
        <color rgb="FF000000"/>
        <rFont val="Arial"/>
      </rPr>
      <t>98446</t>
    </r>
  </si>
  <si>
    <r>
      <rPr>
        <b/>
        <sz val="7"/>
        <color rgb="FF000000"/>
        <rFont val="Arial"/>
      </rPr>
      <t>98442</t>
    </r>
  </si>
  <si>
    <r>
      <rPr>
        <b/>
        <sz val="7"/>
        <color rgb="FF000000"/>
        <rFont val="Arial"/>
      </rPr>
      <t>98441</t>
    </r>
  </si>
  <si>
    <r>
      <rPr>
        <b/>
        <sz val="7"/>
        <color rgb="FF000000"/>
        <rFont val="Arial"/>
      </rPr>
      <t>98447</t>
    </r>
  </si>
  <si>
    <r>
      <rPr>
        <b/>
        <sz val="7"/>
        <color rgb="FF000000"/>
        <rFont val="Arial"/>
      </rPr>
      <t>98448</t>
    </r>
  </si>
  <si>
    <r>
      <rPr>
        <b/>
        <sz val="7"/>
        <color rgb="FF000000"/>
        <rFont val="Arial"/>
      </rPr>
      <t>98444</t>
    </r>
  </si>
  <si>
    <r>
      <rPr>
        <b/>
        <sz val="7"/>
        <color rgb="FF000000"/>
        <rFont val="Arial"/>
      </rPr>
      <t>98443</t>
    </r>
  </si>
  <si>
    <r>
      <rPr>
        <b/>
        <sz val="7"/>
        <color rgb="FF000000"/>
        <rFont val="Arial"/>
      </rPr>
      <t>97735</t>
    </r>
  </si>
  <si>
    <r>
      <rPr>
        <b/>
        <sz val="7"/>
        <color rgb="FF000000"/>
        <rFont val="Arial"/>
      </rPr>
      <t>88309</t>
    </r>
  </si>
  <si>
    <r>
      <rPr>
        <b/>
        <sz val="7"/>
        <color rgb="FF000000"/>
        <rFont val="Arial"/>
      </rPr>
      <t>88310</t>
    </r>
  </si>
  <si>
    <r>
      <rPr>
        <b/>
        <sz val="7"/>
        <color rgb="FF000000"/>
        <rFont val="Arial"/>
      </rPr>
      <t>S02285</t>
    </r>
  </si>
  <si>
    <r>
      <rPr>
        <b/>
        <sz val="7"/>
        <color rgb="FF000000"/>
        <rFont val="Arial"/>
      </rPr>
      <t>102234</t>
    </r>
  </si>
  <si>
    <r>
      <rPr>
        <b/>
        <sz val="7"/>
        <color rgb="FF000000"/>
        <rFont val="Arial"/>
      </rPr>
      <t>88489</t>
    </r>
  </si>
  <si>
    <r>
      <rPr>
        <b/>
        <sz val="7"/>
        <color rgb="FF000000"/>
        <rFont val="Arial"/>
      </rPr>
      <t>89957</t>
    </r>
  </si>
  <si>
    <r>
      <rPr>
        <b/>
        <sz val="7"/>
        <color rgb="FF000000"/>
        <rFont val="Arial"/>
      </rPr>
      <t>90822</t>
    </r>
  </si>
  <si>
    <r>
      <rPr>
        <b/>
        <sz val="7"/>
        <color rgb="FF000000"/>
        <rFont val="Arial"/>
      </rPr>
      <t>91341</t>
    </r>
  </si>
  <si>
    <r>
      <rPr>
        <b/>
        <sz val="7"/>
        <color rgb="FF000000"/>
        <rFont val="Arial"/>
      </rPr>
      <t>101616</t>
    </r>
  </si>
  <si>
    <r>
      <rPr>
        <b/>
        <sz val="7"/>
        <color rgb="FF000000"/>
        <rFont val="Arial"/>
      </rPr>
      <t>101618</t>
    </r>
  </si>
  <si>
    <r>
      <rPr>
        <b/>
        <sz val="7"/>
        <color rgb="FF000000"/>
        <rFont val="Arial"/>
      </rPr>
      <t>S02281</t>
    </r>
  </si>
  <si>
    <r>
      <rPr>
        <b/>
        <sz val="7"/>
        <color rgb="FF000000"/>
        <rFont val="Arial"/>
      </rPr>
      <t>SBC033022.</t>
    </r>
  </si>
  <si>
    <r>
      <rPr>
        <b/>
        <sz val="7"/>
        <color rgb="FF000000"/>
        <rFont val="Arial"/>
      </rPr>
      <t>SBC000285</t>
    </r>
  </si>
  <si>
    <r>
      <rPr>
        <b/>
        <sz val="7"/>
        <color rgb="FF000000"/>
        <rFont val="Arial"/>
      </rPr>
      <t>101876</t>
    </r>
  </si>
  <si>
    <r>
      <rPr>
        <b/>
        <sz val="7"/>
        <color rgb="FF000000"/>
        <rFont val="Arial"/>
      </rPr>
      <t>90443</t>
    </r>
  </si>
  <si>
    <r>
      <rPr>
        <b/>
        <sz val="7"/>
        <color rgb="FF000000"/>
        <rFont val="Arial"/>
      </rPr>
      <t>93382</t>
    </r>
  </si>
  <si>
    <r>
      <rPr>
        <b/>
        <sz val="7"/>
        <color rgb="FF000000"/>
        <rFont val="Arial"/>
      </rPr>
      <t>5679</t>
    </r>
  </si>
  <si>
    <r>
      <rPr>
        <b/>
        <sz val="7"/>
        <color rgb="FF000000"/>
        <rFont val="Arial"/>
      </rPr>
      <t>5678</t>
    </r>
  </si>
  <si>
    <r>
      <rPr>
        <b/>
        <sz val="7"/>
        <color rgb="FF000000"/>
        <rFont val="Arial"/>
      </rPr>
      <t>88857</t>
    </r>
  </si>
  <si>
    <r>
      <rPr>
        <b/>
        <sz val="7"/>
        <color rgb="FF000000"/>
        <rFont val="Arial"/>
      </rPr>
      <t>88858</t>
    </r>
  </si>
  <si>
    <r>
      <rPr>
        <b/>
        <sz val="7"/>
        <color rgb="FF000000"/>
        <rFont val="Arial"/>
      </rPr>
      <t>5664</t>
    </r>
  </si>
  <si>
    <r>
      <rPr>
        <b/>
        <sz val="7"/>
        <color rgb="FF000000"/>
        <rFont val="Arial"/>
      </rPr>
      <t>53786</t>
    </r>
  </si>
  <si>
    <r>
      <rPr>
        <b/>
        <sz val="7"/>
        <color rgb="FF000000"/>
        <rFont val="Arial"/>
      </rPr>
      <t>91693</t>
    </r>
  </si>
  <si>
    <r>
      <rPr>
        <b/>
        <sz val="7"/>
        <color rgb="FF000000"/>
        <rFont val="Arial"/>
      </rPr>
      <t>91692</t>
    </r>
  </si>
  <si>
    <r>
      <rPr>
        <b/>
        <sz val="7"/>
        <color rgb="FF000000"/>
        <rFont val="Arial"/>
      </rPr>
      <t>91688</t>
    </r>
  </si>
  <si>
    <r>
      <rPr>
        <b/>
        <sz val="7"/>
        <color rgb="FF000000"/>
        <rFont val="Arial"/>
      </rPr>
      <t>91689</t>
    </r>
  </si>
  <si>
    <r>
      <rPr>
        <b/>
        <sz val="7"/>
        <color rgb="FF000000"/>
        <rFont val="Arial"/>
      </rPr>
      <t>91690</t>
    </r>
  </si>
  <si>
    <r>
      <rPr>
        <b/>
        <sz val="7"/>
        <color rgb="FF000000"/>
        <rFont val="Arial"/>
      </rPr>
      <t>91691</t>
    </r>
  </si>
  <si>
    <r>
      <rPr>
        <b/>
        <sz val="7"/>
        <color rgb="FF000000"/>
        <rFont val="Arial"/>
      </rPr>
      <t>88316</t>
    </r>
  </si>
  <si>
    <r>
      <rPr>
        <b/>
        <sz val="7"/>
        <color rgb="FF000000"/>
        <rFont val="Arial"/>
      </rPr>
      <t>86883</t>
    </r>
  </si>
  <si>
    <r>
      <rPr>
        <b/>
        <sz val="7"/>
        <color rgb="FF000000"/>
        <rFont val="Arial"/>
      </rPr>
      <t>86881</t>
    </r>
  </si>
  <si>
    <r>
      <rPr>
        <b/>
        <sz val="7"/>
        <color rgb="FF000000"/>
        <rFont val="Arial"/>
      </rPr>
      <t>91946</t>
    </r>
  </si>
  <si>
    <r>
      <rPr>
        <b/>
        <sz val="7"/>
        <color rgb="FF000000"/>
        <rFont val="Arial"/>
      </rPr>
      <t>89395</t>
    </r>
  </si>
  <si>
    <r>
      <rPr>
        <b/>
        <sz val="7"/>
        <color rgb="FF000000"/>
        <rFont val="Arial"/>
      </rPr>
      <t>100533</t>
    </r>
  </si>
  <si>
    <r>
      <rPr>
        <b/>
        <sz val="7"/>
        <color rgb="FF000000"/>
        <rFont val="Arial"/>
      </rPr>
      <t>88323</t>
    </r>
  </si>
  <si>
    <r>
      <rPr>
        <b/>
        <sz val="7"/>
        <color rgb="FF000000"/>
        <rFont val="Arial"/>
      </rPr>
      <t>94210</t>
    </r>
  </si>
  <si>
    <r>
      <rPr>
        <b/>
        <sz val="7"/>
        <color rgb="FF000000"/>
        <rFont val="Arial"/>
      </rPr>
      <t>92000</t>
    </r>
  </si>
  <si>
    <r>
      <rPr>
        <b/>
        <sz val="7"/>
        <color rgb="FF000000"/>
        <rFont val="Arial"/>
      </rPr>
      <t>91998</t>
    </r>
  </si>
  <si>
    <r>
      <rPr>
        <b/>
        <sz val="7"/>
        <color rgb="FF000000"/>
        <rFont val="Arial"/>
      </rPr>
      <t>92008</t>
    </r>
  </si>
  <si>
    <r>
      <rPr>
        <b/>
        <sz val="7"/>
        <color rgb="FF000000"/>
        <rFont val="Arial"/>
      </rPr>
      <t>92006</t>
    </r>
  </si>
  <si>
    <r>
      <rPr>
        <b/>
        <sz val="7"/>
        <color rgb="FF000000"/>
        <rFont val="Arial"/>
      </rPr>
      <t>86906</t>
    </r>
  </si>
  <si>
    <r>
      <rPr>
        <b/>
        <sz val="7"/>
        <color rgb="FF000000"/>
        <rFont val="Arial"/>
      </rPr>
      <t>86911</t>
    </r>
  </si>
  <si>
    <r>
      <rPr>
        <b/>
        <sz val="7"/>
        <color rgb="FF000000"/>
        <rFont val="Arial"/>
      </rPr>
      <t>92543</t>
    </r>
  </si>
  <si>
    <r>
      <rPr>
        <b/>
        <sz val="7"/>
        <color rgb="FF000000"/>
        <rFont val="Arial"/>
      </rPr>
      <t>C2536</t>
    </r>
  </si>
  <si>
    <r>
      <rPr>
        <b/>
        <sz val="7"/>
        <color rgb="FF000000"/>
        <rFont val="Arial"/>
      </rPr>
      <t>100251</t>
    </r>
  </si>
  <si>
    <r>
      <rPr>
        <b/>
        <sz val="7"/>
        <color rgb="FF000000"/>
        <rFont val="Arial"/>
      </rPr>
      <t>89714</t>
    </r>
  </si>
  <si>
    <r>
      <rPr>
        <b/>
        <sz val="7"/>
        <color rgb="FF000000"/>
        <rFont val="Arial"/>
      </rPr>
      <t>89711</t>
    </r>
  </si>
  <si>
    <r>
      <rPr>
        <b/>
        <sz val="7"/>
        <color rgb="FF000000"/>
        <rFont val="Arial"/>
      </rPr>
      <t>89356</t>
    </r>
  </si>
  <si>
    <r>
      <rPr>
        <b/>
        <sz val="7"/>
        <color rgb="FF000000"/>
        <rFont val="Arial"/>
      </rPr>
      <t>86877</t>
    </r>
  </si>
  <si>
    <r>
      <rPr>
        <b/>
        <sz val="7"/>
        <color rgb="FF000000"/>
        <rFont val="Arial"/>
      </rPr>
      <t>86879</t>
    </r>
  </si>
  <si>
    <r>
      <rPr>
        <b/>
        <sz val="7"/>
        <color rgb="FF000000"/>
        <rFont val="Arial"/>
      </rPr>
      <t>86880</t>
    </r>
  </si>
  <si>
    <r>
      <rPr>
        <b/>
        <sz val="7"/>
        <color rgb="FF000000"/>
        <rFont val="Arial"/>
      </rPr>
      <t>90587</t>
    </r>
  </si>
  <si>
    <r>
      <rPr>
        <b/>
        <sz val="7"/>
        <color rgb="FF000000"/>
        <rFont val="Arial"/>
      </rPr>
      <t>90586</t>
    </r>
  </si>
  <si>
    <r>
      <rPr>
        <b/>
        <sz val="7"/>
        <color rgb="FF000000"/>
        <rFont val="Arial"/>
      </rPr>
      <t>90582</t>
    </r>
  </si>
  <si>
    <r>
      <rPr>
        <b/>
        <sz val="7"/>
        <color rgb="FF000000"/>
        <rFont val="Arial"/>
      </rPr>
      <t>90583</t>
    </r>
  </si>
  <si>
    <r>
      <rPr>
        <b/>
        <sz val="7"/>
        <color rgb="FF000000"/>
        <rFont val="Arial"/>
      </rPr>
      <t>90584</t>
    </r>
  </si>
  <si>
    <r>
      <rPr>
        <b/>
        <sz val="7"/>
        <color rgb="FF000000"/>
        <rFont val="Arial"/>
      </rPr>
      <t>90585</t>
    </r>
  </si>
  <si>
    <t>[ Material ]</t>
  </si>
  <si>
    <r>
      <rPr>
        <b/>
        <sz val="7"/>
        <color rgb="FF000000"/>
        <rFont val="Arial"/>
      </rPr>
      <t>00000411</t>
    </r>
  </si>
  <si>
    <r>
      <rPr>
        <b/>
        <sz val="7"/>
        <color rgb="FF000000"/>
        <rFont val="Arial"/>
      </rPr>
      <t>00000392</t>
    </r>
  </si>
  <si>
    <r>
      <rPr>
        <b/>
        <sz val="7"/>
        <color rgb="FF000000"/>
        <rFont val="Arial"/>
      </rPr>
      <t>00000003</t>
    </r>
  </si>
  <si>
    <r>
      <rPr>
        <b/>
        <sz val="7"/>
        <color rgb="FF000000"/>
        <rFont val="Arial"/>
      </rPr>
      <t>I00081</t>
    </r>
  </si>
  <si>
    <r>
      <rPr>
        <b/>
        <sz val="7"/>
        <color rgb="FF000000"/>
        <rFont val="Arial"/>
      </rPr>
      <t>00000034</t>
    </r>
  </si>
  <si>
    <r>
      <rPr>
        <b/>
        <sz val="7"/>
        <color rgb="FF000000"/>
        <rFont val="Arial"/>
      </rPr>
      <t>00043055</t>
    </r>
  </si>
  <si>
    <r>
      <rPr>
        <b/>
        <sz val="7"/>
        <color rgb="FF000000"/>
        <rFont val="Arial"/>
      </rPr>
      <t>00000033</t>
    </r>
  </si>
  <si>
    <r>
      <rPr>
        <b/>
        <sz val="7"/>
        <color rgb="FF000000"/>
        <rFont val="Arial"/>
      </rPr>
      <t>00043059</t>
    </r>
  </si>
  <si>
    <r>
      <rPr>
        <b/>
        <sz val="7"/>
        <color rgb="FF000000"/>
        <rFont val="Arial"/>
      </rPr>
      <t>00000097</t>
    </r>
  </si>
  <si>
    <r>
      <rPr>
        <b/>
        <sz val="7"/>
        <color rgb="FF000000"/>
        <rFont val="Arial"/>
      </rPr>
      <t>00004791</t>
    </r>
  </si>
  <si>
    <r>
      <rPr>
        <b/>
        <sz val="7"/>
        <color rgb="FF000000"/>
        <rFont val="Arial"/>
      </rPr>
      <t>00000157</t>
    </r>
  </si>
  <si>
    <r>
      <rPr>
        <b/>
        <sz val="7"/>
        <color rgb="FF000000"/>
        <rFont val="Arial"/>
      </rPr>
      <t>00000131</t>
    </r>
  </si>
  <si>
    <r>
      <rPr>
        <b/>
        <sz val="7"/>
        <color rgb="FF000000"/>
        <rFont val="Arial"/>
      </rPr>
      <t>00000119</t>
    </r>
  </si>
  <si>
    <r>
      <rPr>
        <b/>
        <sz val="7"/>
        <color rgb="FF000000"/>
        <rFont val="Arial"/>
      </rPr>
      <t>00000122</t>
    </r>
  </si>
  <si>
    <r>
      <rPr>
        <b/>
        <sz val="7"/>
        <color rgb="FF000000"/>
        <rFont val="Arial"/>
      </rPr>
      <t>00007334</t>
    </r>
  </si>
  <si>
    <r>
      <rPr>
        <b/>
        <sz val="7"/>
        <color rgb="FF000000"/>
        <rFont val="Arial"/>
      </rPr>
      <t>00045146</t>
    </r>
  </si>
  <si>
    <r>
      <rPr>
        <b/>
        <sz val="7"/>
        <color rgb="FF000000"/>
        <rFont val="Arial"/>
      </rPr>
      <t>00000123</t>
    </r>
  </si>
  <si>
    <t xml:space="preserve">[ Mão de Obra </t>
  </si>
  <si>
    <r>
      <rPr>
        <b/>
        <sz val="7"/>
        <color rgb="FF000000"/>
        <rFont val="Arial"/>
      </rPr>
      <t>00006114</t>
    </r>
  </si>
  <si>
    <r>
      <rPr>
        <b/>
        <sz val="7"/>
        <color rgb="FF000000"/>
        <rFont val="Arial"/>
      </rPr>
      <t>00000247</t>
    </r>
  </si>
  <si>
    <r>
      <rPr>
        <b/>
        <sz val="7"/>
        <color rgb="FF000000"/>
        <rFont val="Arial"/>
      </rPr>
      <t>00000248</t>
    </r>
  </si>
  <si>
    <r>
      <rPr>
        <b/>
        <sz val="7"/>
        <color rgb="FF000000"/>
        <rFont val="Arial"/>
      </rPr>
      <t>00000242</t>
    </r>
  </si>
  <si>
    <r>
      <rPr>
        <b/>
        <sz val="7"/>
        <color rgb="FF000000"/>
        <rFont val="Arial"/>
      </rPr>
      <t>I0037</t>
    </r>
  </si>
  <si>
    <t xml:space="preserve">[ Encargos </t>
  </si>
  <si>
    <r>
      <rPr>
        <b/>
        <sz val="7"/>
        <color rgb="FF000000"/>
        <rFont val="Arial"/>
      </rPr>
      <t>00037370</t>
    </r>
  </si>
  <si>
    <r>
      <rPr>
        <b/>
        <sz val="7"/>
        <color rgb="FF000000"/>
        <rFont val="Arial"/>
      </rPr>
      <t>I00158</t>
    </r>
  </si>
  <si>
    <r>
      <rPr>
        <b/>
        <sz val="7"/>
        <color rgb="FF000000"/>
        <rFont val="Arial"/>
      </rPr>
      <t>SBC006315</t>
    </r>
  </si>
  <si>
    <r>
      <rPr>
        <b/>
        <sz val="7"/>
        <color rgb="FF000000"/>
        <rFont val="Arial"/>
      </rPr>
      <t>G0855</t>
    </r>
  </si>
  <si>
    <r>
      <rPr>
        <b/>
        <sz val="7"/>
        <color rgb="FF000000"/>
        <rFont val="Arial"/>
      </rPr>
      <t>00006138</t>
    </r>
  </si>
  <si>
    <r>
      <rPr>
        <b/>
        <sz val="7"/>
        <color rgb="FF000000"/>
        <rFont val="Arial"/>
      </rPr>
      <t>00043130</t>
    </r>
  </si>
  <si>
    <r>
      <rPr>
        <b/>
        <sz val="7"/>
        <color rgb="FF000000"/>
        <rFont val="Arial"/>
      </rPr>
      <t>00000345</t>
    </r>
  </si>
  <si>
    <r>
      <rPr>
        <b/>
        <sz val="7"/>
        <color rgb="FF000000"/>
        <rFont val="Arial"/>
      </rPr>
      <t>00043131</t>
    </r>
  </si>
  <si>
    <r>
      <rPr>
        <b/>
        <sz val="7"/>
        <color rgb="FF000000"/>
        <rFont val="Arial"/>
      </rPr>
      <t>00043132</t>
    </r>
  </si>
  <si>
    <r>
      <rPr>
        <b/>
        <sz val="7"/>
        <color rgb="FF000000"/>
        <rFont val="Arial"/>
      </rPr>
      <t>00000367</t>
    </r>
  </si>
  <si>
    <r>
      <rPr>
        <b/>
        <sz val="7"/>
        <color rgb="FF000000"/>
        <rFont val="Arial"/>
      </rPr>
      <t>00000370</t>
    </r>
  </si>
  <si>
    <r>
      <rPr>
        <b/>
        <sz val="7"/>
        <color rgb="FF000000"/>
        <rFont val="Arial"/>
      </rPr>
      <t>I0109</t>
    </r>
  </si>
  <si>
    <r>
      <rPr>
        <b/>
        <sz val="7"/>
        <color rgb="FF000000"/>
        <rFont val="Arial"/>
      </rPr>
      <t>00037596</t>
    </r>
  </si>
  <si>
    <r>
      <rPr>
        <b/>
        <sz val="7"/>
        <color rgb="FF000000"/>
        <rFont val="Arial"/>
      </rPr>
      <t>00037595</t>
    </r>
  </si>
  <si>
    <r>
      <rPr>
        <b/>
        <sz val="7"/>
        <color rgb="FF000000"/>
        <rFont val="Arial"/>
      </rPr>
      <t>I9058</t>
    </r>
  </si>
  <si>
    <r>
      <rPr>
        <b/>
        <sz val="7"/>
        <color rgb="FF000000"/>
        <rFont val="Arial"/>
      </rPr>
      <t>00001094</t>
    </r>
  </si>
  <si>
    <r>
      <rPr>
        <b/>
        <sz val="7"/>
        <color rgb="FF000000"/>
        <rFont val="Arial"/>
      </rPr>
      <t>00000378</t>
    </r>
  </si>
  <si>
    <r>
      <rPr>
        <b/>
        <sz val="7"/>
        <color rgb="FF000000"/>
        <rFont val="Arial"/>
      </rPr>
      <t>00011267</t>
    </r>
  </si>
  <si>
    <r>
      <rPr>
        <b/>
        <sz val="7"/>
        <color rgb="FF000000"/>
        <rFont val="Arial"/>
      </rPr>
      <t>00000377</t>
    </r>
  </si>
  <si>
    <r>
      <rPr>
        <b/>
        <sz val="7"/>
        <color rgb="FF000000"/>
        <rFont val="Arial"/>
      </rPr>
      <t>00000246</t>
    </r>
  </si>
  <si>
    <r>
      <rPr>
        <b/>
        <sz val="7"/>
        <color rgb="FF000000"/>
        <rFont val="Arial"/>
      </rPr>
      <t>00000532</t>
    </r>
  </si>
  <si>
    <r>
      <rPr>
        <b/>
        <sz val="7"/>
        <color rgb="FF000000"/>
        <rFont val="Arial"/>
      </rPr>
      <t>00004760</t>
    </r>
  </si>
  <si>
    <r>
      <rPr>
        <b/>
        <sz val="7"/>
        <color rgb="FF000000"/>
        <rFont val="Arial"/>
      </rPr>
      <t>00044019</t>
    </r>
  </si>
  <si>
    <r>
      <rPr>
        <b/>
        <sz val="7"/>
        <color rgb="FF000000"/>
        <rFont val="Arial"/>
      </rPr>
      <t>00000541</t>
    </r>
  </si>
  <si>
    <r>
      <rPr>
        <b/>
        <sz val="7"/>
        <color rgb="FF000000"/>
        <rFont val="Arial"/>
      </rPr>
      <t>COT0008</t>
    </r>
  </si>
  <si>
    <r>
      <rPr>
        <b/>
        <sz val="7"/>
        <color rgb="FF000000"/>
        <rFont val="Arial"/>
      </rPr>
      <t>00010535</t>
    </r>
  </si>
  <si>
    <r>
      <rPr>
        <b/>
        <sz val="7"/>
        <color rgb="FF000000"/>
        <rFont val="Arial"/>
      </rPr>
      <t>00036397</t>
    </r>
  </si>
  <si>
    <r>
      <rPr>
        <b/>
        <sz val="7"/>
        <color rgb="FF000000"/>
        <rFont val="Arial"/>
      </rPr>
      <t>00007268</t>
    </r>
  </si>
  <si>
    <r>
      <rPr>
        <b/>
        <sz val="7"/>
        <color rgb="FF000000"/>
        <rFont val="Arial"/>
      </rPr>
      <t>00034566</t>
    </r>
  </si>
  <si>
    <r>
      <rPr>
        <b/>
        <sz val="7"/>
        <color rgb="FF000000"/>
        <rFont val="Arial"/>
      </rPr>
      <t>00038591</t>
    </r>
  </si>
  <si>
    <r>
      <rPr>
        <b/>
        <sz val="7"/>
        <color rgb="FF000000"/>
        <rFont val="Arial"/>
      </rPr>
      <t>00025070</t>
    </r>
  </si>
  <si>
    <r>
      <rPr>
        <b/>
        <sz val="7"/>
        <color rgb="FF000000"/>
        <rFont val="Arial"/>
      </rPr>
      <t>00034599</t>
    </r>
  </si>
  <si>
    <r>
      <rPr>
        <b/>
        <sz val="7"/>
        <color rgb="FF000000"/>
        <rFont val="Arial"/>
      </rPr>
      <t>00000650</t>
    </r>
  </si>
  <si>
    <r>
      <rPr>
        <b/>
        <sz val="7"/>
        <color rgb="FF000000"/>
        <rFont val="Arial"/>
      </rPr>
      <t>I12893S</t>
    </r>
  </si>
  <si>
    <r>
      <rPr>
        <b/>
        <sz val="7"/>
        <color rgb="FF000000"/>
        <rFont val="Arial"/>
      </rPr>
      <t>I0280</t>
    </r>
  </si>
  <si>
    <r>
      <rPr>
        <b/>
        <sz val="7"/>
        <color rgb="FF000000"/>
        <rFont val="Arial"/>
      </rPr>
      <t>00007568</t>
    </r>
  </si>
  <si>
    <r>
      <rPr>
        <b/>
        <sz val="7"/>
        <color rgb="FF000000"/>
        <rFont val="Arial"/>
      </rPr>
      <t>00011950</t>
    </r>
  </si>
  <si>
    <r>
      <rPr>
        <b/>
        <sz val="7"/>
        <color rgb="FF000000"/>
        <rFont val="Arial"/>
      </rPr>
      <t>00041954</t>
    </r>
  </si>
  <si>
    <r>
      <rPr>
        <b/>
        <sz val="7"/>
        <color rgb="FF000000"/>
        <rFont val="Arial"/>
      </rPr>
      <t>00000863</t>
    </r>
  </si>
  <si>
    <r>
      <rPr>
        <b/>
        <sz val="7"/>
        <color rgb="FF000000"/>
        <rFont val="Arial"/>
      </rPr>
      <t>00000867</t>
    </r>
  </si>
  <si>
    <r>
      <rPr>
        <b/>
        <sz val="7"/>
        <color rgb="FF000000"/>
        <rFont val="Arial"/>
      </rPr>
      <t>00001013</t>
    </r>
  </si>
  <si>
    <r>
      <rPr>
        <b/>
        <sz val="7"/>
        <color rgb="FF000000"/>
        <rFont val="Arial"/>
      </rPr>
      <t>00001014</t>
    </r>
  </si>
  <si>
    <r>
      <rPr>
        <b/>
        <sz val="7"/>
        <color rgb="FF000000"/>
        <rFont val="Arial"/>
      </rPr>
      <t>00001020</t>
    </r>
  </si>
  <si>
    <r>
      <rPr>
        <b/>
        <sz val="7"/>
        <color rgb="FF000000"/>
        <rFont val="Arial"/>
      </rPr>
      <t>00037734</t>
    </r>
  </si>
  <si>
    <r>
      <rPr>
        <b/>
        <sz val="7"/>
        <color rgb="FF000000"/>
        <rFont val="Arial"/>
      </rPr>
      <t>I0403</t>
    </r>
  </si>
  <si>
    <r>
      <rPr>
        <b/>
        <sz val="7"/>
        <color rgb="FF000000"/>
        <rFont val="Arial"/>
      </rPr>
      <t>00004513</t>
    </r>
  </si>
  <si>
    <r>
      <rPr>
        <b/>
        <sz val="7"/>
        <color rgb="FF000000"/>
        <rFont val="Arial"/>
      </rPr>
      <t>00004433</t>
    </r>
  </si>
  <si>
    <r>
      <rPr>
        <b/>
        <sz val="7"/>
        <color rgb="FF000000"/>
        <rFont val="Arial"/>
      </rPr>
      <t>00034636</t>
    </r>
  </si>
  <si>
    <r>
      <rPr>
        <b/>
        <sz val="7"/>
        <color rgb="FF000000"/>
        <rFont val="Arial"/>
      </rPr>
      <t>00011881</t>
    </r>
  </si>
  <si>
    <r>
      <rPr>
        <b/>
        <sz val="7"/>
        <color rgb="FF000000"/>
        <rFont val="Arial"/>
      </rPr>
      <t>00034643</t>
    </r>
  </si>
  <si>
    <r>
      <rPr>
        <b/>
        <sz val="7"/>
        <color rgb="FF000000"/>
        <rFont val="Arial"/>
      </rPr>
      <t>00001871</t>
    </r>
  </si>
  <si>
    <r>
      <rPr>
        <b/>
        <sz val="7"/>
        <color rgb="FF000000"/>
        <rFont val="Arial"/>
      </rPr>
      <t>00039808</t>
    </r>
  </si>
  <si>
    <r>
      <rPr>
        <b/>
        <sz val="7"/>
        <color rgb="FF000000"/>
        <rFont val="Arial"/>
      </rPr>
      <t>00001106</t>
    </r>
  </si>
  <si>
    <r>
      <rPr>
        <b/>
        <sz val="7"/>
        <color rgb="FF000000"/>
        <rFont val="Arial"/>
      </rPr>
      <t>00038365</t>
    </r>
  </si>
  <si>
    <r>
      <rPr>
        <b/>
        <sz val="7"/>
        <color rgb="FF000000"/>
        <rFont val="Arial"/>
      </rPr>
      <t>00037752</t>
    </r>
  </si>
  <si>
    <r>
      <rPr>
        <b/>
        <sz val="7"/>
        <color rgb="FF000000"/>
        <rFont val="Arial"/>
      </rPr>
      <t>00037758</t>
    </r>
  </si>
  <si>
    <r>
      <rPr>
        <b/>
        <sz val="7"/>
        <color rgb="FF000000"/>
        <rFont val="Arial"/>
      </rPr>
      <t>00000659</t>
    </r>
  </si>
  <si>
    <r>
      <rPr>
        <b/>
        <sz val="7"/>
        <color rgb="FF000000"/>
        <rFont val="Arial"/>
      </rPr>
      <t>00038597</t>
    </r>
  </si>
  <si>
    <r>
      <rPr>
        <b/>
        <sz val="7"/>
        <color rgb="FF000000"/>
        <rFont val="Arial"/>
      </rPr>
      <t>I12894S</t>
    </r>
  </si>
  <si>
    <r>
      <rPr>
        <b/>
        <sz val="7"/>
        <color rgb="FF000000"/>
        <rFont val="Arial"/>
      </rPr>
      <t>I12895S</t>
    </r>
  </si>
  <si>
    <r>
      <rPr>
        <b/>
        <sz val="7"/>
        <color rgb="FF000000"/>
        <rFont val="Arial"/>
      </rPr>
      <t>00006117</t>
    </r>
  </si>
  <si>
    <r>
      <rPr>
        <b/>
        <sz val="7"/>
        <color rgb="FF000000"/>
        <rFont val="Arial"/>
      </rPr>
      <t>00001214</t>
    </r>
  </si>
  <si>
    <r>
      <rPr>
        <b/>
        <sz val="7"/>
        <color rgb="FF000000"/>
        <rFont val="Arial"/>
      </rPr>
      <t>00001213</t>
    </r>
  </si>
  <si>
    <r>
      <rPr>
        <b/>
        <sz val="7"/>
        <color rgb="FF000000"/>
        <rFont val="Arial"/>
      </rPr>
      <t>I01213S</t>
    </r>
  </si>
  <si>
    <r>
      <rPr>
        <b/>
        <sz val="7"/>
        <color rgb="FF000000"/>
        <rFont val="Arial"/>
      </rPr>
      <t>I02711S</t>
    </r>
  </si>
  <si>
    <r>
      <rPr>
        <b/>
        <sz val="7"/>
        <color rgb="FF000000"/>
        <rFont val="Arial"/>
      </rPr>
      <t>I10492</t>
    </r>
  </si>
  <si>
    <r>
      <rPr>
        <b/>
        <sz val="7"/>
        <color rgb="FF000000"/>
        <rFont val="Arial"/>
      </rPr>
      <t>00043106</t>
    </r>
  </si>
  <si>
    <r>
      <rPr>
        <b/>
        <sz val="7"/>
        <color rgb="FF000000"/>
        <rFont val="Arial"/>
      </rPr>
      <t>00001341</t>
    </r>
  </si>
  <si>
    <r>
      <rPr>
        <b/>
        <sz val="7"/>
        <color rgb="FF000000"/>
        <rFont val="Arial"/>
      </rPr>
      <t>00001345</t>
    </r>
  </si>
  <si>
    <r>
      <rPr>
        <b/>
        <sz val="7"/>
        <color rgb="FF000000"/>
        <rFont val="Arial"/>
      </rPr>
      <t>00001346</t>
    </r>
  </si>
  <si>
    <r>
      <rPr>
        <b/>
        <sz val="7"/>
        <color rgb="FF000000"/>
        <rFont val="Arial"/>
      </rPr>
      <t>00001358</t>
    </r>
  </si>
  <si>
    <r>
      <rPr>
        <b/>
        <sz val="7"/>
        <color rgb="FF000000"/>
        <rFont val="Arial"/>
      </rPr>
      <t>00043681</t>
    </r>
  </si>
  <si>
    <r>
      <rPr>
        <b/>
        <sz val="7"/>
        <color rgb="FF000000"/>
        <rFont val="Arial"/>
      </rPr>
      <t>I10579</t>
    </r>
  </si>
  <si>
    <r>
      <rPr>
        <b/>
        <sz val="7"/>
        <color rgb="FF000000"/>
        <rFont val="Arial"/>
      </rPr>
      <t>I6167</t>
    </r>
  </si>
  <si>
    <r>
      <rPr>
        <b/>
        <sz val="7"/>
        <color rgb="FF000000"/>
        <rFont val="Arial"/>
      </rPr>
      <t>00001379</t>
    </r>
  </si>
  <si>
    <r>
      <rPr>
        <b/>
        <sz val="7"/>
        <color rgb="FF000000"/>
        <rFont val="Arial"/>
      </rPr>
      <t>I0805</t>
    </r>
  </si>
  <si>
    <r>
      <rPr>
        <b/>
        <sz val="7"/>
        <color rgb="FF000000"/>
        <rFont val="Arial"/>
      </rPr>
      <t>I04722</t>
    </r>
  </si>
  <si>
    <r>
      <rPr>
        <b/>
        <sz val="7"/>
        <color rgb="FF000000"/>
        <rFont val="Arial"/>
      </rPr>
      <t>00013458</t>
    </r>
  </si>
  <si>
    <r>
      <rPr>
        <b/>
        <sz val="7"/>
        <color rgb="FF000000"/>
        <rFont val="Arial"/>
      </rPr>
      <t>00034492</t>
    </r>
  </si>
  <si>
    <r>
      <rPr>
        <b/>
        <sz val="7"/>
        <color rgb="FF000000"/>
        <rFont val="Arial"/>
      </rPr>
      <t>00038408</t>
    </r>
  </si>
  <si>
    <r>
      <rPr>
        <b/>
        <sz val="7"/>
        <color rgb="FF000000"/>
        <rFont val="Arial"/>
      </rPr>
      <t>00012010</t>
    </r>
  </si>
  <si>
    <r>
      <rPr>
        <b/>
        <sz val="7"/>
        <color rgb="FF000000"/>
        <rFont val="Arial"/>
      </rPr>
      <t>00012016</t>
    </r>
  </si>
  <si>
    <r>
      <rPr>
        <b/>
        <sz val="7"/>
        <color rgb="FF000000"/>
        <rFont val="Arial"/>
      </rPr>
      <t>00034498</t>
    </r>
  </si>
  <si>
    <r>
      <rPr>
        <b/>
        <sz val="7"/>
        <color rgb="FF000000"/>
        <rFont val="Arial"/>
      </rPr>
      <t>00001607</t>
    </r>
  </si>
  <si>
    <r>
      <rPr>
        <b/>
        <sz val="7"/>
        <color rgb="FF000000"/>
        <rFont val="Arial"/>
      </rPr>
      <t>00006142</t>
    </r>
  </si>
  <si>
    <r>
      <rPr>
        <b/>
        <sz val="7"/>
        <color rgb="FF000000"/>
        <rFont val="Arial"/>
      </rPr>
      <t>SBC001422</t>
    </r>
  </si>
  <si>
    <r>
      <rPr>
        <b/>
        <sz val="7"/>
        <color rgb="FF000000"/>
        <rFont val="Arial"/>
      </rPr>
      <t>SBC008824</t>
    </r>
  </si>
  <si>
    <r>
      <rPr>
        <b/>
        <sz val="7"/>
        <color rgb="FF000000"/>
        <rFont val="Arial"/>
      </rPr>
      <t>00039276</t>
    </r>
  </si>
  <si>
    <r>
      <rPr>
        <b/>
        <sz val="7"/>
        <color rgb="FF000000"/>
        <rFont val="Arial"/>
      </rPr>
      <t>00001884</t>
    </r>
  </si>
  <si>
    <r>
      <rPr>
        <b/>
        <sz val="7"/>
        <color rgb="FF000000"/>
        <rFont val="Arial"/>
      </rPr>
      <t>00001870</t>
    </r>
  </si>
  <si>
    <r>
      <rPr>
        <b/>
        <sz val="7"/>
        <color rgb="FF000000"/>
        <rFont val="Arial"/>
      </rPr>
      <t>I04174</t>
    </r>
  </si>
  <si>
    <r>
      <rPr>
        <b/>
        <sz val="7"/>
        <color rgb="FF000000"/>
        <rFont val="Arial"/>
      </rPr>
      <t>I11245</t>
    </r>
  </si>
  <si>
    <r>
      <rPr>
        <b/>
        <sz val="7"/>
        <color rgb="FF000000"/>
        <rFont val="Arial"/>
      </rPr>
      <t>00002358</t>
    </r>
  </si>
  <si>
    <r>
      <rPr>
        <b/>
        <sz val="7"/>
        <color rgb="FF000000"/>
        <rFont val="Arial"/>
      </rPr>
      <t>00002692</t>
    </r>
  </si>
  <si>
    <r>
      <rPr>
        <b/>
        <sz val="7"/>
        <color rgb="FF000000"/>
        <rFont val="Arial"/>
      </rPr>
      <t>I02692S</t>
    </r>
  </si>
  <si>
    <r>
      <rPr>
        <b/>
        <sz val="7"/>
        <color rgb="FF000000"/>
        <rFont val="Arial"/>
      </rPr>
      <t>00034686</t>
    </r>
  </si>
  <si>
    <r>
      <rPr>
        <b/>
        <sz val="7"/>
        <color rgb="FF000000"/>
        <rFont val="Arial"/>
      </rPr>
      <t>00002386</t>
    </r>
  </si>
  <si>
    <r>
      <rPr>
        <b/>
        <sz val="7"/>
        <color rgb="FF000000"/>
        <rFont val="Arial"/>
      </rPr>
      <t>I03357</t>
    </r>
  </si>
  <si>
    <r>
      <rPr>
        <b/>
        <sz val="7"/>
        <color rgb="FF000000"/>
        <rFont val="Arial"/>
      </rPr>
      <t>I03358</t>
    </r>
  </si>
  <si>
    <r>
      <rPr>
        <b/>
        <sz val="7"/>
        <color rgb="FF000000"/>
        <rFont val="Arial"/>
      </rPr>
      <t>COT0007</t>
    </r>
  </si>
  <si>
    <r>
      <rPr>
        <b/>
        <sz val="7"/>
        <color rgb="FF000000"/>
        <rFont val="Arial"/>
      </rPr>
      <t>I1027</t>
    </r>
  </si>
  <si>
    <r>
      <rPr>
        <b/>
        <sz val="7"/>
        <color rgb="FF000000"/>
        <rFont val="Arial"/>
      </rPr>
      <t>00002432</t>
    </r>
  </si>
  <si>
    <r>
      <rPr>
        <b/>
        <sz val="7"/>
        <color rgb="FF000000"/>
        <rFont val="Arial"/>
      </rPr>
      <t>SBC028155</t>
    </r>
  </si>
  <si>
    <r>
      <rPr>
        <b/>
        <sz val="7"/>
        <color rgb="FF000000"/>
        <rFont val="Arial"/>
      </rPr>
      <t>00002436</t>
    </r>
  </si>
  <si>
    <r>
      <rPr>
        <b/>
        <sz val="7"/>
        <color rgb="FF000000"/>
        <rFont val="Arial"/>
      </rPr>
      <t>00002685</t>
    </r>
  </si>
  <si>
    <r>
      <rPr>
        <b/>
        <sz val="7"/>
        <color rgb="FF000000"/>
        <rFont val="Arial"/>
      </rPr>
      <t>00002673</t>
    </r>
  </si>
  <si>
    <r>
      <rPr>
        <b/>
        <sz val="7"/>
        <color rgb="FF000000"/>
        <rFont val="Arial"/>
      </rPr>
      <t>00002674</t>
    </r>
  </si>
  <si>
    <r>
      <rPr>
        <b/>
        <sz val="7"/>
        <color rgb="FF000000"/>
        <rFont val="Arial"/>
      </rPr>
      <t>00002696</t>
    </r>
  </si>
  <si>
    <r>
      <rPr>
        <b/>
        <sz val="7"/>
        <color rgb="FF000000"/>
        <rFont val="Arial"/>
      </rPr>
      <t>00040818</t>
    </r>
  </si>
  <si>
    <t>[ Especiais ]</t>
  </si>
  <si>
    <r>
      <rPr>
        <b/>
        <sz val="7"/>
        <color rgb="FF000000"/>
        <rFont val="Arial"/>
      </rPr>
      <t>00002705</t>
    </r>
  </si>
  <si>
    <r>
      <rPr>
        <b/>
        <sz val="7"/>
        <color rgb="FF000000"/>
        <rFont val="Arial"/>
      </rPr>
      <t>00011684</t>
    </r>
  </si>
  <si>
    <r>
      <rPr>
        <b/>
        <sz val="7"/>
        <color rgb="FF000000"/>
        <rFont val="Arial"/>
      </rPr>
      <t>00006141</t>
    </r>
  </si>
  <si>
    <r>
      <rPr>
        <b/>
        <sz val="7"/>
        <color rgb="FF000000"/>
        <rFont val="Arial"/>
      </rPr>
      <t>00002706</t>
    </r>
  </si>
  <si>
    <r>
      <rPr>
        <b/>
        <sz val="7"/>
        <color rgb="FF000000"/>
        <rFont val="Arial"/>
      </rPr>
      <t>00002707</t>
    </r>
  </si>
  <si>
    <r>
      <rPr>
        <b/>
        <sz val="7"/>
        <color rgb="FF000000"/>
        <rFont val="Arial"/>
      </rPr>
      <t>34783</t>
    </r>
  </si>
  <si>
    <r>
      <rPr>
        <b/>
        <sz val="7"/>
        <color rgb="FF000000"/>
        <rFont val="Arial"/>
      </rPr>
      <t>00043482</t>
    </r>
  </si>
  <si>
    <r>
      <rPr>
        <b/>
        <sz val="7"/>
        <color rgb="FF000000"/>
        <rFont val="Arial"/>
      </rPr>
      <t>00043483</t>
    </r>
  </si>
  <si>
    <r>
      <rPr>
        <b/>
        <sz val="7"/>
        <color rgb="FF000000"/>
        <rFont val="Arial"/>
      </rPr>
      <t>00043484</t>
    </r>
  </si>
  <si>
    <r>
      <rPr>
        <b/>
        <sz val="7"/>
        <color rgb="FF000000"/>
        <rFont val="Arial"/>
      </rPr>
      <t>00043485</t>
    </r>
  </si>
  <si>
    <r>
      <rPr>
        <b/>
        <sz val="7"/>
        <color rgb="FF000000"/>
        <rFont val="Arial"/>
      </rPr>
      <t>00043487</t>
    </r>
  </si>
  <si>
    <r>
      <rPr>
        <b/>
        <sz val="7"/>
        <color rgb="FF000000"/>
        <rFont val="Arial"/>
      </rPr>
      <t>00043499</t>
    </r>
  </si>
  <si>
    <r>
      <rPr>
        <b/>
        <sz val="7"/>
        <color rgb="FF000000"/>
        <rFont val="Arial"/>
      </rPr>
      <t>00043486</t>
    </r>
  </si>
  <si>
    <r>
      <rPr>
        <b/>
        <sz val="7"/>
        <color rgb="FF000000"/>
        <rFont val="Arial"/>
      </rPr>
      <t>00043488</t>
    </r>
  </si>
  <si>
    <r>
      <rPr>
        <b/>
        <sz val="7"/>
        <color rgb="FF000000"/>
        <rFont val="Arial"/>
      </rPr>
      <t>00043489</t>
    </r>
  </si>
  <si>
    <r>
      <rPr>
        <b/>
        <sz val="7"/>
        <color rgb="FF000000"/>
        <rFont val="Arial"/>
      </rPr>
      <t>00043490</t>
    </r>
  </si>
  <si>
    <r>
      <rPr>
        <b/>
        <sz val="7"/>
        <color rgb="FF000000"/>
        <rFont val="Arial"/>
      </rPr>
      <t>00043491</t>
    </r>
  </si>
  <si>
    <r>
      <rPr>
        <b/>
        <sz val="7"/>
        <color rgb="FF000000"/>
        <rFont val="Arial"/>
      </rPr>
      <t>00043493</t>
    </r>
  </si>
  <si>
    <r>
      <rPr>
        <b/>
        <sz val="7"/>
        <color rgb="FF000000"/>
        <rFont val="Arial"/>
      </rPr>
      <t>I11252</t>
    </r>
  </si>
  <si>
    <r>
      <rPr>
        <b/>
        <sz val="7"/>
        <color rgb="FF000000"/>
        <rFont val="Arial"/>
      </rPr>
      <t>I11246</t>
    </r>
  </si>
  <si>
    <r>
      <rPr>
        <b/>
        <sz val="7"/>
        <color rgb="FF000000"/>
        <rFont val="Arial"/>
      </rPr>
      <t>00010685</t>
    </r>
  </si>
  <si>
    <r>
      <rPr>
        <b/>
        <sz val="7"/>
        <color rgb="FF000000"/>
        <rFont val="Arial"/>
      </rPr>
      <t>00000012</t>
    </r>
  </si>
  <si>
    <r>
      <rPr>
        <b/>
        <sz val="7"/>
        <color rgb="FF000000"/>
        <rFont val="Arial"/>
      </rPr>
      <t>00039017</t>
    </r>
  </si>
  <si>
    <r>
      <rPr>
        <b/>
        <sz val="7"/>
        <color rgb="FF000000"/>
        <rFont val="Arial"/>
      </rPr>
      <t>I04725</t>
    </r>
  </si>
  <si>
    <r>
      <rPr>
        <b/>
        <sz val="7"/>
        <color rgb="FF000000"/>
        <rFont val="Arial"/>
      </rPr>
      <t>00038094</t>
    </r>
  </si>
  <si>
    <r>
      <rPr>
        <b/>
        <sz val="7"/>
        <color rgb="FF000000"/>
        <rFont val="Arial"/>
      </rPr>
      <t>I10088</t>
    </r>
  </si>
  <si>
    <r>
      <rPr>
        <b/>
        <sz val="7"/>
        <color rgb="FF000000"/>
        <rFont val="Arial"/>
      </rPr>
      <t>00037372</t>
    </r>
  </si>
  <si>
    <r>
      <rPr>
        <b/>
        <sz val="7"/>
        <color rgb="FF000000"/>
        <rFont val="Arial"/>
      </rPr>
      <t>00040863</t>
    </r>
  </si>
  <si>
    <r>
      <rPr>
        <b/>
        <sz val="7"/>
        <color rgb="FF000000"/>
        <rFont val="Arial"/>
      </rPr>
      <t>I10517</t>
    </r>
  </si>
  <si>
    <r>
      <rPr>
        <b/>
        <sz val="7"/>
        <color rgb="FF000000"/>
        <rFont val="Arial"/>
      </rPr>
      <t>I09871</t>
    </r>
  </si>
  <si>
    <r>
      <rPr>
        <b/>
        <sz val="7"/>
        <color rgb="FF000000"/>
        <rFont val="Arial"/>
      </rPr>
      <t>00010886</t>
    </r>
  </si>
  <si>
    <r>
      <rPr>
        <b/>
        <sz val="7"/>
        <color rgb="FF000000"/>
        <rFont val="Arial"/>
      </rPr>
      <t>00010891</t>
    </r>
  </si>
  <si>
    <r>
      <rPr>
        <b/>
        <sz val="7"/>
        <color rgb="FF000000"/>
        <rFont val="Arial"/>
      </rPr>
      <t>I00941</t>
    </r>
  </si>
  <si>
    <r>
      <rPr>
        <b/>
        <sz val="7"/>
        <color rgb="FF000000"/>
        <rFont val="Arial"/>
      </rPr>
      <t>I1154</t>
    </r>
  </si>
  <si>
    <r>
      <rPr>
        <b/>
        <sz val="7"/>
        <color rgb="FF000000"/>
        <rFont val="Arial"/>
      </rPr>
      <t>00003080</t>
    </r>
  </si>
  <si>
    <r>
      <rPr>
        <b/>
        <sz val="7"/>
        <color rgb="FF000000"/>
        <rFont val="Arial"/>
      </rPr>
      <t>00043458</t>
    </r>
  </si>
  <si>
    <r>
      <rPr>
        <b/>
        <sz val="7"/>
        <color rgb="FF000000"/>
        <rFont val="Arial"/>
      </rPr>
      <t>00043459</t>
    </r>
  </si>
  <si>
    <r>
      <rPr>
        <b/>
        <sz val="7"/>
        <color rgb="FF000000"/>
        <rFont val="Arial"/>
      </rPr>
      <t>00043460</t>
    </r>
  </si>
  <si>
    <r>
      <rPr>
        <b/>
        <sz val="7"/>
        <color rgb="FF000000"/>
        <rFont val="Arial"/>
      </rPr>
      <t>00043461</t>
    </r>
  </si>
  <si>
    <r>
      <rPr>
        <b/>
        <sz val="7"/>
        <color rgb="FF000000"/>
        <rFont val="Arial"/>
      </rPr>
      <t>00043463</t>
    </r>
  </si>
  <si>
    <r>
      <rPr>
        <b/>
        <sz val="7"/>
        <color rgb="FF000000"/>
        <rFont val="Arial"/>
      </rPr>
      <t>00043475</t>
    </r>
  </si>
  <si>
    <r>
      <rPr>
        <b/>
        <sz val="7"/>
        <color rgb="FF000000"/>
        <rFont val="Arial"/>
      </rPr>
      <t>00043462</t>
    </r>
  </si>
  <si>
    <r>
      <rPr>
        <b/>
        <sz val="7"/>
        <color rgb="FF000000"/>
        <rFont val="Arial"/>
      </rPr>
      <t>00043464</t>
    </r>
  </si>
  <si>
    <r>
      <rPr>
        <b/>
        <sz val="7"/>
        <color rgb="FF000000"/>
        <rFont val="Arial"/>
      </rPr>
      <t>00043465</t>
    </r>
  </si>
  <si>
    <r>
      <rPr>
        <b/>
        <sz val="7"/>
        <color rgb="FF000000"/>
        <rFont val="Arial"/>
      </rPr>
      <t>00043466</t>
    </r>
  </si>
  <si>
    <r>
      <rPr>
        <b/>
        <sz val="7"/>
        <color rgb="FF000000"/>
        <rFont val="Arial"/>
      </rPr>
      <t>00043467</t>
    </r>
  </si>
  <si>
    <r>
      <rPr>
        <b/>
        <sz val="7"/>
        <color rgb="FF000000"/>
        <rFont val="Arial"/>
      </rPr>
      <t>00043469</t>
    </r>
  </si>
  <si>
    <r>
      <rPr>
        <b/>
        <sz val="7"/>
        <color rgb="FF000000"/>
        <rFont val="Arial"/>
      </rPr>
      <t>00011455</t>
    </r>
  </si>
  <si>
    <r>
      <rPr>
        <b/>
        <sz val="7"/>
        <color rgb="FF000000"/>
        <rFont val="Arial"/>
      </rPr>
      <t>00020111</t>
    </r>
  </si>
  <si>
    <r>
      <rPr>
        <b/>
        <sz val="7"/>
        <color rgb="FF000000"/>
        <rFont val="Arial"/>
      </rPr>
      <t>00021127</t>
    </r>
  </si>
  <si>
    <r>
      <rPr>
        <b/>
        <sz val="7"/>
        <color rgb="FF000000"/>
        <rFont val="Arial"/>
      </rPr>
      <t>00014153</t>
    </r>
  </si>
  <si>
    <r>
      <rPr>
        <b/>
        <sz val="7"/>
        <color rgb="FF000000"/>
        <rFont val="Arial"/>
      </rPr>
      <t>00003146</t>
    </r>
  </si>
  <si>
    <r>
      <rPr>
        <b/>
        <sz val="7"/>
        <color rgb="FF000000"/>
        <rFont val="Arial"/>
      </rPr>
      <t>00003143</t>
    </r>
  </si>
  <si>
    <r>
      <rPr>
        <b/>
        <sz val="7"/>
        <color rgb="FF000000"/>
        <rFont val="Arial"/>
      </rPr>
      <t>00003148</t>
    </r>
  </si>
  <si>
    <r>
      <rPr>
        <b/>
        <sz val="7"/>
        <color rgb="FF000000"/>
        <rFont val="Arial"/>
      </rPr>
      <t>SBC038004</t>
    </r>
  </si>
  <si>
    <r>
      <rPr>
        <b/>
        <sz val="7"/>
        <color rgb="FF000000"/>
        <rFont val="Arial"/>
      </rPr>
      <t>I10578</t>
    </r>
  </si>
  <si>
    <r>
      <rPr>
        <b/>
        <sz val="7"/>
        <color rgb="FF000000"/>
        <rFont val="Arial"/>
      </rPr>
      <t>COT0001</t>
    </r>
  </si>
  <si>
    <r>
      <rPr>
        <b/>
        <sz val="7"/>
        <color rgb="FF000000"/>
        <rFont val="Arial"/>
      </rPr>
      <t>00011587</t>
    </r>
  </si>
  <si>
    <r>
      <rPr>
        <b/>
        <sz val="7"/>
        <color rgb="FF000000"/>
        <rFont val="Arial"/>
      </rPr>
      <t>SBC061220</t>
    </r>
  </si>
  <si>
    <r>
      <rPr>
        <b/>
        <sz val="7"/>
        <color rgb="FF000000"/>
        <rFont val="Arial"/>
      </rPr>
      <t>I11248</t>
    </r>
  </si>
  <si>
    <r>
      <rPr>
        <b/>
        <sz val="7"/>
        <color rgb="FF000000"/>
        <rFont val="Arial"/>
      </rPr>
      <t>I1215</t>
    </r>
  </si>
  <si>
    <r>
      <rPr>
        <b/>
        <sz val="7"/>
        <color rgb="FF000000"/>
        <rFont val="Arial"/>
      </rPr>
      <t>00004226</t>
    </r>
  </si>
  <si>
    <r>
      <rPr>
        <b/>
        <sz val="7"/>
        <color rgb="FF000000"/>
        <rFont val="Arial"/>
      </rPr>
      <t>00004222</t>
    </r>
  </si>
  <si>
    <r>
      <rPr>
        <b/>
        <sz val="7"/>
        <color rgb="FF000000"/>
        <rFont val="Arial"/>
      </rPr>
      <t>00000416</t>
    </r>
  </si>
  <si>
    <r>
      <rPr>
        <b/>
        <sz val="7"/>
        <color rgb="FF000000"/>
        <rFont val="Arial"/>
      </rPr>
      <t>SBC007499</t>
    </r>
  </si>
  <si>
    <r>
      <rPr>
        <b/>
        <sz val="7"/>
        <color rgb="FF000000"/>
        <rFont val="Arial"/>
      </rPr>
      <t>00036888</t>
    </r>
  </si>
  <si>
    <r>
      <rPr>
        <b/>
        <sz val="7"/>
        <color rgb="FF000000"/>
        <rFont val="Arial"/>
      </rPr>
      <t>00036487</t>
    </r>
  </si>
  <si>
    <r>
      <rPr>
        <b/>
        <sz val="7"/>
        <color rgb="FF000000"/>
        <rFont val="Arial"/>
      </rPr>
      <t>00044474</t>
    </r>
  </si>
  <si>
    <r>
      <rPr>
        <b/>
        <sz val="7"/>
        <color rgb="FF000000"/>
        <rFont val="Arial"/>
      </rPr>
      <t>00003363</t>
    </r>
  </si>
  <si>
    <r>
      <rPr>
        <b/>
        <sz val="7"/>
        <color rgb="FF000000"/>
        <rFont val="Arial"/>
      </rPr>
      <t>00003378</t>
    </r>
  </si>
  <si>
    <r>
      <rPr>
        <b/>
        <sz val="7"/>
        <color rgb="FF000000"/>
        <rFont val="Arial"/>
      </rPr>
      <t>00011029</t>
    </r>
  </si>
  <si>
    <r>
      <rPr>
        <b/>
        <sz val="7"/>
        <color rgb="FF000000"/>
        <rFont val="Arial"/>
      </rPr>
      <t>00012873</t>
    </r>
  </si>
  <si>
    <r>
      <rPr>
        <b/>
        <sz val="7"/>
        <color rgb="FF000000"/>
        <rFont val="Arial"/>
      </rPr>
      <t>00007340</t>
    </r>
  </si>
  <si>
    <r>
      <rPr>
        <b/>
        <sz val="7"/>
        <color rgb="FF000000"/>
        <rFont val="Arial"/>
      </rPr>
      <t>I2355</t>
    </r>
  </si>
  <si>
    <r>
      <rPr>
        <b/>
        <sz val="7"/>
        <color rgb="FF000000"/>
        <rFont val="Arial"/>
      </rPr>
      <t>00038112</t>
    </r>
  </si>
  <si>
    <r>
      <rPr>
        <b/>
        <sz val="7"/>
        <color rgb="FF000000"/>
        <rFont val="Arial"/>
      </rPr>
      <t>00003398</t>
    </r>
  </si>
  <si>
    <r>
      <rPr>
        <b/>
        <sz val="7"/>
        <color rgb="FF000000"/>
        <rFont val="Arial"/>
      </rPr>
      <t>00011190</t>
    </r>
  </si>
  <si>
    <r>
      <rPr>
        <b/>
        <sz val="7"/>
        <color rgb="FF000000"/>
        <rFont val="Arial"/>
      </rPr>
      <t>00003529</t>
    </r>
  </si>
  <si>
    <r>
      <rPr>
        <b/>
        <sz val="7"/>
        <color rgb="FF000000"/>
        <rFont val="Arial"/>
      </rPr>
      <t>00003517</t>
    </r>
  </si>
  <si>
    <r>
      <rPr>
        <b/>
        <sz val="7"/>
        <color rgb="FF000000"/>
        <rFont val="Arial"/>
      </rPr>
      <t>00003524</t>
    </r>
  </si>
  <si>
    <r>
      <rPr>
        <b/>
        <sz val="7"/>
        <color rgb="FF000000"/>
        <rFont val="Arial"/>
      </rPr>
      <t>00003674</t>
    </r>
  </si>
  <si>
    <r>
      <rPr>
        <b/>
        <sz val="7"/>
        <color rgb="FF000000"/>
        <rFont val="Arial"/>
      </rPr>
      <t>I04662</t>
    </r>
  </si>
  <si>
    <r>
      <rPr>
        <b/>
        <sz val="7"/>
        <color rgb="FF000000"/>
        <rFont val="Arial"/>
      </rPr>
      <t>00038193</t>
    </r>
  </si>
  <si>
    <r>
      <rPr>
        <b/>
        <sz val="7"/>
        <color rgb="FF000000"/>
        <rFont val="Arial"/>
      </rPr>
      <t>00000746</t>
    </r>
  </si>
  <si>
    <r>
      <rPr>
        <b/>
        <sz val="7"/>
        <color rgb="FF000000"/>
        <rFont val="Arial"/>
      </rPr>
      <t>00020269</t>
    </r>
  </si>
  <si>
    <r>
      <rPr>
        <b/>
        <sz val="7"/>
        <color rgb="FF000000"/>
        <rFont val="Arial"/>
      </rPr>
      <t>00010425</t>
    </r>
  </si>
  <si>
    <r>
      <rPr>
        <b/>
        <sz val="7"/>
        <color rgb="FF000000"/>
        <rFont val="Arial"/>
      </rPr>
      <t>I2367</t>
    </r>
  </si>
  <si>
    <r>
      <rPr>
        <b/>
        <sz val="7"/>
        <color rgb="FF000000"/>
        <rFont val="Arial"/>
      </rPr>
      <t>I2369</t>
    </r>
  </si>
  <si>
    <r>
      <rPr>
        <b/>
        <sz val="7"/>
        <color rgb="FF000000"/>
        <rFont val="Arial"/>
      </rPr>
      <t>I01333</t>
    </r>
  </si>
  <si>
    <r>
      <rPr>
        <b/>
        <sz val="7"/>
        <color rgb="FF000000"/>
        <rFont val="Arial"/>
      </rPr>
      <t>00038383</t>
    </r>
  </si>
  <si>
    <r>
      <rPr>
        <b/>
        <sz val="7"/>
        <color rgb="FF000000"/>
        <rFont val="Arial"/>
      </rPr>
      <t>I03767S</t>
    </r>
  </si>
  <si>
    <r>
      <rPr>
        <b/>
        <sz val="7"/>
        <color rgb="FF000000"/>
        <rFont val="Arial"/>
      </rPr>
      <t>00020193</t>
    </r>
  </si>
  <si>
    <r>
      <rPr>
        <b/>
        <sz val="7"/>
        <color rgb="FF000000"/>
        <rFont val="Arial"/>
      </rPr>
      <t>00040271</t>
    </r>
  </si>
  <si>
    <r>
      <rPr>
        <b/>
        <sz val="7"/>
        <color rgb="FF000000"/>
        <rFont val="Arial"/>
      </rPr>
      <t>00040287</t>
    </r>
  </si>
  <si>
    <r>
      <rPr>
        <b/>
        <sz val="7"/>
        <color rgb="FF000000"/>
        <rFont val="Arial"/>
      </rPr>
      <t>00010779</t>
    </r>
  </si>
  <si>
    <r>
      <rPr>
        <b/>
        <sz val="7"/>
        <color rgb="FF000000"/>
        <rFont val="Arial"/>
      </rPr>
      <t>I9478</t>
    </r>
  </si>
  <si>
    <r>
      <rPr>
        <b/>
        <sz val="7"/>
        <color rgb="FF000000"/>
        <rFont val="Arial"/>
      </rPr>
      <t>00040275</t>
    </r>
  </si>
  <si>
    <r>
      <rPr>
        <b/>
        <sz val="7"/>
        <color rgb="FF000000"/>
        <rFont val="Arial"/>
      </rPr>
      <t>00038773</t>
    </r>
  </si>
  <si>
    <r>
      <rPr>
        <b/>
        <sz val="7"/>
        <color rgb="FF000000"/>
        <rFont val="Arial"/>
      </rPr>
      <t>00012266</t>
    </r>
  </si>
  <si>
    <r>
      <rPr>
        <b/>
        <sz val="7"/>
        <color rgb="FF000000"/>
        <rFont val="Arial"/>
      </rPr>
      <t>I09808</t>
    </r>
  </si>
  <si>
    <r>
      <rPr>
        <b/>
        <sz val="7"/>
        <color rgb="FF000000"/>
        <rFont val="Arial"/>
      </rPr>
      <t>00001892</t>
    </r>
  </si>
  <si>
    <r>
      <rPr>
        <b/>
        <sz val="7"/>
        <color rgb="FF000000"/>
        <rFont val="Arial"/>
      </rPr>
      <t>I12892S</t>
    </r>
  </si>
  <si>
    <r>
      <rPr>
        <b/>
        <sz val="7"/>
        <color rgb="FF000000"/>
        <rFont val="Arial"/>
      </rPr>
      <t>I01569</t>
    </r>
  </si>
  <si>
    <r>
      <rPr>
        <b/>
        <sz val="7"/>
        <color rgb="FF000000"/>
        <rFont val="Arial"/>
      </rPr>
      <t>00004015</t>
    </r>
  </si>
  <si>
    <r>
      <rPr>
        <b/>
        <sz val="7"/>
        <color rgb="FF000000"/>
        <rFont val="Arial"/>
      </rPr>
      <t>00011621</t>
    </r>
  </si>
  <si>
    <r>
      <rPr>
        <b/>
        <sz val="7"/>
        <color rgb="FF000000"/>
        <rFont val="Arial"/>
      </rPr>
      <t>00012868</t>
    </r>
  </si>
  <si>
    <r>
      <rPr>
        <b/>
        <sz val="7"/>
        <color rgb="FF000000"/>
        <rFont val="Arial"/>
      </rPr>
      <t>00004755</t>
    </r>
  </si>
  <si>
    <r>
      <rPr>
        <b/>
        <sz val="7"/>
        <color rgb="FF000000"/>
        <rFont val="Arial"/>
      </rPr>
      <t>I04729</t>
    </r>
  </si>
  <si>
    <r>
      <rPr>
        <b/>
        <sz val="7"/>
        <color rgb="FF000000"/>
        <rFont val="Arial"/>
      </rPr>
      <t>I11264</t>
    </r>
  </si>
  <si>
    <r>
      <rPr>
        <b/>
        <sz val="7"/>
        <color rgb="FF000000"/>
        <rFont val="Arial"/>
      </rPr>
      <t>I11244</t>
    </r>
  </si>
  <si>
    <r>
      <rPr>
        <b/>
        <sz val="7"/>
        <color rgb="FF000000"/>
        <rFont val="Arial"/>
      </rPr>
      <t>I11265</t>
    </r>
  </si>
  <si>
    <r>
      <rPr>
        <b/>
        <sz val="7"/>
        <color rgb="FF000000"/>
        <rFont val="Arial"/>
      </rPr>
      <t>00040703</t>
    </r>
  </si>
  <si>
    <r>
      <rPr>
        <b/>
        <sz val="7"/>
        <color rgb="FF000000"/>
        <rFont val="Arial"/>
      </rPr>
      <t>I11243</t>
    </r>
  </si>
  <si>
    <r>
      <rPr>
        <b/>
        <sz val="7"/>
        <color rgb="FF000000"/>
        <rFont val="Arial"/>
      </rPr>
      <t>I01605</t>
    </r>
  </si>
  <si>
    <r>
      <rPr>
        <b/>
        <sz val="7"/>
        <color rgb="FF000000"/>
        <rFont val="Arial"/>
      </rPr>
      <t>SBC028075</t>
    </r>
  </si>
  <si>
    <r>
      <rPr>
        <b/>
        <sz val="7"/>
        <color rgb="FF000000"/>
        <rFont val="Arial"/>
      </rPr>
      <t>00004823</t>
    </r>
  </si>
  <si>
    <r>
      <rPr>
        <b/>
        <sz val="7"/>
        <color rgb="FF000000"/>
        <rFont val="Arial"/>
      </rPr>
      <t>00038877</t>
    </r>
  </si>
  <si>
    <r>
      <rPr>
        <b/>
        <sz val="7"/>
        <color rgb="FF000000"/>
        <rFont val="Arial"/>
      </rPr>
      <t>00038589</t>
    </r>
  </si>
  <si>
    <r>
      <rPr>
        <b/>
        <sz val="7"/>
        <color rgb="FF000000"/>
        <rFont val="Arial"/>
      </rPr>
      <t>00043147</t>
    </r>
  </si>
  <si>
    <r>
      <rPr>
        <b/>
        <sz val="7"/>
        <color rgb="FF000000"/>
        <rFont val="Arial"/>
      </rPr>
      <t>00004069</t>
    </r>
  </si>
  <si>
    <r>
      <rPr>
        <b/>
        <sz val="7"/>
        <color rgb="FF000000"/>
        <rFont val="Arial"/>
      </rPr>
      <t>00010432</t>
    </r>
  </si>
  <si>
    <r>
      <rPr>
        <b/>
        <sz val="7"/>
        <color rgb="FF000000"/>
        <rFont val="Arial"/>
      </rPr>
      <t>00044497</t>
    </r>
  </si>
  <si>
    <r>
      <rPr>
        <b/>
        <sz val="7"/>
        <color rgb="FF000000"/>
        <rFont val="Arial"/>
      </rPr>
      <t>I1530</t>
    </r>
  </si>
  <si>
    <r>
      <rPr>
        <b/>
        <sz val="7"/>
        <color rgb="FF000000"/>
        <rFont val="Arial"/>
      </rPr>
      <t>00004093</t>
    </r>
  </si>
  <si>
    <r>
      <rPr>
        <b/>
        <sz val="7"/>
        <color rgb="FF000000"/>
        <rFont val="Arial"/>
      </rPr>
      <t>00020020</t>
    </r>
  </si>
  <si>
    <r>
      <rPr>
        <b/>
        <sz val="7"/>
        <color rgb="FF000000"/>
        <rFont val="Arial"/>
      </rPr>
      <t>00004096</t>
    </r>
  </si>
  <si>
    <r>
      <rPr>
        <b/>
        <sz val="7"/>
        <color rgb="FF000000"/>
        <rFont val="Arial"/>
      </rPr>
      <t>I10789</t>
    </r>
  </si>
  <si>
    <r>
      <rPr>
        <b/>
        <sz val="7"/>
        <color rgb="FF000000"/>
        <rFont val="Arial"/>
      </rPr>
      <t>I01651</t>
    </r>
  </si>
  <si>
    <r>
      <rPr>
        <b/>
        <sz val="7"/>
        <color rgb="FF000000"/>
        <rFont val="Arial"/>
      </rPr>
      <t>00004221</t>
    </r>
  </si>
  <si>
    <r>
      <rPr>
        <b/>
        <sz val="7"/>
        <color rgb="FF000000"/>
        <rFont val="Arial"/>
      </rPr>
      <t>00037666</t>
    </r>
  </si>
  <si>
    <r>
      <rPr>
        <b/>
        <sz val="7"/>
        <color rgb="FF000000"/>
        <rFont val="Arial"/>
      </rPr>
      <t>00004234</t>
    </r>
  </si>
  <si>
    <r>
      <rPr>
        <b/>
        <sz val="7"/>
        <color rgb="FF000000"/>
        <rFont val="Arial"/>
      </rPr>
      <t>00004253</t>
    </r>
  </si>
  <si>
    <r>
      <rPr>
        <b/>
        <sz val="7"/>
        <color rgb="FF000000"/>
        <rFont val="Arial"/>
      </rPr>
      <t>00004254</t>
    </r>
  </si>
  <si>
    <r>
      <rPr>
        <b/>
        <sz val="7"/>
        <color rgb="FF000000"/>
        <rFont val="Arial"/>
      </rPr>
      <t>00004230</t>
    </r>
  </si>
  <si>
    <r>
      <rPr>
        <b/>
        <sz val="7"/>
        <color rgb="FF000000"/>
        <rFont val="Arial"/>
      </rPr>
      <t>00004257</t>
    </r>
  </si>
  <si>
    <r>
      <rPr>
        <b/>
        <sz val="7"/>
        <color rgb="FF000000"/>
        <rFont val="Arial"/>
      </rPr>
      <t>00004248</t>
    </r>
  </si>
  <si>
    <r>
      <rPr>
        <b/>
        <sz val="7"/>
        <color rgb="FF000000"/>
        <rFont val="Arial"/>
      </rPr>
      <t>00004262</t>
    </r>
  </si>
  <si>
    <r>
      <rPr>
        <b/>
        <sz val="7"/>
        <color rgb="FF000000"/>
        <rFont val="Arial"/>
      </rPr>
      <t>I10788</t>
    </r>
  </si>
  <si>
    <r>
      <rPr>
        <b/>
        <sz val="7"/>
        <color rgb="FF000000"/>
        <rFont val="Arial"/>
      </rPr>
      <t>I07373</t>
    </r>
  </si>
  <si>
    <r>
      <rPr>
        <b/>
        <sz val="7"/>
        <color rgb="FF000000"/>
        <rFont val="Arial"/>
      </rPr>
      <t>00037400</t>
    </r>
  </si>
  <si>
    <r>
      <rPr>
        <b/>
        <sz val="7"/>
        <color rgb="FF000000"/>
        <rFont val="Arial"/>
      </rPr>
      <t>COT0006</t>
    </r>
  </si>
  <si>
    <r>
      <rPr>
        <b/>
        <sz val="7"/>
        <color rgb="FF000000"/>
        <rFont val="Arial"/>
      </rPr>
      <t>00004346</t>
    </r>
  </si>
  <si>
    <r>
      <rPr>
        <b/>
        <sz val="7"/>
        <color rgb="FF000000"/>
        <rFont val="Arial"/>
      </rPr>
      <t>00004351</t>
    </r>
  </si>
  <si>
    <r>
      <rPr>
        <b/>
        <sz val="7"/>
        <color rgb="FF000000"/>
        <rFont val="Arial"/>
      </rPr>
      <t>00004384</t>
    </r>
  </si>
  <si>
    <r>
      <rPr>
        <b/>
        <sz val="7"/>
        <color rgb="FF000000"/>
        <rFont val="Arial"/>
      </rPr>
      <t>00011055</t>
    </r>
  </si>
  <si>
    <r>
      <rPr>
        <b/>
        <sz val="7"/>
        <color rgb="FF000000"/>
        <rFont val="Arial"/>
      </rPr>
      <t>00004302</t>
    </r>
  </si>
  <si>
    <r>
      <rPr>
        <b/>
        <sz val="7"/>
        <color rgb="FF000000"/>
        <rFont val="Arial"/>
      </rPr>
      <t>00004720</t>
    </r>
  </si>
  <si>
    <r>
      <rPr>
        <b/>
        <sz val="7"/>
        <color rgb="FF000000"/>
        <rFont val="Arial"/>
      </rPr>
      <t>00004721</t>
    </r>
  </si>
  <si>
    <r>
      <rPr>
        <b/>
        <sz val="7"/>
        <color rgb="FF000000"/>
        <rFont val="Arial"/>
      </rPr>
      <t>00004730</t>
    </r>
  </si>
  <si>
    <r>
      <rPr>
        <b/>
        <sz val="7"/>
        <color rgb="FF000000"/>
        <rFont val="Arial"/>
      </rPr>
      <t>00004750</t>
    </r>
  </si>
  <si>
    <r>
      <rPr>
        <b/>
        <sz val="7"/>
        <color rgb="FF000000"/>
        <rFont val="Arial"/>
      </rPr>
      <t>I04750S</t>
    </r>
  </si>
  <si>
    <r>
      <rPr>
        <b/>
        <sz val="7"/>
        <color rgb="FF000000"/>
        <rFont val="Arial"/>
      </rPr>
      <t>PE.88309..HE_1.</t>
    </r>
  </si>
  <si>
    <r>
      <rPr>
        <b/>
        <sz val="7"/>
        <color rgb="FF000000"/>
        <rFont val="Arial"/>
      </rPr>
      <t>SBC061221</t>
    </r>
  </si>
  <si>
    <r>
      <rPr>
        <b/>
        <sz val="7"/>
        <color rgb="FF000000"/>
        <rFont val="Arial"/>
      </rPr>
      <t>I11251</t>
    </r>
  </si>
  <si>
    <r>
      <rPr>
        <b/>
        <sz val="7"/>
        <color rgb="FF000000"/>
        <rFont val="Arial"/>
      </rPr>
      <t>00037395</t>
    </r>
  </si>
  <si>
    <r>
      <rPr>
        <b/>
        <sz val="7"/>
        <color rgb="FF000000"/>
        <rFont val="Arial"/>
      </rPr>
      <t>00004783</t>
    </r>
  </si>
  <si>
    <r>
      <rPr>
        <b/>
        <sz val="7"/>
        <color rgb="FF000000"/>
        <rFont val="Arial"/>
      </rPr>
      <t>I04783S</t>
    </r>
  </si>
  <si>
    <r>
      <rPr>
        <b/>
        <sz val="7"/>
        <color rgb="FF000000"/>
        <rFont val="Arial"/>
      </rPr>
      <t>00038195</t>
    </r>
  </si>
  <si>
    <r>
      <rPr>
        <b/>
        <sz val="7"/>
        <color rgb="FF000000"/>
        <rFont val="Arial"/>
      </rPr>
      <t>00004813</t>
    </r>
  </si>
  <si>
    <r>
      <rPr>
        <b/>
        <sz val="7"/>
        <color rgb="FF000000"/>
        <rFont val="Arial"/>
      </rPr>
      <t>00004491</t>
    </r>
  </si>
  <si>
    <r>
      <rPr>
        <b/>
        <sz val="7"/>
        <color rgb="FF000000"/>
        <rFont val="Arial"/>
      </rPr>
      <t>00039997</t>
    </r>
  </si>
  <si>
    <r>
      <rPr>
        <b/>
        <sz val="7"/>
        <color rgb="FF000000"/>
        <rFont val="Arial"/>
      </rPr>
      <t>00004914</t>
    </r>
  </si>
  <si>
    <r>
      <rPr>
        <b/>
        <sz val="7"/>
        <color rgb="FF000000"/>
        <rFont val="Arial"/>
      </rPr>
      <t>00039025</t>
    </r>
  </si>
  <si>
    <r>
      <rPr>
        <b/>
        <sz val="7"/>
        <color rgb="FF000000"/>
        <rFont val="Arial"/>
      </rPr>
      <t>00010555</t>
    </r>
  </si>
  <si>
    <r>
      <rPr>
        <b/>
        <sz val="7"/>
        <color rgb="FF000000"/>
        <rFont val="Arial"/>
      </rPr>
      <t>I1709</t>
    </r>
  </si>
  <si>
    <r>
      <rPr>
        <b/>
        <sz val="7"/>
        <color rgb="FF000000"/>
        <rFont val="Arial"/>
      </rPr>
      <t>I8273</t>
    </r>
  </si>
  <si>
    <r>
      <rPr>
        <b/>
        <sz val="7"/>
        <color rgb="FF000000"/>
        <rFont val="Arial"/>
      </rPr>
      <t>00005065</t>
    </r>
  </si>
  <si>
    <r>
      <rPr>
        <b/>
        <sz val="7"/>
        <color rgb="FF000000"/>
        <rFont val="Arial"/>
      </rPr>
      <t>00020247</t>
    </r>
  </si>
  <si>
    <r>
      <rPr>
        <b/>
        <sz val="7"/>
        <color rgb="FF000000"/>
        <rFont val="Arial"/>
      </rPr>
      <t>I05067S</t>
    </r>
  </si>
  <si>
    <r>
      <rPr>
        <b/>
        <sz val="7"/>
        <color rgb="FF000000"/>
        <rFont val="Arial"/>
      </rPr>
      <t>00005068</t>
    </r>
  </si>
  <si>
    <r>
      <rPr>
        <b/>
        <sz val="7"/>
        <color rgb="FF000000"/>
        <rFont val="Arial"/>
      </rPr>
      <t>00005069</t>
    </r>
  </si>
  <si>
    <r>
      <rPr>
        <b/>
        <sz val="7"/>
        <color rgb="FF000000"/>
        <rFont val="Arial"/>
      </rPr>
      <t>00005061</t>
    </r>
  </si>
  <si>
    <r>
      <rPr>
        <b/>
        <sz val="7"/>
        <color rgb="FF000000"/>
        <rFont val="Arial"/>
      </rPr>
      <t>00040568</t>
    </r>
  </si>
  <si>
    <r>
      <rPr>
        <b/>
        <sz val="7"/>
        <color rgb="FF000000"/>
        <rFont val="Arial"/>
      </rPr>
      <t>00040304</t>
    </r>
  </si>
  <si>
    <r>
      <rPr>
        <b/>
        <sz val="7"/>
        <color rgb="FF000000"/>
        <rFont val="Arial"/>
      </rPr>
      <t>00000511</t>
    </r>
  </si>
  <si>
    <r>
      <rPr>
        <b/>
        <sz val="7"/>
        <color rgb="FF000000"/>
        <rFont val="Arial"/>
      </rPr>
      <t>SBC033022..</t>
    </r>
  </si>
  <si>
    <r>
      <rPr>
        <b/>
        <sz val="7"/>
        <color rgb="FF000000"/>
        <rFont val="Arial"/>
      </rPr>
      <t>SBC004858</t>
    </r>
  </si>
  <si>
    <r>
      <rPr>
        <b/>
        <sz val="7"/>
        <color rgb="FF000000"/>
        <rFont val="Arial"/>
      </rPr>
      <t>SBC008808</t>
    </r>
  </si>
  <si>
    <r>
      <rPr>
        <b/>
        <sz val="7"/>
        <color rgb="FF000000"/>
        <rFont val="Arial"/>
      </rPr>
      <t>I10596</t>
    </r>
  </si>
  <si>
    <r>
      <rPr>
        <b/>
        <sz val="7"/>
        <color rgb="FF000000"/>
        <rFont val="Arial"/>
      </rPr>
      <t>I10599</t>
    </r>
  </si>
  <si>
    <r>
      <rPr>
        <b/>
        <sz val="7"/>
        <color rgb="FF000000"/>
        <rFont val="Arial"/>
      </rPr>
      <t>I10790</t>
    </r>
  </si>
  <si>
    <r>
      <rPr>
        <b/>
        <sz val="7"/>
        <color rgb="FF000000"/>
        <rFont val="Arial"/>
      </rPr>
      <t>00039795</t>
    </r>
  </si>
  <si>
    <r>
      <rPr>
        <b/>
        <sz val="7"/>
        <color rgb="FF000000"/>
        <rFont val="Arial"/>
      </rPr>
      <t>I10761</t>
    </r>
  </si>
  <si>
    <r>
      <rPr>
        <b/>
        <sz val="7"/>
        <color rgb="FF000000"/>
        <rFont val="Arial"/>
      </rPr>
      <t>00006028</t>
    </r>
  </si>
  <si>
    <r>
      <rPr>
        <b/>
        <sz val="7"/>
        <color rgb="FF000000"/>
        <rFont val="Arial"/>
      </rPr>
      <t>00006012</t>
    </r>
  </si>
  <si>
    <r>
      <rPr>
        <b/>
        <sz val="7"/>
        <color rgb="FF000000"/>
        <rFont val="Arial"/>
      </rPr>
      <t>00006027</t>
    </r>
  </si>
  <si>
    <r>
      <rPr>
        <b/>
        <sz val="7"/>
        <color rgb="FF000000"/>
        <rFont val="Arial"/>
      </rPr>
      <t>00006005</t>
    </r>
  </si>
  <si>
    <r>
      <rPr>
        <b/>
        <sz val="7"/>
        <color rgb="FF000000"/>
        <rFont val="Arial"/>
      </rPr>
      <t>I10282</t>
    </r>
  </si>
  <si>
    <r>
      <rPr>
        <b/>
        <sz val="7"/>
        <color rgb="FF000000"/>
        <rFont val="Arial"/>
      </rPr>
      <t>00034357</t>
    </r>
  </si>
  <si>
    <r>
      <rPr>
        <b/>
        <sz val="7"/>
        <color rgb="FF000000"/>
        <rFont val="Arial"/>
      </rPr>
      <t>00037329</t>
    </r>
  </si>
  <si>
    <r>
      <rPr>
        <b/>
        <sz val="7"/>
        <color rgb="FF000000"/>
        <rFont val="Arial"/>
      </rPr>
      <t>INS-56422507</t>
    </r>
  </si>
  <si>
    <r>
      <rPr>
        <b/>
        <sz val="7"/>
        <color rgb="FF000000"/>
        <rFont val="Arial"/>
      </rPr>
      <t>00036531</t>
    </r>
  </si>
  <si>
    <t>[ Cotação ]</t>
  </si>
  <si>
    <r>
      <rPr>
        <b/>
        <sz val="7"/>
        <color rgb="FF000000"/>
        <rFont val="Arial"/>
      </rPr>
      <t>REV.1..</t>
    </r>
  </si>
  <si>
    <r>
      <rPr>
        <b/>
        <sz val="7"/>
        <color rgb="FF000000"/>
        <rFont val="Arial"/>
      </rPr>
      <t>COT0002</t>
    </r>
  </si>
  <si>
    <r>
      <rPr>
        <b/>
        <sz val="7"/>
        <color rgb="FF000000"/>
        <rFont val="Arial"/>
      </rPr>
      <t>COT0003</t>
    </r>
  </si>
  <si>
    <r>
      <rPr>
        <b/>
        <sz val="7"/>
        <color rgb="FF000000"/>
        <rFont val="Arial"/>
      </rPr>
      <t>COT0004</t>
    </r>
  </si>
  <si>
    <r>
      <rPr>
        <b/>
        <sz val="7"/>
        <color rgb="FF000000"/>
        <rFont val="Arial"/>
      </rPr>
      <t>REV.2</t>
    </r>
  </si>
  <si>
    <r>
      <rPr>
        <b/>
        <sz val="7"/>
        <color rgb="FF000000"/>
        <rFont val="Arial"/>
      </rPr>
      <t>I11250</t>
    </r>
  </si>
  <si>
    <r>
      <rPr>
        <b/>
        <sz val="7"/>
        <color rgb="FF000000"/>
        <rFont val="Arial"/>
      </rPr>
      <t>00004509</t>
    </r>
  </si>
  <si>
    <r>
      <rPr>
        <b/>
        <sz val="7"/>
        <color rgb="FF000000"/>
        <rFont val="Arial"/>
      </rPr>
      <t>I04509S</t>
    </r>
  </si>
  <si>
    <r>
      <rPr>
        <b/>
        <sz val="7"/>
        <color rgb="FF000000"/>
        <rFont val="Arial"/>
      </rPr>
      <t>00004517</t>
    </r>
  </si>
  <si>
    <r>
      <rPr>
        <b/>
        <sz val="7"/>
        <color rgb="FF000000"/>
        <rFont val="Arial"/>
      </rPr>
      <t>00037373</t>
    </r>
  </si>
  <si>
    <r>
      <rPr>
        <b/>
        <sz val="7"/>
        <color rgb="FF000000"/>
        <rFont val="Arial"/>
      </rPr>
      <t>00040864</t>
    </r>
  </si>
  <si>
    <r>
      <rPr>
        <b/>
        <sz val="7"/>
        <color rgb="FF000000"/>
        <rFont val="Arial"/>
      </rPr>
      <t>I10362</t>
    </r>
  </si>
  <si>
    <r>
      <rPr>
        <b/>
        <sz val="7"/>
        <color rgb="FF000000"/>
        <rFont val="Arial"/>
      </rPr>
      <t>00006085</t>
    </r>
  </si>
  <si>
    <r>
      <rPr>
        <b/>
        <sz val="7"/>
        <color rgb="FF000000"/>
        <rFont val="Arial"/>
      </rPr>
      <t>00000142</t>
    </r>
  </si>
  <si>
    <r>
      <rPr>
        <b/>
        <sz val="7"/>
        <color rgb="FF000000"/>
        <rFont val="Arial"/>
      </rPr>
      <t>00014618</t>
    </r>
  </si>
  <si>
    <r>
      <rPr>
        <b/>
        <sz val="7"/>
        <color rgb="FF000000"/>
        <rFont val="Arial"/>
      </rPr>
      <t>I11249</t>
    </r>
  </si>
  <si>
    <r>
      <rPr>
        <b/>
        <sz val="7"/>
        <color rgb="FF000000"/>
        <rFont val="Arial"/>
      </rPr>
      <t>I11247</t>
    </r>
  </si>
  <si>
    <r>
      <rPr>
        <b/>
        <sz val="7"/>
        <color rgb="FF000000"/>
        <rFont val="Arial"/>
      </rPr>
      <t>I10577</t>
    </r>
  </si>
  <si>
    <r>
      <rPr>
        <b/>
        <sz val="7"/>
        <color rgb="FF000000"/>
        <rFont val="Arial"/>
      </rPr>
      <t>PE.88316..HE</t>
    </r>
  </si>
  <si>
    <r>
      <rPr>
        <b/>
        <sz val="7"/>
        <color rgb="FF000000"/>
        <rFont val="Arial"/>
      </rPr>
      <t>00006111</t>
    </r>
  </si>
  <si>
    <r>
      <rPr>
        <b/>
        <sz val="7"/>
        <color rgb="FF000000"/>
        <rFont val="Arial"/>
      </rPr>
      <t>I06111S</t>
    </r>
  </si>
  <si>
    <r>
      <rPr>
        <b/>
        <sz val="7"/>
        <color rgb="FF000000"/>
        <rFont val="Arial"/>
      </rPr>
      <t>I2543</t>
    </r>
  </si>
  <si>
    <r>
      <rPr>
        <b/>
        <sz val="7"/>
        <color rgb="FF000000"/>
        <rFont val="Arial"/>
      </rPr>
      <t>00044535</t>
    </r>
  </si>
  <si>
    <r>
      <rPr>
        <b/>
        <sz val="7"/>
        <color rgb="FF000000"/>
        <rFont val="Arial"/>
      </rPr>
      <t>00044945</t>
    </r>
  </si>
  <si>
    <r>
      <rPr>
        <b/>
        <sz val="7"/>
        <color rgb="FF000000"/>
        <rFont val="Arial"/>
      </rPr>
      <t>00006136</t>
    </r>
  </si>
  <si>
    <r>
      <rPr>
        <b/>
        <sz val="7"/>
        <color rgb="FF000000"/>
        <rFont val="Arial"/>
      </rPr>
      <t>00020083</t>
    </r>
  </si>
  <si>
    <r>
      <rPr>
        <b/>
        <sz val="7"/>
        <color rgb="FF000000"/>
        <rFont val="Arial"/>
      </rPr>
      <t>00012295</t>
    </r>
  </si>
  <si>
    <r>
      <rPr>
        <b/>
        <sz val="7"/>
        <color rgb="FF000000"/>
        <rFont val="Arial"/>
      </rPr>
      <t>00038099</t>
    </r>
  </si>
  <si>
    <r>
      <rPr>
        <b/>
        <sz val="7"/>
        <color rgb="FF000000"/>
        <rFont val="Arial"/>
      </rPr>
      <t>00037591</t>
    </r>
  </si>
  <si>
    <r>
      <rPr>
        <b/>
        <sz val="7"/>
        <color rgb="FF000000"/>
        <rFont val="Arial"/>
      </rPr>
      <t>00006194</t>
    </r>
  </si>
  <si>
    <r>
      <rPr>
        <b/>
        <sz val="7"/>
        <color rgb="FF000000"/>
        <rFont val="Arial"/>
      </rPr>
      <t>00003992</t>
    </r>
  </si>
  <si>
    <r>
      <rPr>
        <b/>
        <sz val="7"/>
        <color rgb="FF000000"/>
        <rFont val="Arial"/>
      </rPr>
      <t>00006193</t>
    </r>
  </si>
  <si>
    <r>
      <rPr>
        <b/>
        <sz val="7"/>
        <color rgb="FF000000"/>
        <rFont val="Arial"/>
      </rPr>
      <t>I06189S</t>
    </r>
  </si>
  <si>
    <r>
      <rPr>
        <b/>
        <sz val="7"/>
        <color rgb="FF000000"/>
        <rFont val="Arial"/>
      </rPr>
      <t>I1920</t>
    </r>
  </si>
  <si>
    <r>
      <rPr>
        <b/>
        <sz val="7"/>
        <color rgb="FF000000"/>
        <rFont val="Arial"/>
      </rPr>
      <t>I04728</t>
    </r>
  </si>
  <si>
    <r>
      <rPr>
        <b/>
        <sz val="7"/>
        <color rgb="FF000000"/>
        <rFont val="Arial"/>
      </rPr>
      <t>00037736</t>
    </r>
  </si>
  <si>
    <r>
      <rPr>
        <b/>
        <sz val="7"/>
        <color rgb="FF000000"/>
        <rFont val="Arial"/>
      </rPr>
      <t>00007139</t>
    </r>
  </si>
  <si>
    <r>
      <rPr>
        <b/>
        <sz val="7"/>
        <color rgb="FF000000"/>
        <rFont val="Arial"/>
      </rPr>
      <t>SBC007898</t>
    </r>
  </si>
  <si>
    <r>
      <rPr>
        <b/>
        <sz val="7"/>
        <color rgb="FF000000"/>
        <rFont val="Arial"/>
      </rPr>
      <t>00040945</t>
    </r>
  </si>
  <si>
    <r>
      <rPr>
        <b/>
        <sz val="7"/>
        <color rgb="FF000000"/>
        <rFont val="Arial"/>
      </rPr>
      <t>00040943</t>
    </r>
  </si>
  <si>
    <r>
      <rPr>
        <b/>
        <sz val="7"/>
        <color rgb="FF000000"/>
        <rFont val="Arial"/>
      </rPr>
      <t>00034550</t>
    </r>
  </si>
  <si>
    <r>
      <rPr>
        <b/>
        <sz val="7"/>
        <color rgb="FF000000"/>
        <rFont val="Arial"/>
      </rPr>
      <t>00034557</t>
    </r>
  </si>
  <si>
    <r>
      <rPr>
        <b/>
        <sz val="7"/>
        <color rgb="FF000000"/>
        <rFont val="Arial"/>
      </rPr>
      <t>00037411</t>
    </r>
  </si>
  <si>
    <r>
      <rPr>
        <b/>
        <sz val="7"/>
        <color rgb="FF000000"/>
        <rFont val="Arial"/>
      </rPr>
      <t>00010931</t>
    </r>
  </si>
  <si>
    <r>
      <rPr>
        <b/>
        <sz val="7"/>
        <color rgb="FF000000"/>
        <rFont val="Arial"/>
      </rPr>
      <t>00007170</t>
    </r>
  </si>
  <si>
    <r>
      <rPr>
        <b/>
        <sz val="7"/>
        <color rgb="FF000000"/>
        <rFont val="Arial"/>
      </rPr>
      <t>00037525</t>
    </r>
  </si>
  <si>
    <r>
      <rPr>
        <b/>
        <sz val="7"/>
        <color rgb="FF000000"/>
        <rFont val="Arial"/>
      </rPr>
      <t>I9141</t>
    </r>
  </si>
  <si>
    <r>
      <rPr>
        <b/>
        <sz val="7"/>
        <color rgb="FF000000"/>
        <rFont val="Arial"/>
      </rPr>
      <t>00007194</t>
    </r>
  </si>
  <si>
    <r>
      <rPr>
        <b/>
        <sz val="7"/>
        <color rgb="FF000000"/>
        <rFont val="Arial"/>
      </rPr>
      <t>00012869</t>
    </r>
  </si>
  <si>
    <r>
      <rPr>
        <b/>
        <sz val="7"/>
        <color rgb="FF000000"/>
        <rFont val="Arial"/>
      </rPr>
      <t>COT0005</t>
    </r>
  </si>
  <si>
    <r>
      <rPr>
        <b/>
        <sz val="7"/>
        <color rgb="FF000000"/>
        <rFont val="Arial"/>
      </rPr>
      <t>00001574</t>
    </r>
  </si>
  <si>
    <r>
      <rPr>
        <b/>
        <sz val="7"/>
        <color rgb="FF000000"/>
        <rFont val="Arial"/>
      </rPr>
      <t>00001575</t>
    </r>
  </si>
  <si>
    <r>
      <rPr>
        <b/>
        <sz val="7"/>
        <color rgb="FF000000"/>
        <rFont val="Arial"/>
      </rPr>
      <t>00007356</t>
    </r>
  </si>
  <si>
    <r>
      <rPr>
        <b/>
        <sz val="7"/>
        <color rgb="FF000000"/>
        <rFont val="Arial"/>
      </rPr>
      <t>I02232</t>
    </r>
  </si>
  <si>
    <r>
      <rPr>
        <b/>
        <sz val="7"/>
        <color rgb="FF000000"/>
        <rFont val="Arial"/>
      </rPr>
      <t>00038101</t>
    </r>
  </si>
  <si>
    <r>
      <rPr>
        <b/>
        <sz val="7"/>
        <color rgb="FF000000"/>
        <rFont val="Arial"/>
      </rPr>
      <t>00044045</t>
    </r>
  </si>
  <si>
    <r>
      <rPr>
        <b/>
        <sz val="7"/>
        <color rgb="FF000000"/>
        <rFont val="Arial"/>
      </rPr>
      <t>00013415</t>
    </r>
  </si>
  <si>
    <r>
      <rPr>
        <b/>
        <sz val="7"/>
        <color rgb="FF000000"/>
        <rFont val="Arial"/>
      </rPr>
      <t>00013416</t>
    </r>
  </si>
  <si>
    <r>
      <rPr>
        <b/>
        <sz val="7"/>
        <color rgb="FF000000"/>
        <rFont val="Arial"/>
      </rPr>
      <t>00037371</t>
    </r>
  </si>
  <si>
    <r>
      <rPr>
        <b/>
        <sz val="7"/>
        <color rgb="FF000000"/>
        <rFont val="Arial"/>
      </rPr>
      <t>00042407</t>
    </r>
  </si>
  <si>
    <r>
      <rPr>
        <b/>
        <sz val="7"/>
        <color rgb="FF000000"/>
        <rFont val="Arial"/>
      </rPr>
      <t>I10583</t>
    </r>
  </si>
  <si>
    <r>
      <rPr>
        <b/>
        <sz val="7"/>
        <color rgb="FF000000"/>
        <rFont val="Arial"/>
      </rPr>
      <t>00009836</t>
    </r>
  </si>
  <si>
    <r>
      <rPr>
        <b/>
        <sz val="7"/>
        <color rgb="FF000000"/>
        <rFont val="Arial"/>
      </rPr>
      <t>00009835</t>
    </r>
  </si>
  <si>
    <r>
      <rPr>
        <b/>
        <sz val="7"/>
        <color rgb="FF000000"/>
        <rFont val="Arial"/>
      </rPr>
      <t>00009856</t>
    </r>
  </si>
  <si>
    <r>
      <rPr>
        <b/>
        <sz val="7"/>
        <color rgb="FF000000"/>
        <rFont val="Arial"/>
      </rPr>
      <t>00009860</t>
    </r>
  </si>
  <si>
    <r>
      <rPr>
        <b/>
        <sz val="7"/>
        <color rgb="FF000000"/>
        <rFont val="Arial"/>
      </rPr>
      <t>00009868</t>
    </r>
  </si>
  <si>
    <r>
      <rPr>
        <b/>
        <sz val="7"/>
        <color rgb="FF000000"/>
        <rFont val="Arial"/>
      </rPr>
      <t>00009869</t>
    </r>
  </si>
  <si>
    <r>
      <rPr>
        <b/>
        <sz val="7"/>
        <color rgb="FF000000"/>
        <rFont val="Arial"/>
      </rPr>
      <t>I02378</t>
    </r>
  </si>
  <si>
    <r>
      <rPr>
        <b/>
        <sz val="7"/>
        <color rgb="FF000000"/>
        <rFont val="Arial"/>
      </rPr>
      <t>00021112</t>
    </r>
  </si>
  <si>
    <r>
      <rPr>
        <b/>
        <sz val="7"/>
        <color rgb="FF000000"/>
        <rFont val="Arial"/>
      </rPr>
      <t>00037588</t>
    </r>
  </si>
  <si>
    <r>
      <rPr>
        <b/>
        <sz val="7"/>
        <color rgb="FF000000"/>
        <rFont val="Arial"/>
      </rPr>
      <t>00006153</t>
    </r>
  </si>
  <si>
    <r>
      <rPr>
        <b/>
        <sz val="7"/>
        <color rgb="FF000000"/>
        <rFont val="Arial"/>
      </rPr>
      <t>00006155</t>
    </r>
  </si>
  <si>
    <r>
      <rPr>
        <b/>
        <sz val="7"/>
        <color rgb="FF000000"/>
        <rFont val="Arial"/>
      </rPr>
      <t>00039996</t>
    </r>
  </si>
  <si>
    <r>
      <rPr>
        <b/>
        <sz val="7"/>
        <color rgb="FF000000"/>
        <rFont val="Arial"/>
      </rPr>
      <t>00013896</t>
    </r>
  </si>
  <si>
    <r>
      <rPr>
        <b/>
        <sz val="7"/>
        <color rgb="FF000000"/>
        <rFont val="Arial"/>
      </rPr>
      <t>00004425</t>
    </r>
  </si>
  <si>
    <t>TIPO</t>
  </si>
  <si>
    <t>PREÇO TOTAL</t>
  </si>
  <si>
    <t>%</t>
  </si>
  <si>
    <t>ACUMUL. %</t>
  </si>
  <si>
    <t>CL</t>
  </si>
  <si>
    <t>Não cadastrado</t>
  </si>
  <si>
    <t>Outros:</t>
  </si>
  <si>
    <t>Valor total do Orçamento:</t>
  </si>
  <si>
    <t>UNXMES</t>
  </si>
  <si>
    <t>COD</t>
  </si>
  <si>
    <t>HORISTA %</t>
  </si>
  <si>
    <t>MENSALISTA %</t>
  </si>
  <si>
    <t>A</t>
  </si>
  <si>
    <t>GRUPO A</t>
  </si>
  <si>
    <t>A1</t>
  </si>
  <si>
    <t xml:space="preserve">INSS </t>
  </si>
  <si>
    <t>A2</t>
  </si>
  <si>
    <t xml:space="preserve">SESI </t>
  </si>
  <si>
    <t>A3</t>
  </si>
  <si>
    <t xml:space="preserve">SENAI </t>
  </si>
  <si>
    <t>A4</t>
  </si>
  <si>
    <t xml:space="preserve">INCRA </t>
  </si>
  <si>
    <t>A5</t>
  </si>
  <si>
    <t xml:space="preserve">SEBRAE </t>
  </si>
  <si>
    <t>A6</t>
  </si>
  <si>
    <t xml:space="preserve">Salário Educação </t>
  </si>
  <si>
    <t>A7</t>
  </si>
  <si>
    <t xml:space="preserve">Seguro Contra Acidentes de Trabalho </t>
  </si>
  <si>
    <t>A8</t>
  </si>
  <si>
    <t xml:space="preserve">FGTS </t>
  </si>
  <si>
    <t>A9</t>
  </si>
  <si>
    <t xml:space="preserve">SECONCI </t>
  </si>
  <si>
    <t>B</t>
  </si>
  <si>
    <t>GRUPO B</t>
  </si>
  <si>
    <t>B1</t>
  </si>
  <si>
    <t xml:space="preserve">Repouso Semanal Remunerado </t>
  </si>
  <si>
    <t>B2</t>
  </si>
  <si>
    <t xml:space="preserve">Feriados </t>
  </si>
  <si>
    <t>B3</t>
  </si>
  <si>
    <t xml:space="preserve">Auxílio - Enfermidade </t>
  </si>
  <si>
    <t>B4</t>
  </si>
  <si>
    <t xml:space="preserve">13º Salário </t>
  </si>
  <si>
    <t>B5</t>
  </si>
  <si>
    <t xml:space="preserve">Licença Paternidade </t>
  </si>
  <si>
    <t>B6</t>
  </si>
  <si>
    <t xml:space="preserve">Faltas Justificadas </t>
  </si>
  <si>
    <t>B7</t>
  </si>
  <si>
    <t xml:space="preserve">Dias de Chuvas </t>
  </si>
  <si>
    <t>B8</t>
  </si>
  <si>
    <t xml:space="preserve">Auxílio Acidente de Trabalho </t>
  </si>
  <si>
    <t>B9</t>
  </si>
  <si>
    <t xml:space="preserve">Férias Gozadas </t>
  </si>
  <si>
    <t>B10</t>
  </si>
  <si>
    <t xml:space="preserve">Salário Maternidade </t>
  </si>
  <si>
    <t>C</t>
  </si>
  <si>
    <t>GRUPO C</t>
  </si>
  <si>
    <t>C1</t>
  </si>
  <si>
    <t xml:space="preserve">Aviso Prévio Indenizado </t>
  </si>
  <si>
    <t>C2</t>
  </si>
  <si>
    <t xml:space="preserve">Aviso Prévio Trabalhado </t>
  </si>
  <si>
    <t>C3</t>
  </si>
  <si>
    <t xml:space="preserve">Férias Indenizadas </t>
  </si>
  <si>
    <t>C4</t>
  </si>
  <si>
    <t xml:space="preserve">Depósito Rescisão Sem Justa Causa </t>
  </si>
  <si>
    <t>C5</t>
  </si>
  <si>
    <t xml:space="preserve">Indenização Adicional </t>
  </si>
  <si>
    <t>D</t>
  </si>
  <si>
    <t>GRUPO D</t>
  </si>
  <si>
    <t>D1</t>
  </si>
  <si>
    <t xml:space="preserve">Reincidência de Grupo A sobre Grupo B </t>
  </si>
  <si>
    <t>D2</t>
  </si>
  <si>
    <t xml:space="preserve">Reincidência de Grupo A sobre Aviso Prévio Trabalhado e Reincidência do FGTS sobre Aviso Prévio Indenizado </t>
  </si>
  <si>
    <t>A + B + C + D =</t>
  </si>
  <si>
    <t xml:space="preserve">Auxíl io - Enfermidade </t>
  </si>
  <si>
    <t xml:space="preserve">Auxíl io Acidente de Trabalho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</si>
</sst>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R\$\ #,##0.00"/>
    <numFmt numFmtId="165" formatCode="\R\$\ ###,###,##0.00"/>
    <numFmt numFmtId="166" formatCode="#,##0.00000000"/>
    <numFmt numFmtId="167" formatCode="\R\$\ #,##0.0000"/>
    <numFmt numFmtId="168" formatCode="###,###,##0.00"/>
    <numFmt numFmtId="169" formatCode="#,##0.0000000000000"/>
    <numFmt numFmtId="170" formatCode="#,##0.00000000000000"/>
    <numFmt numFmtId="171" formatCode="#,##0.00000000000"/>
    <numFmt numFmtId="172" formatCode="#,##0.00000000000000000"/>
    <numFmt numFmtId="173" formatCode="#,##0.000"/>
    <numFmt numFmtId="174" formatCode="#,##0.000000"/>
    <numFmt numFmtId="175" formatCode="#,##0.000000000000"/>
    <numFmt numFmtId="176" formatCode="#,##0.0000"/>
    <numFmt numFmtId="177" formatCode="#,##0.00000"/>
    <numFmt numFmtId="178" formatCode="#,##0.0000000000000000000"/>
    <numFmt numFmtId="179" formatCode="#,##0.0000000000"/>
    <numFmt numFmtId="180" formatCode="#,##0.000000000"/>
    <numFmt numFmtId="181" formatCode="#,##0.000000000000000000"/>
  </numFmts>
  <fonts count="13">
    <font>
      <sz val="11"/>
      <color theme="1"/>
      <name val="Aptos Narrow"/>
      <family val="2"/>
      <scheme val="minor"/>
    </font>
    <font>
      <b/>
      <sz val="7"/>
      <color rgb="FF000000"/>
      <name val="Arial"/>
      <family val="2"/>
    </font>
    <font>
      <b/>
      <sz val="6"/>
      <color rgb="FF000000"/>
      <name val="Arial"/>
      <family val="2"/>
    </font>
    <font>
      <sz val="6"/>
      <color rgb="FF000000"/>
      <name val="Arial"/>
      <family val="2"/>
    </font>
    <font>
      <b/>
      <sz val="5"/>
      <color rgb="FF000000"/>
      <name val="Arial"/>
      <family val="2"/>
    </font>
    <font>
      <b/>
      <sz val="4"/>
      <color rgb="FF000000"/>
      <name val="Arial"/>
      <family val="2"/>
    </font>
    <font>
      <sz val="9"/>
      <color rgb="FF000000"/>
      <name val="SansSerif"/>
      <family val="2"/>
    </font>
    <font>
      <b/>
      <sz val="5"/>
      <color rgb="FF000000"/>
      <name val="SansSerif"/>
      <family val="2"/>
    </font>
    <font>
      <sz val="6"/>
      <color rgb="FF000000"/>
      <name val="SansSerif"/>
      <family val="2"/>
    </font>
    <font>
      <sz val="5.5"/>
      <color rgb="FF000000"/>
      <name val="SansSerif"/>
      <family val="2"/>
    </font>
    <font>
      <sz val="7"/>
      <color rgb="FF000000"/>
      <name val="Arial"/>
      <family val="2"/>
    </font>
    <font>
      <b/>
      <sz val="9"/>
      <color rgb="FF000000"/>
      <name val="Arial"/>
      <family val="2"/>
    </font>
    <font>
      <b/>
      <sz val="7"/>
      <color rgb="FF000000"/>
      <name val="Arial"/>
    </font>
  </fonts>
  <fills count="79">
    <fill>
      <patternFill patternType="none"/>
    </fill>
    <fill>
      <patternFill patternType="gray125"/>
    </fill>
    <fill>
      <patternFill patternType="none"/>
    </fill>
    <fill>
      <patternFill patternType="none"/>
    </fill>
    <fill>
      <patternFill patternType="none"/>
    </fill>
    <fill>
      <patternFill patternType="solid">
        <fgColor rgb="FFCCCCCC"/>
      </patternFill>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solid">
        <fgColor rgb="FFFFFFFF"/>
      </patternFill>
    </fill>
    <fill>
      <patternFill patternType="solid">
        <fgColor rgb="FFCCCCCC"/>
      </patternFill>
    </fill>
    <fill>
      <patternFill patternType="solid">
        <fgColor rgb="FFCCCCCC"/>
      </patternFill>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solid">
        <fgColor rgb="FFCCCCCC"/>
      </patternFill>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solid">
        <fgColor rgb="FFC0C0C0"/>
      </patternFill>
    </fill>
    <fill>
      <patternFill patternType="solid">
        <fgColor rgb="FFC0C0C0"/>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none"/>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87">
    <xf numFmtId="0" fontId="0" fillId="0" borderId="0" xfId="0"/>
    <xf numFmtId="0" fontId="0" fillId="3" borderId="0" xfId="0" applyFill="1" applyAlignment="1" applyProtection="1">
      <alignment wrapText="1"/>
      <protection locked="0"/>
    </xf>
    <xf numFmtId="0" fontId="2" fillId="5" borderId="2" xfId="0" applyFont="1" applyFill="1" applyBorder="1" applyAlignment="1">
      <alignment horizontal="center" vertical="center" wrapText="1"/>
    </xf>
    <xf numFmtId="0" fontId="2" fillId="6" borderId="2" xfId="0" applyFont="1" applyFill="1" applyBorder="1" applyAlignment="1">
      <alignment horizontal="left" vertical="center" wrapText="1"/>
    </xf>
    <xf numFmtId="164" fontId="2" fillId="7" borderId="2" xfId="0" applyNumberFormat="1" applyFont="1" applyFill="1" applyBorder="1" applyAlignment="1">
      <alignment horizontal="right" vertical="center" wrapText="1"/>
    </xf>
    <xf numFmtId="0" fontId="3" fillId="8" borderId="2" xfId="0" applyFont="1" applyFill="1" applyBorder="1" applyAlignment="1">
      <alignment horizontal="left" vertical="center" wrapText="1"/>
    </xf>
    <xf numFmtId="0" fontId="3" fillId="9" borderId="2" xfId="0" applyFont="1" applyFill="1" applyBorder="1" applyAlignment="1">
      <alignment horizontal="center" vertical="center" wrapText="1"/>
    </xf>
    <xf numFmtId="0" fontId="3" fillId="10" borderId="2" xfId="0" applyFont="1" applyFill="1" applyBorder="1" applyAlignment="1">
      <alignment horizontal="justify" vertical="center" wrapText="1"/>
    </xf>
    <xf numFmtId="4" fontId="3" fillId="11" borderId="2" xfId="0" applyNumberFormat="1" applyFont="1" applyFill="1" applyBorder="1" applyAlignment="1">
      <alignment horizontal="right" vertical="center" wrapText="1"/>
    </xf>
    <xf numFmtId="164" fontId="3" fillId="12" borderId="2" xfId="0" applyNumberFormat="1" applyFont="1" applyFill="1" applyBorder="1" applyAlignment="1">
      <alignment horizontal="right" vertical="center" wrapText="1"/>
    </xf>
    <xf numFmtId="165" fontId="3" fillId="13" borderId="2" xfId="0" applyNumberFormat="1" applyFont="1" applyFill="1" applyBorder="1" applyAlignment="1">
      <alignment horizontal="right" vertical="center" wrapText="1"/>
    </xf>
    <xf numFmtId="0" fontId="4" fillId="14" borderId="1" xfId="0" applyFont="1" applyFill="1" applyBorder="1" applyAlignment="1">
      <alignment horizontal="right" vertical="center" wrapText="1"/>
    </xf>
    <xf numFmtId="0" fontId="4" fillId="16" borderId="2" xfId="0" applyFont="1" applyFill="1" applyBorder="1" applyAlignment="1">
      <alignment horizontal="center" vertical="center" wrapText="1"/>
    </xf>
    <xf numFmtId="0" fontId="5" fillId="17" borderId="2" xfId="0" applyFont="1" applyFill="1" applyBorder="1" applyAlignment="1">
      <alignment horizontal="center" vertical="center" wrapText="1"/>
    </xf>
    <xf numFmtId="165" fontId="2" fillId="19" borderId="2" xfId="0" applyNumberFormat="1" applyFont="1" applyFill="1" applyBorder="1" applyAlignment="1">
      <alignment horizontal="right" vertical="center" wrapText="1"/>
    </xf>
    <xf numFmtId="0" fontId="2" fillId="20" borderId="1" xfId="0" applyFont="1" applyFill="1" applyBorder="1" applyAlignment="1">
      <alignment horizontal="left" vertical="center" wrapText="1"/>
    </xf>
    <xf numFmtId="164" fontId="2" fillId="21" borderId="1" xfId="0" applyNumberFormat="1" applyFont="1" applyFill="1" applyBorder="1" applyAlignment="1">
      <alignment horizontal="right" vertical="center" wrapText="1"/>
    </xf>
    <xf numFmtId="4" fontId="2" fillId="22" borderId="1" xfId="0" applyNumberFormat="1" applyFont="1" applyFill="1" applyBorder="1" applyAlignment="1">
      <alignment horizontal="right" vertical="center" wrapText="1"/>
    </xf>
    <xf numFmtId="0" fontId="8" fillId="26" borderId="2" xfId="0" applyFont="1" applyFill="1" applyBorder="1" applyAlignment="1">
      <alignment horizontal="center" vertical="top" wrapText="1"/>
    </xf>
    <xf numFmtId="0" fontId="8" fillId="27" borderId="2" xfId="0" applyFont="1" applyFill="1" applyBorder="1" applyAlignment="1">
      <alignment horizontal="justify" vertical="top" wrapText="1"/>
    </xf>
    <xf numFmtId="166" fontId="8" fillId="28" borderId="2" xfId="0" applyNumberFormat="1" applyFont="1" applyFill="1" applyBorder="1" applyAlignment="1">
      <alignment horizontal="right" vertical="top" wrapText="1"/>
    </xf>
    <xf numFmtId="164" fontId="8" fillId="29" borderId="2" xfId="0" applyNumberFormat="1" applyFont="1" applyFill="1" applyBorder="1" applyAlignment="1">
      <alignment horizontal="right" vertical="top" wrapText="1"/>
    </xf>
    <xf numFmtId="164" fontId="7" fillId="31" borderId="2" xfId="0" applyNumberFormat="1" applyFont="1" applyFill="1" applyBorder="1" applyAlignment="1">
      <alignment horizontal="right" vertical="top" wrapText="1"/>
    </xf>
    <xf numFmtId="167" fontId="8" fillId="33" borderId="2" xfId="0" applyNumberFormat="1" applyFont="1" applyFill="1" applyBorder="1" applyAlignment="1">
      <alignment horizontal="right" vertical="top" wrapText="1"/>
    </xf>
    <xf numFmtId="167" fontId="7" fillId="34" borderId="2" xfId="0" applyNumberFormat="1" applyFont="1" applyFill="1" applyBorder="1" applyAlignment="1">
      <alignment horizontal="right" vertical="top" wrapText="1"/>
    </xf>
    <xf numFmtId="164" fontId="9" fillId="35" borderId="2" xfId="0" applyNumberFormat="1" applyFont="1" applyFill="1" applyBorder="1" applyAlignment="1">
      <alignment horizontal="right" vertical="top" wrapText="1"/>
    </xf>
    <xf numFmtId="168" fontId="3" fillId="36" borderId="2" xfId="0" applyNumberFormat="1" applyFont="1" applyFill="1" applyBorder="1" applyAlignment="1">
      <alignment horizontal="right" vertical="center" wrapText="1"/>
    </xf>
    <xf numFmtId="0" fontId="2" fillId="37" borderId="3" xfId="0" applyFont="1" applyFill="1" applyBorder="1" applyAlignment="1">
      <alignment horizontal="left" vertical="center" wrapText="1"/>
    </xf>
    <xf numFmtId="168" fontId="2" fillId="38" borderId="3" xfId="0" applyNumberFormat="1" applyFont="1" applyFill="1" applyBorder="1" applyAlignment="1">
      <alignment horizontal="center" vertical="center" wrapText="1"/>
    </xf>
    <xf numFmtId="0" fontId="3" fillId="39" borderId="1" xfId="0" applyFont="1" applyFill="1" applyBorder="1" applyAlignment="1">
      <alignment horizontal="left" vertical="center" wrapText="1"/>
    </xf>
    <xf numFmtId="168" fontId="3" fillId="40" borderId="1" xfId="0" applyNumberFormat="1" applyFont="1" applyFill="1" applyBorder="1" applyAlignment="1">
      <alignment horizontal="center" vertical="center" wrapText="1"/>
    </xf>
    <xf numFmtId="4" fontId="3" fillId="41" borderId="1" xfId="0" applyNumberFormat="1" applyFont="1" applyFill="1" applyBorder="1" applyAlignment="1">
      <alignment horizontal="right" vertical="center" wrapText="1"/>
    </xf>
    <xf numFmtId="166" fontId="3" fillId="42" borderId="1" xfId="0" applyNumberFormat="1" applyFont="1" applyFill="1" applyBorder="1" applyAlignment="1">
      <alignment horizontal="right" vertical="center" wrapText="1"/>
    </xf>
    <xf numFmtId="0" fontId="2" fillId="43" borderId="1" xfId="0" applyFont="1" applyFill="1" applyBorder="1" applyAlignment="1">
      <alignment horizontal="right" vertical="center" wrapText="1"/>
    </xf>
    <xf numFmtId="166" fontId="2" fillId="44" borderId="1" xfId="0" applyNumberFormat="1" applyFont="1" applyFill="1" applyBorder="1" applyAlignment="1">
      <alignment horizontal="right" vertical="center" wrapText="1"/>
    </xf>
    <xf numFmtId="0" fontId="2" fillId="45" borderId="2" xfId="0" applyFont="1" applyFill="1" applyBorder="1" applyAlignment="1">
      <alignment horizontal="center" vertical="center" wrapText="1"/>
    </xf>
    <xf numFmtId="0" fontId="2" fillId="46" borderId="2" xfId="0" applyFont="1" applyFill="1" applyBorder="1" applyAlignment="1">
      <alignment horizontal="left" vertical="center" wrapText="1"/>
    </xf>
    <xf numFmtId="0" fontId="3" fillId="47" borderId="1" xfId="0" applyFont="1" applyFill="1" applyBorder="1" applyAlignment="1">
      <alignment horizontal="center" vertical="top" wrapText="1"/>
    </xf>
    <xf numFmtId="0" fontId="3" fillId="48" borderId="1" xfId="0" applyFont="1" applyFill="1" applyBorder="1" applyAlignment="1">
      <alignment horizontal="left" vertical="top" wrapText="1"/>
    </xf>
    <xf numFmtId="4" fontId="3" fillId="49" borderId="1" xfId="0" applyNumberFormat="1" applyFont="1" applyFill="1" applyBorder="1" applyAlignment="1">
      <alignment horizontal="right" vertical="top" wrapText="1"/>
    </xf>
    <xf numFmtId="164" fontId="3" fillId="50" borderId="1" xfId="0" applyNumberFormat="1" applyFont="1" applyFill="1" applyBorder="1" applyAlignment="1">
      <alignment horizontal="right" vertical="top" wrapText="1"/>
    </xf>
    <xf numFmtId="4" fontId="3" fillId="51" borderId="1" xfId="0" applyNumberFormat="1" applyFont="1" applyFill="1" applyBorder="1" applyAlignment="1">
      <alignment horizontal="center" vertical="top" wrapText="1"/>
    </xf>
    <xf numFmtId="169" fontId="3" fillId="53" borderId="1" xfId="0" applyNumberFormat="1" applyFont="1" applyFill="1" applyBorder="1" applyAlignment="1">
      <alignment horizontal="right" vertical="top" wrapText="1"/>
    </xf>
    <xf numFmtId="170" fontId="3" fillId="54" borderId="1" xfId="0" applyNumberFormat="1" applyFont="1" applyFill="1" applyBorder="1" applyAlignment="1">
      <alignment horizontal="right" vertical="top" wrapText="1"/>
    </xf>
    <xf numFmtId="171" fontId="3" fillId="55" borderId="1" xfId="0" applyNumberFormat="1" applyFont="1" applyFill="1" applyBorder="1" applyAlignment="1">
      <alignment horizontal="right" vertical="top" wrapText="1"/>
    </xf>
    <xf numFmtId="172" fontId="3" fillId="56" borderId="1" xfId="0" applyNumberFormat="1" applyFont="1" applyFill="1" applyBorder="1" applyAlignment="1">
      <alignment horizontal="right" vertical="top" wrapText="1"/>
    </xf>
    <xf numFmtId="173" fontId="3" fillId="57" borderId="1" xfId="0" applyNumberFormat="1" applyFont="1" applyFill="1" applyBorder="1" applyAlignment="1">
      <alignment horizontal="right" vertical="top" wrapText="1"/>
    </xf>
    <xf numFmtId="174" fontId="3" fillId="58" borderId="1" xfId="0" applyNumberFormat="1" applyFont="1" applyFill="1" applyBorder="1" applyAlignment="1">
      <alignment horizontal="right" vertical="top" wrapText="1"/>
    </xf>
    <xf numFmtId="175" fontId="3" fillId="59" borderId="1" xfId="0" applyNumberFormat="1" applyFont="1" applyFill="1" applyBorder="1" applyAlignment="1">
      <alignment horizontal="right" vertical="top" wrapText="1"/>
    </xf>
    <xf numFmtId="176" fontId="3" fillId="60" borderId="1" xfId="0" applyNumberFormat="1" applyFont="1" applyFill="1" applyBorder="1" applyAlignment="1">
      <alignment horizontal="right" vertical="top" wrapText="1"/>
    </xf>
    <xf numFmtId="177" fontId="3" fillId="61" borderId="1" xfId="0" applyNumberFormat="1" applyFont="1" applyFill="1" applyBorder="1" applyAlignment="1">
      <alignment horizontal="right" vertical="top" wrapText="1"/>
    </xf>
    <xf numFmtId="178" fontId="3" fillId="62" borderId="1" xfId="0" applyNumberFormat="1" applyFont="1" applyFill="1" applyBorder="1" applyAlignment="1">
      <alignment horizontal="right" vertical="top" wrapText="1"/>
    </xf>
    <xf numFmtId="179" fontId="3" fillId="63" borderId="1" xfId="0" applyNumberFormat="1" applyFont="1" applyFill="1" applyBorder="1" applyAlignment="1">
      <alignment horizontal="right" vertical="top" wrapText="1"/>
    </xf>
    <xf numFmtId="166" fontId="3" fillId="64" borderId="1" xfId="0" applyNumberFormat="1" applyFont="1" applyFill="1" applyBorder="1" applyAlignment="1">
      <alignment horizontal="right" vertical="top" wrapText="1"/>
    </xf>
    <xf numFmtId="180" fontId="3" fillId="65" borderId="1" xfId="0" applyNumberFormat="1" applyFont="1" applyFill="1" applyBorder="1" applyAlignment="1">
      <alignment horizontal="right" vertical="top" wrapText="1"/>
    </xf>
    <xf numFmtId="181" fontId="3" fillId="66" borderId="1" xfId="0" applyNumberFormat="1" applyFont="1" applyFill="1" applyBorder="1" applyAlignment="1">
      <alignment horizontal="right" vertical="top" wrapText="1"/>
    </xf>
    <xf numFmtId="0" fontId="1" fillId="67" borderId="2" xfId="0" applyFont="1" applyFill="1" applyBorder="1" applyAlignment="1">
      <alignment horizontal="center" vertical="center" wrapText="1"/>
    </xf>
    <xf numFmtId="0" fontId="1" fillId="69" borderId="2" xfId="0" applyFont="1" applyFill="1" applyBorder="1" applyAlignment="1">
      <alignment horizontal="center" vertical="top" wrapText="1"/>
    </xf>
    <xf numFmtId="0" fontId="1" fillId="70" borderId="2" xfId="0" applyFont="1" applyFill="1" applyBorder="1" applyAlignment="1">
      <alignment horizontal="left" vertical="top" wrapText="1"/>
    </xf>
    <xf numFmtId="0" fontId="10" fillId="71" borderId="2" xfId="0" applyFont="1" applyFill="1" applyBorder="1" applyAlignment="1">
      <alignment horizontal="center" vertical="top" wrapText="1"/>
    </xf>
    <xf numFmtId="0" fontId="10" fillId="72" borderId="2" xfId="0" applyFont="1" applyFill="1" applyBorder="1" applyAlignment="1">
      <alignment horizontal="left" vertical="top" wrapText="1"/>
    </xf>
    <xf numFmtId="0" fontId="1" fillId="75" borderId="2" xfId="0" applyFont="1" applyFill="1" applyBorder="1" applyAlignment="1">
      <alignment horizontal="right" vertical="center" wrapText="1"/>
    </xf>
    <xf numFmtId="0" fontId="11" fillId="77" borderId="1" xfId="0" applyFont="1" applyFill="1" applyBorder="1" applyAlignment="1">
      <alignment horizontal="right" vertical="center" wrapText="1"/>
    </xf>
    <xf numFmtId="0" fontId="2" fillId="6" borderId="2" xfId="0" applyFont="1" applyFill="1" applyBorder="1" applyAlignment="1">
      <alignment horizontal="left" vertical="center" wrapText="1"/>
    </xf>
    <xf numFmtId="0" fontId="4" fillId="14" borderId="1" xfId="0" applyFont="1" applyFill="1" applyBorder="1" applyAlignment="1">
      <alignment horizontal="right" vertical="center" wrapText="1"/>
    </xf>
    <xf numFmtId="0" fontId="0" fillId="2" borderId="1" xfId="0" applyFill="1" applyBorder="1" applyAlignment="1" applyProtection="1">
      <alignment wrapText="1"/>
      <protection locked="0"/>
    </xf>
    <xf numFmtId="0" fontId="1" fillId="4" borderId="1" xfId="0" applyFont="1" applyFill="1" applyBorder="1" applyAlignment="1">
      <alignment horizontal="right" vertical="center" wrapText="1"/>
    </xf>
    <xf numFmtId="0" fontId="4" fillId="18" borderId="2" xfId="0" applyFont="1" applyFill="1" applyBorder="1" applyAlignment="1">
      <alignment horizontal="right" vertical="center" wrapText="1"/>
    </xf>
    <xf numFmtId="164" fontId="3" fillId="12" borderId="2" xfId="0" applyNumberFormat="1" applyFont="1" applyFill="1" applyBorder="1" applyAlignment="1">
      <alignment horizontal="right" vertical="center" wrapText="1"/>
    </xf>
    <xf numFmtId="0" fontId="3" fillId="8" borderId="2" xfId="0" applyFont="1" applyFill="1" applyBorder="1" applyAlignment="1">
      <alignment horizontal="left" vertical="center" wrapText="1"/>
    </xf>
    <xf numFmtId="0" fontId="3" fillId="9" borderId="2" xfId="0" applyFont="1" applyFill="1" applyBorder="1" applyAlignment="1">
      <alignment horizontal="center" vertical="center" wrapText="1"/>
    </xf>
    <xf numFmtId="4" fontId="3" fillId="11" borderId="2" xfId="0" applyNumberFormat="1" applyFont="1" applyFill="1" applyBorder="1" applyAlignment="1">
      <alignment horizontal="right" vertical="center" wrapText="1"/>
    </xf>
    <xf numFmtId="0" fontId="0" fillId="15" borderId="1" xfId="0" applyFill="1" applyBorder="1" applyAlignment="1" applyProtection="1">
      <alignment wrapText="1"/>
      <protection locked="0"/>
    </xf>
    <xf numFmtId="0" fontId="2" fillId="5" borderId="2" xfId="0" applyFont="1" applyFill="1" applyBorder="1" applyAlignment="1">
      <alignment horizontal="center" vertical="center" wrapText="1"/>
    </xf>
    <xf numFmtId="0" fontId="4" fillId="16" borderId="2" xfId="0" applyFont="1" applyFill="1" applyBorder="1" applyAlignment="1">
      <alignment horizontal="center" vertical="center" wrapText="1"/>
    </xf>
    <xf numFmtId="0" fontId="2" fillId="20" borderId="1" xfId="0" applyFont="1" applyFill="1" applyBorder="1" applyAlignment="1">
      <alignment horizontal="left" vertical="center" wrapText="1"/>
    </xf>
    <xf numFmtId="0" fontId="7" fillId="25" borderId="2" xfId="0" applyFont="1" applyFill="1" applyBorder="1" applyAlignment="1">
      <alignment horizontal="left" vertical="center" wrapText="1"/>
    </xf>
    <xf numFmtId="0" fontId="7" fillId="30" borderId="2" xfId="0" applyFont="1" applyFill="1" applyBorder="1" applyAlignment="1">
      <alignment horizontal="right" vertical="top" wrapText="1"/>
    </xf>
    <xf numFmtId="0" fontId="2" fillId="32" borderId="2" xfId="0" applyFont="1" applyFill="1" applyBorder="1" applyAlignment="1">
      <alignment horizontal="right" vertical="center" wrapText="1"/>
    </xf>
    <xf numFmtId="0" fontId="6" fillId="23" borderId="1" xfId="0" applyFont="1" applyFill="1" applyBorder="1" applyAlignment="1">
      <alignment horizontal="left" vertical="top" wrapText="1"/>
    </xf>
    <xf numFmtId="0" fontId="1" fillId="24" borderId="2" xfId="0" applyFont="1" applyFill="1" applyBorder="1" applyAlignment="1">
      <alignment horizontal="left" vertical="center" wrapText="1"/>
    </xf>
    <xf numFmtId="164" fontId="10" fillId="52" borderId="1" xfId="0" applyNumberFormat="1" applyFont="1" applyFill="1" applyBorder="1" applyAlignment="1">
      <alignment horizontal="right" vertical="center" wrapText="1"/>
    </xf>
    <xf numFmtId="4" fontId="11" fillId="78" borderId="1" xfId="0" applyNumberFormat="1" applyFont="1" applyFill="1" applyBorder="1" applyAlignment="1">
      <alignment horizontal="right" vertical="center" wrapText="1"/>
    </xf>
    <xf numFmtId="168" fontId="10" fillId="73" borderId="2" xfId="0" applyNumberFormat="1" applyFont="1" applyFill="1" applyBorder="1" applyAlignment="1">
      <alignment horizontal="right" vertical="top" wrapText="1"/>
    </xf>
    <xf numFmtId="4" fontId="10" fillId="74" borderId="2" xfId="0" applyNumberFormat="1" applyFont="1" applyFill="1" applyBorder="1" applyAlignment="1">
      <alignment horizontal="right" vertical="top" wrapText="1"/>
    </xf>
    <xf numFmtId="4" fontId="1" fillId="76" borderId="2" xfId="0" applyNumberFormat="1" applyFont="1" applyFill="1" applyBorder="1" applyAlignment="1">
      <alignment horizontal="right" vertical="top" wrapText="1"/>
    </xf>
    <xf numFmtId="0" fontId="2" fillId="68" borderId="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10.jpg"/></Relationships>
</file>

<file path=xl/drawings/_rels/drawing11.xml.rels><?xml version="1.0" encoding="UTF-8" standalone="yes"?>
<Relationships xmlns="http://schemas.openxmlformats.org/package/2006/relationships"><Relationship Id="rId1" Type="http://schemas.openxmlformats.org/officeDocument/2006/relationships/image" Target="../media/image11.jpg"/></Relationships>
</file>

<file path=xl/drawings/_rels/drawing12.xml.rels><?xml version="1.0" encoding="UTF-8" standalone="yes"?>
<Relationships xmlns="http://schemas.openxmlformats.org/package/2006/relationships"><Relationship Id="rId1" Type="http://schemas.openxmlformats.org/officeDocument/2006/relationships/image" Target="../media/image12.jpg"/></Relationships>
</file>

<file path=xl/drawings/_rels/drawing13.xml.rels><?xml version="1.0" encoding="UTF-8" standalone="yes"?>
<Relationships xmlns="http://schemas.openxmlformats.org/package/2006/relationships"><Relationship Id="rId1" Type="http://schemas.openxmlformats.org/officeDocument/2006/relationships/image" Target="../media/image13.jpg"/></Relationships>
</file>

<file path=xl/drawings/_rels/drawing14.xml.rels><?xml version="1.0" encoding="UTF-8" standalone="yes"?>
<Relationships xmlns="http://schemas.openxmlformats.org/package/2006/relationships"><Relationship Id="rId1" Type="http://schemas.openxmlformats.org/officeDocument/2006/relationships/image" Target="../media/image14.jpg"/></Relationships>
</file>

<file path=xl/drawings/_rels/drawing15.xml.rels><?xml version="1.0" encoding="UTF-8" standalone="yes"?>
<Relationships xmlns="http://schemas.openxmlformats.org/package/2006/relationships"><Relationship Id="rId1" Type="http://schemas.openxmlformats.org/officeDocument/2006/relationships/image" Target="../media/image15.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4.jpg"/></Relationships>
</file>

<file path=xl/drawings/_rels/drawing5.xml.rels><?xml version="1.0" encoding="UTF-8" standalone="yes"?>
<Relationships xmlns="http://schemas.openxmlformats.org/package/2006/relationships"><Relationship Id="rId1" Type="http://schemas.openxmlformats.org/officeDocument/2006/relationships/image" Target="../media/image5.jpg"/></Relationships>
</file>

<file path=xl/drawings/_rels/drawing6.xml.rels><?xml version="1.0" encoding="UTF-8" standalone="yes"?>
<Relationships xmlns="http://schemas.openxmlformats.org/package/2006/relationships"><Relationship Id="rId1" Type="http://schemas.openxmlformats.org/officeDocument/2006/relationships/image" Target="../media/image6.jpg"/></Relationships>
</file>

<file path=xl/drawings/_rels/drawing7.xml.rels><?xml version="1.0" encoding="UTF-8" standalone="yes"?>
<Relationships xmlns="http://schemas.openxmlformats.org/package/2006/relationships"><Relationship Id="rId1" Type="http://schemas.openxmlformats.org/officeDocument/2006/relationships/image" Target="../media/image7.jpg"/></Relationships>
</file>

<file path=xl/drawings/_rels/drawing8.xml.rels><?xml version="1.0" encoding="UTF-8" standalone="yes"?>
<Relationships xmlns="http://schemas.openxmlformats.org/package/2006/relationships"><Relationship Id="rId1" Type="http://schemas.openxmlformats.org/officeDocument/2006/relationships/image" Target="../media/image8.jpg"/></Relationships>
</file>

<file path=xl/drawings/_rels/drawing9.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0</xdr:colOff>
      <xdr:row>1</xdr:row>
      <xdr:rowOff>0</xdr:rowOff>
    </xdr:to>
    <xdr:pic>
      <xdr:nvPicPr>
        <xdr:cNvPr id="119242482" name="Picture">
          <a:extLst>
            <a:ext uri="{FF2B5EF4-FFF2-40B4-BE49-F238E27FC236}">
              <a16:creationId xmlns:a16="http://schemas.microsoft.com/office/drawing/2014/main" id="{00000000-0008-0000-0000-0000F27E1B07}"/>
            </a:ext>
          </a:extLst>
        </xdr:cNvPr>
        <xdr:cNvPicPr/>
      </xdr:nvPicPr>
      <xdr:blipFill>
        <a:blip xmlns:r="http://schemas.openxmlformats.org/officeDocument/2006/relationships" r:embed="rId1"/>
        <a:srcRec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0</xdr:colOff>
      <xdr:row>1</xdr:row>
      <xdr:rowOff>0</xdr:rowOff>
    </xdr:to>
    <xdr:pic>
      <xdr:nvPicPr>
        <xdr:cNvPr id="899084480" name="Picture">
          <a:extLst>
            <a:ext uri="{FF2B5EF4-FFF2-40B4-BE49-F238E27FC236}">
              <a16:creationId xmlns:a16="http://schemas.microsoft.com/office/drawing/2014/main" id="{00000000-0008-0000-0900-0000C0F09635}"/>
            </a:ext>
          </a:extLst>
        </xdr:cNvPr>
        <xdr:cNvPicPr/>
      </xdr:nvPicPr>
      <xdr:blipFill>
        <a:blip xmlns:r="http://schemas.openxmlformats.org/officeDocument/2006/relationships" r:embed="rId1"/>
        <a:srcRect/>
        <a:stretch>
          <a:fillRect/>
        </a:stretch>
      </xdr:blipFill>
      <xdr:spPr>
        <a:xfrm>
          <a:off x="0" y="0"/>
          <a:ext cx="0" cy="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0</xdr:colOff>
      <xdr:row>1</xdr:row>
      <xdr:rowOff>0</xdr:rowOff>
    </xdr:to>
    <xdr:pic>
      <xdr:nvPicPr>
        <xdr:cNvPr id="2076355657" name="Picture">
          <a:extLst>
            <a:ext uri="{FF2B5EF4-FFF2-40B4-BE49-F238E27FC236}">
              <a16:creationId xmlns:a16="http://schemas.microsoft.com/office/drawing/2014/main" id="{00000000-0008-0000-0A00-000049ACC27B}"/>
            </a:ext>
          </a:extLst>
        </xdr:cNvPr>
        <xdr:cNvPicPr/>
      </xdr:nvPicPr>
      <xdr:blipFill>
        <a:blip xmlns:r="http://schemas.openxmlformats.org/officeDocument/2006/relationships" r:embed="rId1"/>
        <a:srcRect/>
        <a:stretch>
          <a:fillRect/>
        </a:stretch>
      </xdr:blipFill>
      <xdr:spPr>
        <a:xfrm>
          <a:off x="0" y="0"/>
          <a:ext cx="0" cy="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0</xdr:colOff>
      <xdr:row>1</xdr:row>
      <xdr:rowOff>0</xdr:rowOff>
    </xdr:to>
    <xdr:pic>
      <xdr:nvPicPr>
        <xdr:cNvPr id="1317897200" name="Picture">
          <a:extLst>
            <a:ext uri="{FF2B5EF4-FFF2-40B4-BE49-F238E27FC236}">
              <a16:creationId xmlns:a16="http://schemas.microsoft.com/office/drawing/2014/main" id="{00000000-0008-0000-0B00-0000F0838D4E}"/>
            </a:ext>
          </a:extLst>
        </xdr:cNvPr>
        <xdr:cNvPicPr/>
      </xdr:nvPicPr>
      <xdr:blipFill>
        <a:blip xmlns:r="http://schemas.openxmlformats.org/officeDocument/2006/relationships" r:embed="rId1"/>
        <a:srcRect/>
        <a:stretch>
          <a:fillRect/>
        </a:stretch>
      </xdr:blipFill>
      <xdr:spPr>
        <a:xfrm>
          <a:off x="0" y="0"/>
          <a:ext cx="0" cy="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0</xdr:colOff>
      <xdr:row>1</xdr:row>
      <xdr:rowOff>0</xdr:rowOff>
    </xdr:to>
    <xdr:pic>
      <xdr:nvPicPr>
        <xdr:cNvPr id="599817475" name="Picture">
          <a:extLst>
            <a:ext uri="{FF2B5EF4-FFF2-40B4-BE49-F238E27FC236}">
              <a16:creationId xmlns:a16="http://schemas.microsoft.com/office/drawing/2014/main" id="{00000000-0008-0000-0C00-0000037DC023}"/>
            </a:ext>
          </a:extLst>
        </xdr:cNvPr>
        <xdr:cNvPicPr/>
      </xdr:nvPicPr>
      <xdr:blipFill>
        <a:blip xmlns:r="http://schemas.openxmlformats.org/officeDocument/2006/relationships" r:embed="rId1"/>
        <a:srcRect/>
        <a:stretch>
          <a:fillRect/>
        </a:stretch>
      </xdr:blipFill>
      <xdr:spPr>
        <a:xfrm>
          <a:off x="0" y="0"/>
          <a:ext cx="0" cy="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0</xdr:colOff>
      <xdr:row>1</xdr:row>
      <xdr:rowOff>0</xdr:rowOff>
    </xdr:to>
    <xdr:pic>
      <xdr:nvPicPr>
        <xdr:cNvPr id="1540708414" name="Picture">
          <a:extLst>
            <a:ext uri="{FF2B5EF4-FFF2-40B4-BE49-F238E27FC236}">
              <a16:creationId xmlns:a16="http://schemas.microsoft.com/office/drawing/2014/main" id="{00000000-0008-0000-0D00-00003E58D55B}"/>
            </a:ext>
          </a:extLst>
        </xdr:cNvPr>
        <xdr:cNvPicPr/>
      </xdr:nvPicPr>
      <xdr:blipFill>
        <a:blip xmlns:r="http://schemas.openxmlformats.org/officeDocument/2006/relationships" r:embed="rId1"/>
        <a:srcRect/>
        <a:stretch>
          <a:fillRect/>
        </a:stretch>
      </xdr:blipFill>
      <xdr:spPr>
        <a:xfrm>
          <a:off x="0" y="0"/>
          <a:ext cx="0" cy="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0</xdr:colOff>
      <xdr:row>1</xdr:row>
      <xdr:rowOff>0</xdr:rowOff>
    </xdr:to>
    <xdr:pic>
      <xdr:nvPicPr>
        <xdr:cNvPr id="965934136" name="Picture">
          <a:extLst>
            <a:ext uri="{FF2B5EF4-FFF2-40B4-BE49-F238E27FC236}">
              <a16:creationId xmlns:a16="http://schemas.microsoft.com/office/drawing/2014/main" id="{00000000-0008-0000-0E00-000038FC9239}"/>
            </a:ext>
          </a:extLst>
        </xdr:cNvPr>
        <xdr:cNvPicPr/>
      </xdr:nvPicPr>
      <xdr:blipFill>
        <a:blip xmlns:r="http://schemas.openxmlformats.org/officeDocument/2006/relationships" r:embed="rId1"/>
        <a:srcRec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0</xdr:colOff>
      <xdr:row>1</xdr:row>
      <xdr:rowOff>0</xdr:rowOff>
    </xdr:to>
    <xdr:pic>
      <xdr:nvPicPr>
        <xdr:cNvPr id="884882137" name="Picture">
          <a:extLst>
            <a:ext uri="{FF2B5EF4-FFF2-40B4-BE49-F238E27FC236}">
              <a16:creationId xmlns:a16="http://schemas.microsoft.com/office/drawing/2014/main" id="{00000000-0008-0000-0100-0000D93ABE34}"/>
            </a:ext>
          </a:extLst>
        </xdr:cNvPr>
        <xdr:cNvPicPr/>
      </xdr:nvPicPr>
      <xdr:blipFill>
        <a:blip xmlns:r="http://schemas.openxmlformats.org/officeDocument/2006/relationships" r:embed="rId1"/>
        <a:srcRec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0</xdr:colOff>
      <xdr:row>3</xdr:row>
      <xdr:rowOff>0</xdr:rowOff>
    </xdr:to>
    <xdr:pic>
      <xdr:nvPicPr>
        <xdr:cNvPr id="486528805" name="Picture">
          <a:extLst>
            <a:ext uri="{FF2B5EF4-FFF2-40B4-BE49-F238E27FC236}">
              <a16:creationId xmlns:a16="http://schemas.microsoft.com/office/drawing/2014/main" id="{00000000-0008-0000-0200-000025D7FF1C}"/>
            </a:ext>
          </a:extLst>
        </xdr:cNvPr>
        <xdr:cNvPicPr/>
      </xdr:nvPicPr>
      <xdr:blipFill>
        <a:blip xmlns:r="http://schemas.openxmlformats.org/officeDocument/2006/relationships" r:embed="rId1"/>
        <a:srcRec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0</xdr:colOff>
      <xdr:row>1</xdr:row>
      <xdr:rowOff>0</xdr:rowOff>
    </xdr:to>
    <xdr:pic>
      <xdr:nvPicPr>
        <xdr:cNvPr id="1354962174" name="Picture">
          <a:extLst>
            <a:ext uri="{FF2B5EF4-FFF2-40B4-BE49-F238E27FC236}">
              <a16:creationId xmlns:a16="http://schemas.microsoft.com/office/drawing/2014/main" id="{00000000-0008-0000-0300-0000FE14C350}"/>
            </a:ext>
          </a:extLst>
        </xdr:cNvPr>
        <xdr:cNvPicPr/>
      </xdr:nvPicPr>
      <xdr:blipFill>
        <a:blip xmlns:r="http://schemas.openxmlformats.org/officeDocument/2006/relationships" r:embed="rId1"/>
        <a:srcRec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0</xdr:colOff>
      <xdr:row>1</xdr:row>
      <xdr:rowOff>0</xdr:rowOff>
    </xdr:to>
    <xdr:pic>
      <xdr:nvPicPr>
        <xdr:cNvPr id="575177884" name="Picture">
          <a:extLst>
            <a:ext uri="{FF2B5EF4-FFF2-40B4-BE49-F238E27FC236}">
              <a16:creationId xmlns:a16="http://schemas.microsoft.com/office/drawing/2014/main" id="{00000000-0008-0000-0400-00009C844822}"/>
            </a:ext>
          </a:extLst>
        </xdr:cNvPr>
        <xdr:cNvPicPr/>
      </xdr:nvPicPr>
      <xdr:blipFill>
        <a:blip xmlns:r="http://schemas.openxmlformats.org/officeDocument/2006/relationships" r:embed="rId1"/>
        <a:srcRect/>
        <a:stretch>
          <a:fillRect/>
        </a:stretch>
      </xdr:blipFill>
      <xdr:spPr>
        <a:xfrm>
          <a:off x="0" y="0"/>
          <a:ext cx="0" cy="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0</xdr:colOff>
      <xdr:row>1</xdr:row>
      <xdr:rowOff>0</xdr:rowOff>
    </xdr:to>
    <xdr:pic>
      <xdr:nvPicPr>
        <xdr:cNvPr id="1124657552" name="Picture">
          <a:extLst>
            <a:ext uri="{FF2B5EF4-FFF2-40B4-BE49-F238E27FC236}">
              <a16:creationId xmlns:a16="http://schemas.microsoft.com/office/drawing/2014/main" id="{00000000-0008-0000-0500-000090E90843}"/>
            </a:ext>
          </a:extLst>
        </xdr:cNvPr>
        <xdr:cNvPicPr/>
      </xdr:nvPicPr>
      <xdr:blipFill>
        <a:blip xmlns:r="http://schemas.openxmlformats.org/officeDocument/2006/relationships" r:embed="rId1"/>
        <a:srcRec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0</xdr:colOff>
      <xdr:row>1</xdr:row>
      <xdr:rowOff>0</xdr:rowOff>
    </xdr:to>
    <xdr:pic>
      <xdr:nvPicPr>
        <xdr:cNvPr id="599507276" name="Picture">
          <a:extLst>
            <a:ext uri="{FF2B5EF4-FFF2-40B4-BE49-F238E27FC236}">
              <a16:creationId xmlns:a16="http://schemas.microsoft.com/office/drawing/2014/main" id="{00000000-0008-0000-0600-00004CC1BB23}"/>
            </a:ext>
          </a:extLst>
        </xdr:cNvPr>
        <xdr:cNvPicPr/>
      </xdr:nvPicPr>
      <xdr:blipFill>
        <a:blip xmlns:r="http://schemas.openxmlformats.org/officeDocument/2006/relationships" r:embed="rId1"/>
        <a:srcRec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0</xdr:colOff>
      <xdr:row>1</xdr:row>
      <xdr:rowOff>0</xdr:rowOff>
    </xdr:to>
    <xdr:pic>
      <xdr:nvPicPr>
        <xdr:cNvPr id="1422240183" name="Picture">
          <a:extLst>
            <a:ext uri="{FF2B5EF4-FFF2-40B4-BE49-F238E27FC236}">
              <a16:creationId xmlns:a16="http://schemas.microsoft.com/office/drawing/2014/main" id="{00000000-0008-0000-0700-0000B7A9C554}"/>
            </a:ext>
          </a:extLst>
        </xdr:cNvPr>
        <xdr:cNvPicPr/>
      </xdr:nvPicPr>
      <xdr:blipFill>
        <a:blip xmlns:r="http://schemas.openxmlformats.org/officeDocument/2006/relationships" r:embed="rId1"/>
        <a:srcRec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0</xdr:colOff>
      <xdr:row>1</xdr:row>
      <xdr:rowOff>0</xdr:rowOff>
    </xdr:to>
    <xdr:pic>
      <xdr:nvPicPr>
        <xdr:cNvPr id="1510216712" name="Picture">
          <a:extLst>
            <a:ext uri="{FF2B5EF4-FFF2-40B4-BE49-F238E27FC236}">
              <a16:creationId xmlns:a16="http://schemas.microsoft.com/office/drawing/2014/main" id="{00000000-0008-0000-0800-00000814045A}"/>
            </a:ext>
          </a:extLst>
        </xdr:cNvPr>
        <xdr:cNvPicPr/>
      </xdr:nvPicPr>
      <xdr:blipFill>
        <a:blip xmlns:r="http://schemas.openxmlformats.org/officeDocument/2006/relationships" r:embed="rId1"/>
        <a:srcRec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outlinePr summaryBelow="0"/>
  </sheetPr>
  <dimension ref="A1:H195"/>
  <sheetViews>
    <sheetView topLeftCell="A176" zoomScale="130" zoomScaleNormal="130" workbookViewId="0">
      <selection activeCell="E198" sqref="E198"/>
    </sheetView>
  </sheetViews>
  <sheetFormatPr defaultRowHeight="15"/>
  <cols>
    <col min="1" max="1" width="9.42578125" customWidth="1"/>
    <col min="2" max="2" width="10.42578125" customWidth="1"/>
    <col min="3" max="3" width="42.5703125" bestFit="1"/>
    <col min="4" max="4" width="9.42578125" customWidth="1"/>
    <col min="5" max="5" width="8.42578125" customWidth="1"/>
    <col min="6" max="6" width="10.42578125" customWidth="1"/>
    <col min="7" max="8" width="12.42578125" customWidth="1"/>
  </cols>
  <sheetData>
    <row r="1" spans="1:8" ht="92.1" customHeight="1">
      <c r="A1" s="65"/>
      <c r="B1" s="65"/>
      <c r="C1" s="65"/>
      <c r="D1" s="65"/>
      <c r="E1" s="65"/>
      <c r="F1" s="65"/>
      <c r="G1" s="65"/>
      <c r="H1" s="65"/>
    </row>
    <row r="2" spans="1:8" ht="9.9499999999999993" customHeight="1">
      <c r="A2" s="1"/>
      <c r="B2" s="66" t="s">
        <v>0</v>
      </c>
      <c r="C2" s="66"/>
      <c r="D2" s="66"/>
      <c r="E2" s="66"/>
      <c r="F2" s="66"/>
      <c r="G2" s="66"/>
      <c r="H2" s="1"/>
    </row>
    <row r="3" spans="1:8" ht="21.95" customHeight="1">
      <c r="A3" s="2" t="s">
        <v>1</v>
      </c>
      <c r="B3" s="2" t="s">
        <v>2</v>
      </c>
      <c r="C3" s="2" t="s">
        <v>3</v>
      </c>
      <c r="D3" s="2" t="s">
        <v>4</v>
      </c>
      <c r="E3" s="2" t="s">
        <v>5</v>
      </c>
      <c r="F3" s="2" t="s">
        <v>6</v>
      </c>
      <c r="G3" s="2" t="s">
        <v>7</v>
      </c>
      <c r="H3" s="2" t="s">
        <v>8</v>
      </c>
    </row>
    <row r="4" spans="1:8" ht="20.100000000000001" customHeight="1">
      <c r="A4" s="3" t="s">
        <v>9</v>
      </c>
      <c r="B4" s="63" t="s">
        <v>10</v>
      </c>
      <c r="C4" s="63"/>
      <c r="D4" s="63"/>
      <c r="E4" s="63"/>
      <c r="F4" s="63"/>
      <c r="G4" s="63"/>
      <c r="H4" s="4">
        <f>ROUND(SUM(H5:H12),2)</f>
        <v>170868.42</v>
      </c>
    </row>
    <row r="5" spans="1:8" ht="16.5">
      <c r="A5" s="5" t="s">
        <v>11</v>
      </c>
      <c r="B5" s="6" t="s">
        <v>12</v>
      </c>
      <c r="C5" s="7" t="s">
        <v>13</v>
      </c>
      <c r="D5" s="6" t="s">
        <v>14</v>
      </c>
      <c r="E5" s="6" t="s">
        <v>15</v>
      </c>
      <c r="F5" s="8">
        <v>264</v>
      </c>
      <c r="G5" s="9">
        <v>131.88</v>
      </c>
      <c r="H5" s="10">
        <f t="shared" ref="H5:H12" si="0">ROUND(ROUND(F5,2)*ROUND(G5,2),2)</f>
        <v>34816.32</v>
      </c>
    </row>
    <row r="6" spans="1:8" ht="16.5">
      <c r="A6" s="5" t="s">
        <v>16</v>
      </c>
      <c r="B6" s="6" t="s">
        <v>17</v>
      </c>
      <c r="C6" s="7" t="s">
        <v>18</v>
      </c>
      <c r="D6" s="6" t="s">
        <v>14</v>
      </c>
      <c r="E6" s="6" t="s">
        <v>19</v>
      </c>
      <c r="F6" s="8">
        <v>12</v>
      </c>
      <c r="G6" s="9">
        <v>4817.3599999999997</v>
      </c>
      <c r="H6" s="10">
        <f t="shared" si="0"/>
        <v>57808.32</v>
      </c>
    </row>
    <row r="7" spans="1:8" ht="16.5">
      <c r="A7" s="5" t="s">
        <v>20</v>
      </c>
      <c r="B7" s="6" t="s">
        <v>21</v>
      </c>
      <c r="C7" s="7" t="s">
        <v>22</v>
      </c>
      <c r="D7" s="6" t="s">
        <v>14</v>
      </c>
      <c r="E7" s="6" t="s">
        <v>15</v>
      </c>
      <c r="F7" s="8">
        <v>396</v>
      </c>
      <c r="G7" s="9">
        <v>31.61</v>
      </c>
      <c r="H7" s="10">
        <f t="shared" si="0"/>
        <v>12517.56</v>
      </c>
    </row>
    <row r="8" spans="1:8" ht="16.5">
      <c r="A8" s="5" t="s">
        <v>23</v>
      </c>
      <c r="B8" s="6" t="s">
        <v>24</v>
      </c>
      <c r="C8" s="7" t="s">
        <v>25</v>
      </c>
      <c r="D8" s="6" t="s">
        <v>14</v>
      </c>
      <c r="E8" s="6" t="s">
        <v>15</v>
      </c>
      <c r="F8" s="8">
        <v>396</v>
      </c>
      <c r="G8" s="9">
        <v>30.04</v>
      </c>
      <c r="H8" s="10">
        <f t="shared" si="0"/>
        <v>11895.84</v>
      </c>
    </row>
    <row r="9" spans="1:8" ht="33">
      <c r="A9" s="5" t="s">
        <v>26</v>
      </c>
      <c r="B9" s="6" t="s">
        <v>27</v>
      </c>
      <c r="C9" s="7" t="s">
        <v>28</v>
      </c>
      <c r="D9" s="6" t="s">
        <v>29</v>
      </c>
      <c r="E9" s="6" t="s">
        <v>30</v>
      </c>
      <c r="F9" s="8">
        <v>12</v>
      </c>
      <c r="G9" s="9">
        <v>1097.99</v>
      </c>
      <c r="H9" s="10">
        <f t="shared" si="0"/>
        <v>13175.88</v>
      </c>
    </row>
    <row r="10" spans="1:8" ht="24.75">
      <c r="A10" s="5" t="s">
        <v>31</v>
      </c>
      <c r="B10" s="6" t="s">
        <v>32</v>
      </c>
      <c r="C10" s="7" t="s">
        <v>33</v>
      </c>
      <c r="D10" s="6" t="s">
        <v>14</v>
      </c>
      <c r="E10" s="6" t="s">
        <v>19</v>
      </c>
      <c r="F10" s="8">
        <v>12</v>
      </c>
      <c r="G10" s="9">
        <v>1781.25</v>
      </c>
      <c r="H10" s="10">
        <f t="shared" si="0"/>
        <v>21375</v>
      </c>
    </row>
    <row r="11" spans="1:8" ht="16.5">
      <c r="A11" s="5" t="s">
        <v>34</v>
      </c>
      <c r="B11" s="6" t="s">
        <v>35</v>
      </c>
      <c r="C11" s="7" t="s">
        <v>36</v>
      </c>
      <c r="D11" s="6" t="s">
        <v>37</v>
      </c>
      <c r="E11" s="6" t="s">
        <v>30</v>
      </c>
      <c r="F11" s="8">
        <v>12</v>
      </c>
      <c r="G11" s="9">
        <v>731.82</v>
      </c>
      <c r="H11" s="10">
        <f t="shared" si="0"/>
        <v>8781.84</v>
      </c>
    </row>
    <row r="12" spans="1:8" ht="24.75">
      <c r="A12" s="5" t="s">
        <v>38</v>
      </c>
      <c r="B12" s="6" t="s">
        <v>39</v>
      </c>
      <c r="C12" s="7" t="s">
        <v>40</v>
      </c>
      <c r="D12" s="6" t="s">
        <v>41</v>
      </c>
      <c r="E12" s="6" t="s">
        <v>42</v>
      </c>
      <c r="F12" s="8">
        <v>1</v>
      </c>
      <c r="G12" s="9">
        <v>10497.66</v>
      </c>
      <c r="H12" s="10">
        <f t="shared" si="0"/>
        <v>10497.66</v>
      </c>
    </row>
    <row r="13" spans="1:8" ht="20.100000000000001" customHeight="1">
      <c r="A13" s="3" t="s">
        <v>43</v>
      </c>
      <c r="B13" s="63" t="s">
        <v>44</v>
      </c>
      <c r="C13" s="63"/>
      <c r="D13" s="63"/>
      <c r="E13" s="63"/>
      <c r="F13" s="63"/>
      <c r="G13" s="63"/>
      <c r="H13" s="4">
        <f>ROUND(SUM(H14:H18),2)</f>
        <v>39004.589999999997</v>
      </c>
    </row>
    <row r="14" spans="1:8" ht="16.5">
      <c r="A14" s="5" t="s">
        <v>45</v>
      </c>
      <c r="B14" s="6" t="s">
        <v>46</v>
      </c>
      <c r="C14" s="7" t="s">
        <v>47</v>
      </c>
      <c r="D14" s="6" t="s">
        <v>14</v>
      </c>
      <c r="E14" s="6" t="s">
        <v>48</v>
      </c>
      <c r="F14" s="8">
        <v>2.88</v>
      </c>
      <c r="G14" s="9">
        <v>316.04000000000002</v>
      </c>
      <c r="H14" s="10">
        <f>ROUND(ROUND(F14,2)*ROUND(G14,2),2)</f>
        <v>910.2</v>
      </c>
    </row>
    <row r="15" spans="1:8" ht="16.5">
      <c r="A15" s="5" t="s">
        <v>49</v>
      </c>
      <c r="B15" s="6" t="s">
        <v>50</v>
      </c>
      <c r="C15" s="7" t="s">
        <v>51</v>
      </c>
      <c r="D15" s="6" t="s">
        <v>14</v>
      </c>
      <c r="E15" s="6" t="s">
        <v>48</v>
      </c>
      <c r="F15" s="8">
        <v>30</v>
      </c>
      <c r="G15" s="9">
        <v>880.06</v>
      </c>
      <c r="H15" s="10">
        <f>ROUND(ROUND(F15,2)*ROUND(G15,2),2)</f>
        <v>26401.8</v>
      </c>
    </row>
    <row r="16" spans="1:8" ht="24.75">
      <c r="A16" s="5" t="s">
        <v>52</v>
      </c>
      <c r="B16" s="6" t="s">
        <v>53</v>
      </c>
      <c r="C16" s="7" t="s">
        <v>54</v>
      </c>
      <c r="D16" s="6" t="s">
        <v>14</v>
      </c>
      <c r="E16" s="6" t="s">
        <v>48</v>
      </c>
      <c r="F16" s="8">
        <v>14</v>
      </c>
      <c r="G16" s="9">
        <v>602.70000000000005</v>
      </c>
      <c r="H16" s="10">
        <f>ROUND(ROUND(F16,2)*ROUND(G16,2),2)</f>
        <v>8437.7999999999993</v>
      </c>
    </row>
    <row r="17" spans="1:8" ht="24.75">
      <c r="A17" s="5" t="s">
        <v>55</v>
      </c>
      <c r="B17" s="6" t="s">
        <v>56</v>
      </c>
      <c r="C17" s="7" t="s">
        <v>57</v>
      </c>
      <c r="D17" s="6" t="s">
        <v>14</v>
      </c>
      <c r="E17" s="6" t="s">
        <v>58</v>
      </c>
      <c r="F17" s="8">
        <v>1</v>
      </c>
      <c r="G17" s="9">
        <v>1428.32</v>
      </c>
      <c r="H17" s="10">
        <f>ROUND(ROUND(F17,2)*ROUND(G17,2),2)</f>
        <v>1428.32</v>
      </c>
    </row>
    <row r="18" spans="1:8" ht="16.5">
      <c r="A18" s="5" t="s">
        <v>59</v>
      </c>
      <c r="B18" s="6" t="s">
        <v>60</v>
      </c>
      <c r="C18" s="7" t="s">
        <v>61</v>
      </c>
      <c r="D18" s="6" t="s">
        <v>62</v>
      </c>
      <c r="E18" s="6" t="s">
        <v>58</v>
      </c>
      <c r="F18" s="8">
        <v>1</v>
      </c>
      <c r="G18" s="9">
        <v>1826.47</v>
      </c>
      <c r="H18" s="10">
        <f>ROUND(ROUND(F18,2)*ROUND(G18,2),2)</f>
        <v>1826.47</v>
      </c>
    </row>
    <row r="19" spans="1:8" ht="20.100000000000001" customHeight="1">
      <c r="A19" s="3" t="s">
        <v>63</v>
      </c>
      <c r="B19" s="63" t="s">
        <v>64</v>
      </c>
      <c r="C19" s="63"/>
      <c r="D19" s="63"/>
      <c r="E19" s="63"/>
      <c r="F19" s="63"/>
      <c r="G19" s="63"/>
      <c r="H19" s="4">
        <f>ROUND(H20+H25+H38+H49+H52+H58,2)</f>
        <v>591331.56000000006</v>
      </c>
    </row>
    <row r="20" spans="1:8" ht="20.100000000000001" customHeight="1">
      <c r="A20" s="3" t="s">
        <v>65</v>
      </c>
      <c r="B20" s="63" t="s">
        <v>66</v>
      </c>
      <c r="C20" s="63"/>
      <c r="D20" s="63"/>
      <c r="E20" s="63"/>
      <c r="F20" s="63"/>
      <c r="G20" s="63"/>
      <c r="H20" s="4">
        <f>ROUND(SUM(H21:H24),2)</f>
        <v>44456.24</v>
      </c>
    </row>
    <row r="21" spans="1:8" ht="33">
      <c r="A21" s="5" t="s">
        <v>67</v>
      </c>
      <c r="B21" s="6" t="s">
        <v>68</v>
      </c>
      <c r="C21" s="7" t="s">
        <v>69</v>
      </c>
      <c r="D21" s="6" t="s">
        <v>14</v>
      </c>
      <c r="E21" s="6" t="s">
        <v>70</v>
      </c>
      <c r="F21" s="8">
        <v>1111.25</v>
      </c>
      <c r="G21" s="9">
        <v>19.420000000000002</v>
      </c>
      <c r="H21" s="10">
        <f>ROUND(ROUND(F21,2)*ROUND(G21,2),2)</f>
        <v>21580.48</v>
      </c>
    </row>
    <row r="22" spans="1:8" ht="24.75">
      <c r="A22" s="5" t="s">
        <v>71</v>
      </c>
      <c r="B22" s="6" t="s">
        <v>72</v>
      </c>
      <c r="C22" s="7" t="s">
        <v>73</v>
      </c>
      <c r="D22" s="6" t="s">
        <v>14</v>
      </c>
      <c r="E22" s="6" t="s">
        <v>48</v>
      </c>
      <c r="F22" s="8">
        <v>889</v>
      </c>
      <c r="G22" s="9">
        <v>18.47</v>
      </c>
      <c r="H22" s="10">
        <f>ROUND(ROUND(F22,2)*ROUND(G22,2),2)</f>
        <v>16419.830000000002</v>
      </c>
    </row>
    <row r="23" spans="1:8">
      <c r="A23" s="5" t="s">
        <v>74</v>
      </c>
      <c r="B23" s="6" t="s">
        <v>75</v>
      </c>
      <c r="C23" s="7" t="s">
        <v>76</v>
      </c>
      <c r="D23" s="6" t="s">
        <v>14</v>
      </c>
      <c r="E23" s="6" t="s">
        <v>48</v>
      </c>
      <c r="F23" s="8">
        <v>889</v>
      </c>
      <c r="G23" s="9">
        <v>5.67</v>
      </c>
      <c r="H23" s="10">
        <f>ROUND(ROUND(F23,2)*ROUND(G23,2),2)</f>
        <v>5040.63</v>
      </c>
    </row>
    <row r="24" spans="1:8" ht="16.5">
      <c r="A24" s="5" t="s">
        <v>77</v>
      </c>
      <c r="B24" s="6" t="s">
        <v>78</v>
      </c>
      <c r="C24" s="7" t="s">
        <v>79</v>
      </c>
      <c r="D24" s="6" t="s">
        <v>80</v>
      </c>
      <c r="E24" s="6" t="s">
        <v>81</v>
      </c>
      <c r="F24" s="8">
        <v>154.34</v>
      </c>
      <c r="G24" s="9">
        <v>9.17</v>
      </c>
      <c r="H24" s="10">
        <f>ROUND(ROUND(F24,2)*ROUND(G24,2),2)</f>
        <v>1415.3</v>
      </c>
    </row>
    <row r="25" spans="1:8" ht="20.100000000000001" customHeight="1">
      <c r="A25" s="3" t="s">
        <v>82</v>
      </c>
      <c r="B25" s="63" t="s">
        <v>83</v>
      </c>
      <c r="C25" s="63"/>
      <c r="D25" s="63"/>
      <c r="E25" s="63"/>
      <c r="F25" s="63"/>
      <c r="G25" s="63"/>
      <c r="H25" s="4">
        <f>ROUND(SUM(H26:H37),2)</f>
        <v>72094.83</v>
      </c>
    </row>
    <row r="26" spans="1:8" ht="16.5">
      <c r="A26" s="5" t="s">
        <v>84</v>
      </c>
      <c r="B26" s="6" t="s">
        <v>85</v>
      </c>
      <c r="C26" s="7" t="s">
        <v>86</v>
      </c>
      <c r="D26" s="6" t="s">
        <v>62</v>
      </c>
      <c r="E26" s="6" t="s">
        <v>48</v>
      </c>
      <c r="F26" s="8">
        <v>95.05</v>
      </c>
      <c r="G26" s="9">
        <v>44.2</v>
      </c>
      <c r="H26" s="10">
        <f t="shared" ref="H26:H37" si="1">ROUND(ROUND(F26,2)*ROUND(G26,2),2)</f>
        <v>4201.21</v>
      </c>
    </row>
    <row r="27" spans="1:8" ht="16.5">
      <c r="A27" s="5" t="s">
        <v>87</v>
      </c>
      <c r="B27" s="6" t="s">
        <v>88</v>
      </c>
      <c r="C27" s="7" t="s">
        <v>89</v>
      </c>
      <c r="D27" s="6" t="s">
        <v>62</v>
      </c>
      <c r="E27" s="6" t="s">
        <v>48</v>
      </c>
      <c r="F27" s="8">
        <v>95.05</v>
      </c>
      <c r="G27" s="9">
        <v>11.84</v>
      </c>
      <c r="H27" s="10">
        <f t="shared" si="1"/>
        <v>1125.3900000000001</v>
      </c>
    </row>
    <row r="28" spans="1:8" ht="16.5">
      <c r="A28" s="5" t="s">
        <v>90</v>
      </c>
      <c r="B28" s="6" t="s">
        <v>91</v>
      </c>
      <c r="C28" s="7" t="s">
        <v>92</v>
      </c>
      <c r="D28" s="6" t="s">
        <v>80</v>
      </c>
      <c r="E28" s="6" t="s">
        <v>93</v>
      </c>
      <c r="F28" s="8">
        <v>95.05</v>
      </c>
      <c r="G28" s="9">
        <v>2.54</v>
      </c>
      <c r="H28" s="10">
        <f t="shared" si="1"/>
        <v>241.43</v>
      </c>
    </row>
    <row r="29" spans="1:8" ht="16.5">
      <c r="A29" s="5" t="s">
        <v>94</v>
      </c>
      <c r="B29" s="6" t="s">
        <v>95</v>
      </c>
      <c r="C29" s="7" t="s">
        <v>96</v>
      </c>
      <c r="D29" s="6" t="s">
        <v>62</v>
      </c>
      <c r="E29" s="6" t="s">
        <v>48</v>
      </c>
      <c r="F29" s="8">
        <v>95.05</v>
      </c>
      <c r="G29" s="9">
        <v>67.72</v>
      </c>
      <c r="H29" s="10">
        <f t="shared" si="1"/>
        <v>6436.79</v>
      </c>
    </row>
    <row r="30" spans="1:8" ht="16.5">
      <c r="A30" s="5" t="s">
        <v>97</v>
      </c>
      <c r="B30" s="6" t="s">
        <v>98</v>
      </c>
      <c r="C30" s="7" t="s">
        <v>99</v>
      </c>
      <c r="D30" s="6" t="s">
        <v>100</v>
      </c>
      <c r="E30" s="6" t="s">
        <v>101</v>
      </c>
      <c r="F30" s="8">
        <v>95.05</v>
      </c>
      <c r="G30" s="9">
        <v>83.09</v>
      </c>
      <c r="H30" s="10">
        <f t="shared" si="1"/>
        <v>7897.7</v>
      </c>
    </row>
    <row r="31" spans="1:8" ht="24.75">
      <c r="A31" s="5" t="s">
        <v>102</v>
      </c>
      <c r="B31" s="6" t="s">
        <v>103</v>
      </c>
      <c r="C31" s="7" t="s">
        <v>104</v>
      </c>
      <c r="D31" s="6" t="s">
        <v>105</v>
      </c>
      <c r="E31" s="6" t="s">
        <v>101</v>
      </c>
      <c r="F31" s="8">
        <v>342.18</v>
      </c>
      <c r="G31" s="9">
        <v>10.98</v>
      </c>
      <c r="H31" s="10">
        <f t="shared" si="1"/>
        <v>3757.14</v>
      </c>
    </row>
    <row r="32" spans="1:8" ht="16.5">
      <c r="A32" s="5" t="s">
        <v>106</v>
      </c>
      <c r="B32" s="6" t="s">
        <v>107</v>
      </c>
      <c r="C32" s="7" t="s">
        <v>108</v>
      </c>
      <c r="D32" s="6" t="s">
        <v>62</v>
      </c>
      <c r="E32" s="6" t="s">
        <v>48</v>
      </c>
      <c r="F32" s="8">
        <v>95.05</v>
      </c>
      <c r="G32" s="9">
        <v>392.5</v>
      </c>
      <c r="H32" s="10">
        <f t="shared" si="1"/>
        <v>37307.129999999997</v>
      </c>
    </row>
    <row r="33" spans="1:8" ht="24.75">
      <c r="A33" s="5" t="s">
        <v>109</v>
      </c>
      <c r="B33" s="6" t="s">
        <v>110</v>
      </c>
      <c r="C33" s="7" t="s">
        <v>111</v>
      </c>
      <c r="D33" s="6" t="s">
        <v>14</v>
      </c>
      <c r="E33" s="6" t="s">
        <v>58</v>
      </c>
      <c r="F33" s="8">
        <v>257.60000000000002</v>
      </c>
      <c r="G33" s="9">
        <v>10.18</v>
      </c>
      <c r="H33" s="10">
        <f t="shared" si="1"/>
        <v>2622.37</v>
      </c>
    </row>
    <row r="34" spans="1:8" ht="16.5">
      <c r="A34" s="5" t="s">
        <v>112</v>
      </c>
      <c r="B34" s="6" t="s">
        <v>113</v>
      </c>
      <c r="C34" s="7" t="s">
        <v>114</v>
      </c>
      <c r="D34" s="6" t="s">
        <v>62</v>
      </c>
      <c r="E34" s="6" t="s">
        <v>101</v>
      </c>
      <c r="F34" s="8">
        <v>21.25</v>
      </c>
      <c r="G34" s="9">
        <v>315.54000000000002</v>
      </c>
      <c r="H34" s="10">
        <f t="shared" si="1"/>
        <v>6705.23</v>
      </c>
    </row>
    <row r="35" spans="1:8" ht="16.5">
      <c r="A35" s="5" t="s">
        <v>115</v>
      </c>
      <c r="B35" s="6" t="s">
        <v>116</v>
      </c>
      <c r="C35" s="7" t="s">
        <v>117</v>
      </c>
      <c r="D35" s="6" t="s">
        <v>14</v>
      </c>
      <c r="E35" s="6" t="s">
        <v>118</v>
      </c>
      <c r="F35" s="8">
        <v>6.84</v>
      </c>
      <c r="G35" s="9">
        <v>59.27</v>
      </c>
      <c r="H35" s="10">
        <f t="shared" si="1"/>
        <v>405.41</v>
      </c>
    </row>
    <row r="36" spans="1:8" ht="16.5">
      <c r="A36" s="5" t="s">
        <v>119</v>
      </c>
      <c r="B36" s="6" t="s">
        <v>120</v>
      </c>
      <c r="C36" s="7" t="s">
        <v>121</v>
      </c>
      <c r="D36" s="6" t="s">
        <v>14</v>
      </c>
      <c r="E36" s="6" t="s">
        <v>81</v>
      </c>
      <c r="F36" s="8">
        <v>68.44</v>
      </c>
      <c r="G36" s="9">
        <v>1.45</v>
      </c>
      <c r="H36" s="10">
        <f t="shared" si="1"/>
        <v>99.24</v>
      </c>
    </row>
    <row r="37" spans="1:8" ht="24.75">
      <c r="A37" s="5" t="s">
        <v>122</v>
      </c>
      <c r="B37" s="6" t="s">
        <v>123</v>
      </c>
      <c r="C37" s="7" t="s">
        <v>124</v>
      </c>
      <c r="D37" s="6" t="s">
        <v>14</v>
      </c>
      <c r="E37" s="6" t="s">
        <v>101</v>
      </c>
      <c r="F37" s="8">
        <v>131.82</v>
      </c>
      <c r="G37" s="9">
        <v>9.83</v>
      </c>
      <c r="H37" s="10">
        <f t="shared" si="1"/>
        <v>1295.79</v>
      </c>
    </row>
    <row r="38" spans="1:8" ht="20.100000000000001" customHeight="1">
      <c r="A38" s="3" t="s">
        <v>125</v>
      </c>
      <c r="B38" s="63" t="s">
        <v>126</v>
      </c>
      <c r="C38" s="63"/>
      <c r="D38" s="63"/>
      <c r="E38" s="63"/>
      <c r="F38" s="63"/>
      <c r="G38" s="63"/>
      <c r="H38" s="4">
        <f>ROUND(SUM(H39:H48),2)</f>
        <v>114203.69</v>
      </c>
    </row>
    <row r="39" spans="1:8" ht="16.5">
      <c r="A39" s="5" t="s">
        <v>127</v>
      </c>
      <c r="B39" s="6" t="s">
        <v>128</v>
      </c>
      <c r="C39" s="7" t="s">
        <v>129</v>
      </c>
      <c r="D39" s="6" t="s">
        <v>14</v>
      </c>
      <c r="E39" s="6" t="s">
        <v>48</v>
      </c>
      <c r="F39" s="8">
        <v>44.77</v>
      </c>
      <c r="G39" s="9">
        <v>23.71</v>
      </c>
      <c r="H39" s="10">
        <f t="shared" ref="H39:H48" si="2">ROUND(ROUND(F39,2)*ROUND(G39,2),2)</f>
        <v>1061.5</v>
      </c>
    </row>
    <row r="40" spans="1:8" ht="16.5">
      <c r="A40" s="5" t="s">
        <v>130</v>
      </c>
      <c r="B40" s="6" t="s">
        <v>131</v>
      </c>
      <c r="C40" s="7" t="s">
        <v>132</v>
      </c>
      <c r="D40" s="6" t="s">
        <v>14</v>
      </c>
      <c r="E40" s="6" t="s">
        <v>48</v>
      </c>
      <c r="F40" s="8">
        <v>44.77</v>
      </c>
      <c r="G40" s="9">
        <v>11.87</v>
      </c>
      <c r="H40" s="10">
        <f t="shared" si="2"/>
        <v>531.41999999999996</v>
      </c>
    </row>
    <row r="41" spans="1:8" ht="16.5">
      <c r="A41" s="5" t="s">
        <v>133</v>
      </c>
      <c r="B41" s="6" t="s">
        <v>91</v>
      </c>
      <c r="C41" s="7" t="s">
        <v>92</v>
      </c>
      <c r="D41" s="6" t="s">
        <v>80</v>
      </c>
      <c r="E41" s="6" t="s">
        <v>93</v>
      </c>
      <c r="F41" s="8">
        <v>852</v>
      </c>
      <c r="G41" s="9">
        <v>2.54</v>
      </c>
      <c r="H41" s="10">
        <f t="shared" si="2"/>
        <v>2164.08</v>
      </c>
    </row>
    <row r="42" spans="1:8" ht="33">
      <c r="A42" s="5" t="s">
        <v>134</v>
      </c>
      <c r="B42" s="6" t="s">
        <v>135</v>
      </c>
      <c r="C42" s="7" t="s">
        <v>136</v>
      </c>
      <c r="D42" s="6" t="s">
        <v>14</v>
      </c>
      <c r="E42" s="6" t="s">
        <v>48</v>
      </c>
      <c r="F42" s="8">
        <v>44.77</v>
      </c>
      <c r="G42" s="9">
        <v>7.07</v>
      </c>
      <c r="H42" s="10">
        <f t="shared" si="2"/>
        <v>316.52</v>
      </c>
    </row>
    <row r="43" spans="1:8" ht="33">
      <c r="A43" s="5" t="s">
        <v>137</v>
      </c>
      <c r="B43" s="6" t="s">
        <v>138</v>
      </c>
      <c r="C43" s="7" t="s">
        <v>139</v>
      </c>
      <c r="D43" s="6" t="s">
        <v>14</v>
      </c>
      <c r="E43" s="6" t="s">
        <v>48</v>
      </c>
      <c r="F43" s="8">
        <v>44.77</v>
      </c>
      <c r="G43" s="9">
        <v>53.75</v>
      </c>
      <c r="H43" s="10">
        <f t="shared" si="2"/>
        <v>2406.39</v>
      </c>
    </row>
    <row r="44" spans="1:8" ht="16.5">
      <c r="A44" s="5" t="s">
        <v>140</v>
      </c>
      <c r="B44" s="6" t="s">
        <v>141</v>
      </c>
      <c r="C44" s="7" t="s">
        <v>142</v>
      </c>
      <c r="D44" s="6" t="s">
        <v>80</v>
      </c>
      <c r="E44" s="6" t="s">
        <v>81</v>
      </c>
      <c r="F44" s="8">
        <v>234</v>
      </c>
      <c r="G44" s="9">
        <v>107.82</v>
      </c>
      <c r="H44" s="10">
        <f t="shared" si="2"/>
        <v>25229.88</v>
      </c>
    </row>
    <row r="45" spans="1:8" ht="16.5">
      <c r="A45" s="5" t="s">
        <v>143</v>
      </c>
      <c r="B45" s="6" t="s">
        <v>144</v>
      </c>
      <c r="C45" s="7" t="s">
        <v>145</v>
      </c>
      <c r="D45" s="6" t="s">
        <v>80</v>
      </c>
      <c r="E45" s="6" t="s">
        <v>48</v>
      </c>
      <c r="F45" s="8">
        <v>42.68</v>
      </c>
      <c r="G45" s="9">
        <v>249.76</v>
      </c>
      <c r="H45" s="10">
        <f t="shared" si="2"/>
        <v>10659.76</v>
      </c>
    </row>
    <row r="46" spans="1:8" ht="16.5">
      <c r="A46" s="5" t="s">
        <v>146</v>
      </c>
      <c r="B46" s="6" t="s">
        <v>147</v>
      </c>
      <c r="C46" s="7" t="s">
        <v>148</v>
      </c>
      <c r="D46" s="6" t="s">
        <v>80</v>
      </c>
      <c r="E46" s="6" t="s">
        <v>48</v>
      </c>
      <c r="F46" s="8">
        <v>2.09</v>
      </c>
      <c r="G46" s="9">
        <v>234.01</v>
      </c>
      <c r="H46" s="10">
        <f t="shared" si="2"/>
        <v>489.08</v>
      </c>
    </row>
    <row r="47" spans="1:8" ht="16.5">
      <c r="A47" s="5" t="s">
        <v>149</v>
      </c>
      <c r="B47" s="6" t="s">
        <v>150</v>
      </c>
      <c r="C47" s="7" t="s">
        <v>151</v>
      </c>
      <c r="D47" s="6" t="s">
        <v>80</v>
      </c>
      <c r="E47" s="6" t="s">
        <v>48</v>
      </c>
      <c r="F47" s="8">
        <v>852</v>
      </c>
      <c r="G47" s="9">
        <v>50.47</v>
      </c>
      <c r="H47" s="10">
        <f t="shared" si="2"/>
        <v>43000.44</v>
      </c>
    </row>
    <row r="48" spans="1:8" ht="16.5">
      <c r="A48" s="5" t="s">
        <v>152</v>
      </c>
      <c r="B48" s="6" t="s">
        <v>153</v>
      </c>
      <c r="C48" s="7" t="s">
        <v>154</v>
      </c>
      <c r="D48" s="6" t="s">
        <v>100</v>
      </c>
      <c r="E48" s="6" t="s">
        <v>155</v>
      </c>
      <c r="F48" s="8">
        <v>142</v>
      </c>
      <c r="G48" s="9">
        <v>199.61</v>
      </c>
      <c r="H48" s="10">
        <f t="shared" si="2"/>
        <v>28344.62</v>
      </c>
    </row>
    <row r="49" spans="1:8" ht="20.100000000000001" customHeight="1">
      <c r="A49" s="3" t="s">
        <v>156</v>
      </c>
      <c r="B49" s="63" t="s">
        <v>157</v>
      </c>
      <c r="C49" s="63"/>
      <c r="D49" s="63"/>
      <c r="E49" s="63"/>
      <c r="F49" s="63"/>
      <c r="G49" s="63"/>
      <c r="H49" s="4">
        <f>ROUND(SUM(H50:H51),2)</f>
        <v>15723.79</v>
      </c>
    </row>
    <row r="50" spans="1:8">
      <c r="A50" s="5" t="s">
        <v>158</v>
      </c>
      <c r="B50" s="6" t="s">
        <v>159</v>
      </c>
      <c r="C50" s="7" t="s">
        <v>160</v>
      </c>
      <c r="D50" s="6" t="s">
        <v>14</v>
      </c>
      <c r="E50" s="6" t="s">
        <v>48</v>
      </c>
      <c r="F50" s="8">
        <v>161.22</v>
      </c>
      <c r="G50" s="9">
        <v>1.98</v>
      </c>
      <c r="H50" s="10">
        <f>ROUND(ROUND(F50,2)*ROUND(G50,2),2)</f>
        <v>319.22000000000003</v>
      </c>
    </row>
    <row r="51" spans="1:8" ht="16.5">
      <c r="A51" s="5" t="s">
        <v>161</v>
      </c>
      <c r="B51" s="6" t="s">
        <v>162</v>
      </c>
      <c r="C51" s="7" t="s">
        <v>163</v>
      </c>
      <c r="D51" s="6" t="s">
        <v>80</v>
      </c>
      <c r="E51" s="6" t="s">
        <v>48</v>
      </c>
      <c r="F51" s="8">
        <v>161.22</v>
      </c>
      <c r="G51" s="9">
        <v>95.55</v>
      </c>
      <c r="H51" s="10">
        <f>ROUND(ROUND(F51,2)*ROUND(G51,2),2)</f>
        <v>15404.57</v>
      </c>
    </row>
    <row r="52" spans="1:8" ht="20.100000000000001" customHeight="1">
      <c r="A52" s="3" t="s">
        <v>164</v>
      </c>
      <c r="B52" s="63" t="s">
        <v>165</v>
      </c>
      <c r="C52" s="63"/>
      <c r="D52" s="63"/>
      <c r="E52" s="63"/>
      <c r="F52" s="63"/>
      <c r="G52" s="63"/>
      <c r="H52" s="4">
        <f>ROUND(SUM(H53:H57),2)</f>
        <v>46858.02</v>
      </c>
    </row>
    <row r="53" spans="1:8">
      <c r="A53" s="5" t="s">
        <v>166</v>
      </c>
      <c r="B53" s="6" t="s">
        <v>159</v>
      </c>
      <c r="C53" s="7" t="s">
        <v>160</v>
      </c>
      <c r="D53" s="6" t="s">
        <v>14</v>
      </c>
      <c r="E53" s="6" t="s">
        <v>48</v>
      </c>
      <c r="F53" s="8">
        <v>262.7</v>
      </c>
      <c r="G53" s="9">
        <v>1.98</v>
      </c>
      <c r="H53" s="10">
        <f>ROUND(ROUND(F53,2)*ROUND(G53,2),2)</f>
        <v>520.15</v>
      </c>
    </row>
    <row r="54" spans="1:8">
      <c r="A54" s="5" t="s">
        <v>167</v>
      </c>
      <c r="B54" s="6" t="s">
        <v>168</v>
      </c>
      <c r="C54" s="7" t="s">
        <v>169</v>
      </c>
      <c r="D54" s="6" t="s">
        <v>170</v>
      </c>
      <c r="E54" s="6" t="s">
        <v>171</v>
      </c>
      <c r="F54" s="8">
        <v>262.7</v>
      </c>
      <c r="G54" s="9">
        <v>8.64</v>
      </c>
      <c r="H54" s="10">
        <f>ROUND(ROUND(F54,2)*ROUND(G54,2),2)</f>
        <v>2269.73</v>
      </c>
    </row>
    <row r="55" spans="1:8" ht="33">
      <c r="A55" s="5" t="s">
        <v>172</v>
      </c>
      <c r="B55" s="6" t="s">
        <v>173</v>
      </c>
      <c r="C55" s="7" t="s">
        <v>174</v>
      </c>
      <c r="D55" s="6" t="s">
        <v>14</v>
      </c>
      <c r="E55" s="6" t="s">
        <v>48</v>
      </c>
      <c r="F55" s="8">
        <v>142</v>
      </c>
      <c r="G55" s="9">
        <v>49.45</v>
      </c>
      <c r="H55" s="10">
        <f>ROUND(ROUND(F55,2)*ROUND(G55,2),2)</f>
        <v>7021.9</v>
      </c>
    </row>
    <row r="56" spans="1:8" ht="16.5">
      <c r="A56" s="5" t="s">
        <v>175</v>
      </c>
      <c r="B56" s="6" t="s">
        <v>176</v>
      </c>
      <c r="C56" s="7" t="s">
        <v>177</v>
      </c>
      <c r="D56" s="6" t="s">
        <v>80</v>
      </c>
      <c r="E56" s="6" t="s">
        <v>48</v>
      </c>
      <c r="F56" s="8">
        <v>262.7</v>
      </c>
      <c r="G56" s="9">
        <v>125.44</v>
      </c>
      <c r="H56" s="10">
        <f>ROUND(ROUND(F56,2)*ROUND(G56,2),2)</f>
        <v>32953.089999999997</v>
      </c>
    </row>
    <row r="57" spans="1:8">
      <c r="A57" s="5" t="s">
        <v>178</v>
      </c>
      <c r="B57" s="6" t="s">
        <v>153</v>
      </c>
      <c r="C57" s="7" t="s">
        <v>154</v>
      </c>
      <c r="D57" s="6" t="s">
        <v>170</v>
      </c>
      <c r="E57" s="6" t="s">
        <v>155</v>
      </c>
      <c r="F57" s="8">
        <v>71</v>
      </c>
      <c r="G57" s="9">
        <v>57.65</v>
      </c>
      <c r="H57" s="10">
        <f>ROUND(ROUND(F57,2)*ROUND(G57,2),2)</f>
        <v>4093.15</v>
      </c>
    </row>
    <row r="58" spans="1:8" ht="20.100000000000001" customHeight="1">
      <c r="A58" s="3" t="s">
        <v>179</v>
      </c>
      <c r="B58" s="63" t="s">
        <v>180</v>
      </c>
      <c r="C58" s="63"/>
      <c r="D58" s="63"/>
      <c r="E58" s="63"/>
      <c r="F58" s="63"/>
      <c r="G58" s="63"/>
      <c r="H58" s="4">
        <f>ROUND(SUM(H59:H63),2)</f>
        <v>297994.99</v>
      </c>
    </row>
    <row r="59" spans="1:8" ht="16.5">
      <c r="A59" s="5" t="s">
        <v>181</v>
      </c>
      <c r="B59" s="6" t="s">
        <v>182</v>
      </c>
      <c r="C59" s="7" t="s">
        <v>183</v>
      </c>
      <c r="D59" s="6" t="s">
        <v>14</v>
      </c>
      <c r="E59" s="6" t="s">
        <v>48</v>
      </c>
      <c r="F59" s="8">
        <v>1217</v>
      </c>
      <c r="G59" s="9">
        <v>3.69</v>
      </c>
      <c r="H59" s="10">
        <f>ROUND(ROUND(F59,2)*ROUND(G59,2),2)</f>
        <v>4490.7299999999996</v>
      </c>
    </row>
    <row r="60" spans="1:8" ht="16.5">
      <c r="A60" s="5" t="s">
        <v>184</v>
      </c>
      <c r="B60" s="6" t="s">
        <v>185</v>
      </c>
      <c r="C60" s="7" t="s">
        <v>186</v>
      </c>
      <c r="D60" s="6" t="s">
        <v>80</v>
      </c>
      <c r="E60" s="6" t="s">
        <v>48</v>
      </c>
      <c r="F60" s="8">
        <v>856.28</v>
      </c>
      <c r="G60" s="9">
        <v>295.17</v>
      </c>
      <c r="H60" s="10">
        <f>ROUND(ROUND(F60,2)*ROUND(G60,2),2)</f>
        <v>252748.17</v>
      </c>
    </row>
    <row r="61" spans="1:8">
      <c r="A61" s="5" t="s">
        <v>187</v>
      </c>
      <c r="B61" s="6" t="s">
        <v>188</v>
      </c>
      <c r="C61" s="7" t="s">
        <v>189</v>
      </c>
      <c r="D61" s="6" t="s">
        <v>29</v>
      </c>
      <c r="E61" s="6" t="s">
        <v>48</v>
      </c>
      <c r="F61" s="8">
        <v>360.72</v>
      </c>
      <c r="G61" s="9">
        <v>77.849999999999994</v>
      </c>
      <c r="H61" s="10">
        <f>ROUND(ROUND(F61,2)*ROUND(G61,2),2)</f>
        <v>28082.05</v>
      </c>
    </row>
    <row r="62" spans="1:8" ht="16.5">
      <c r="A62" s="5" t="s">
        <v>190</v>
      </c>
      <c r="B62" s="6" t="s">
        <v>191</v>
      </c>
      <c r="C62" s="7" t="s">
        <v>192</v>
      </c>
      <c r="D62" s="6" t="s">
        <v>80</v>
      </c>
      <c r="E62" s="6" t="s">
        <v>81</v>
      </c>
      <c r="F62" s="8">
        <v>57</v>
      </c>
      <c r="G62" s="9">
        <v>88.88</v>
      </c>
      <c r="H62" s="10">
        <f>ROUND(ROUND(F62,2)*ROUND(G62,2),2)</f>
        <v>5066.16</v>
      </c>
    </row>
    <row r="63" spans="1:8" ht="16.5">
      <c r="A63" s="5" t="s">
        <v>193</v>
      </c>
      <c r="B63" s="6" t="s">
        <v>194</v>
      </c>
      <c r="C63" s="7" t="s">
        <v>195</v>
      </c>
      <c r="D63" s="6" t="s">
        <v>170</v>
      </c>
      <c r="E63" s="6" t="s">
        <v>196</v>
      </c>
      <c r="F63" s="8">
        <v>18</v>
      </c>
      <c r="G63" s="9">
        <v>422.66</v>
      </c>
      <c r="H63" s="10">
        <f>ROUND(ROUND(F63,2)*ROUND(G63,2),2)</f>
        <v>7607.88</v>
      </c>
    </row>
    <row r="64" spans="1:8" ht="20.100000000000001" customHeight="1">
      <c r="A64" s="3" t="s">
        <v>197</v>
      </c>
      <c r="B64" s="63" t="s">
        <v>198</v>
      </c>
      <c r="C64" s="63"/>
      <c r="D64" s="63"/>
      <c r="E64" s="63"/>
      <c r="F64" s="63"/>
      <c r="G64" s="63"/>
      <c r="H64" s="4">
        <f>ROUND(H65+H70+H88+H103+H107+H114+H127,2)</f>
        <v>1196590.95</v>
      </c>
    </row>
    <row r="65" spans="1:8" ht="20.100000000000001" customHeight="1">
      <c r="A65" s="3" t="s">
        <v>199</v>
      </c>
      <c r="B65" s="63" t="s">
        <v>66</v>
      </c>
      <c r="C65" s="63"/>
      <c r="D65" s="63"/>
      <c r="E65" s="63"/>
      <c r="F65" s="63"/>
      <c r="G65" s="63"/>
      <c r="H65" s="4">
        <f>ROUND(SUM(H66:H69),2)</f>
        <v>78641.56</v>
      </c>
    </row>
    <row r="66" spans="1:8" ht="33">
      <c r="A66" s="5" t="s">
        <v>200</v>
      </c>
      <c r="B66" s="6" t="s">
        <v>68</v>
      </c>
      <c r="C66" s="7" t="s">
        <v>69</v>
      </c>
      <c r="D66" s="6" t="s">
        <v>14</v>
      </c>
      <c r="E66" s="6" t="s">
        <v>70</v>
      </c>
      <c r="F66" s="8">
        <v>2001</v>
      </c>
      <c r="G66" s="9">
        <v>19.420000000000002</v>
      </c>
      <c r="H66" s="10">
        <f>ROUND(ROUND(F66,2)*ROUND(G66,2),2)</f>
        <v>38859.42</v>
      </c>
    </row>
    <row r="67" spans="1:8" ht="24.75">
      <c r="A67" s="5" t="s">
        <v>201</v>
      </c>
      <c r="B67" s="6" t="s">
        <v>72</v>
      </c>
      <c r="C67" s="7" t="s">
        <v>73</v>
      </c>
      <c r="D67" s="6" t="s">
        <v>14</v>
      </c>
      <c r="E67" s="6" t="s">
        <v>48</v>
      </c>
      <c r="F67" s="8">
        <v>1600.8</v>
      </c>
      <c r="G67" s="9">
        <v>18.47</v>
      </c>
      <c r="H67" s="10">
        <f>ROUND(ROUND(F67,2)*ROUND(G67,2),2)</f>
        <v>29566.78</v>
      </c>
    </row>
    <row r="68" spans="1:8">
      <c r="A68" s="5" t="s">
        <v>202</v>
      </c>
      <c r="B68" s="6" t="s">
        <v>75</v>
      </c>
      <c r="C68" s="7" t="s">
        <v>76</v>
      </c>
      <c r="D68" s="6" t="s">
        <v>14</v>
      </c>
      <c r="E68" s="6" t="s">
        <v>48</v>
      </c>
      <c r="F68" s="8">
        <v>1600.8</v>
      </c>
      <c r="G68" s="9">
        <v>5.67</v>
      </c>
      <c r="H68" s="10">
        <f>ROUND(ROUND(F68,2)*ROUND(G68,2),2)</f>
        <v>9076.5400000000009</v>
      </c>
    </row>
    <row r="69" spans="1:8" ht="16.5">
      <c r="A69" s="5" t="s">
        <v>203</v>
      </c>
      <c r="B69" s="6" t="s">
        <v>78</v>
      </c>
      <c r="C69" s="7" t="s">
        <v>79</v>
      </c>
      <c r="D69" s="6" t="s">
        <v>80</v>
      </c>
      <c r="E69" s="6" t="s">
        <v>81</v>
      </c>
      <c r="F69" s="8">
        <v>124.19</v>
      </c>
      <c r="G69" s="9">
        <v>9.17</v>
      </c>
      <c r="H69" s="10">
        <f>ROUND(ROUND(F69,2)*ROUND(G69,2),2)</f>
        <v>1138.82</v>
      </c>
    </row>
    <row r="70" spans="1:8" ht="20.100000000000001" customHeight="1">
      <c r="A70" s="3" t="s">
        <v>204</v>
      </c>
      <c r="B70" s="63" t="s">
        <v>83</v>
      </c>
      <c r="C70" s="63"/>
      <c r="D70" s="63"/>
      <c r="E70" s="63"/>
      <c r="F70" s="63"/>
      <c r="G70" s="63"/>
      <c r="H70" s="4">
        <f>ROUND(SUM(H71:H87),2)</f>
        <v>94207.51</v>
      </c>
    </row>
    <row r="71" spans="1:8" ht="16.5">
      <c r="A71" s="5" t="s">
        <v>205</v>
      </c>
      <c r="B71" s="6" t="s">
        <v>85</v>
      </c>
      <c r="C71" s="7" t="s">
        <v>86</v>
      </c>
      <c r="D71" s="6" t="s">
        <v>62</v>
      </c>
      <c r="E71" s="6" t="s">
        <v>48</v>
      </c>
      <c r="F71" s="8">
        <v>91.8</v>
      </c>
      <c r="G71" s="9">
        <v>44.2</v>
      </c>
      <c r="H71" s="10">
        <f t="shared" ref="H71:H87" si="3">ROUND(ROUND(F71,2)*ROUND(G71,2),2)</f>
        <v>4057.56</v>
      </c>
    </row>
    <row r="72" spans="1:8" ht="16.5">
      <c r="A72" s="5" t="s">
        <v>206</v>
      </c>
      <c r="B72" s="6" t="s">
        <v>88</v>
      </c>
      <c r="C72" s="7" t="s">
        <v>89</v>
      </c>
      <c r="D72" s="6" t="s">
        <v>62</v>
      </c>
      <c r="E72" s="6" t="s">
        <v>48</v>
      </c>
      <c r="F72" s="8">
        <v>91.8</v>
      </c>
      <c r="G72" s="9">
        <v>11.84</v>
      </c>
      <c r="H72" s="10">
        <f t="shared" si="3"/>
        <v>1086.9100000000001</v>
      </c>
    </row>
    <row r="73" spans="1:8">
      <c r="A73" s="5" t="s">
        <v>207</v>
      </c>
      <c r="B73" s="6" t="s">
        <v>159</v>
      </c>
      <c r="C73" s="7" t="s">
        <v>160</v>
      </c>
      <c r="D73" s="6" t="s">
        <v>14</v>
      </c>
      <c r="E73" s="6" t="s">
        <v>48</v>
      </c>
      <c r="F73" s="8">
        <v>91.8</v>
      </c>
      <c r="G73" s="9">
        <v>1.98</v>
      </c>
      <c r="H73" s="10">
        <f t="shared" si="3"/>
        <v>181.76</v>
      </c>
    </row>
    <row r="74" spans="1:8" ht="16.5">
      <c r="A74" s="5" t="s">
        <v>208</v>
      </c>
      <c r="B74" s="6" t="s">
        <v>95</v>
      </c>
      <c r="C74" s="7" t="s">
        <v>96</v>
      </c>
      <c r="D74" s="6" t="s">
        <v>62</v>
      </c>
      <c r="E74" s="6" t="s">
        <v>48</v>
      </c>
      <c r="F74" s="8">
        <v>91.8</v>
      </c>
      <c r="G74" s="9">
        <v>67.72</v>
      </c>
      <c r="H74" s="10">
        <f t="shared" si="3"/>
        <v>6216.7</v>
      </c>
    </row>
    <row r="75" spans="1:8" ht="16.5">
      <c r="A75" s="5" t="s">
        <v>209</v>
      </c>
      <c r="B75" s="6" t="s">
        <v>98</v>
      </c>
      <c r="C75" s="7" t="s">
        <v>99</v>
      </c>
      <c r="D75" s="6" t="s">
        <v>100</v>
      </c>
      <c r="E75" s="6" t="s">
        <v>101</v>
      </c>
      <c r="F75" s="8">
        <v>91.8</v>
      </c>
      <c r="G75" s="9">
        <v>83.09</v>
      </c>
      <c r="H75" s="10">
        <f t="shared" si="3"/>
        <v>7627.66</v>
      </c>
    </row>
    <row r="76" spans="1:8" ht="24.75">
      <c r="A76" s="5" t="s">
        <v>210</v>
      </c>
      <c r="B76" s="6" t="s">
        <v>211</v>
      </c>
      <c r="C76" s="7" t="s">
        <v>212</v>
      </c>
      <c r="D76" s="6" t="s">
        <v>14</v>
      </c>
      <c r="E76" s="6" t="s">
        <v>101</v>
      </c>
      <c r="F76" s="8">
        <v>330.48</v>
      </c>
      <c r="G76" s="9">
        <v>65.84</v>
      </c>
      <c r="H76" s="10">
        <f t="shared" si="3"/>
        <v>21758.799999999999</v>
      </c>
    </row>
    <row r="77" spans="1:8" ht="16.5">
      <c r="A77" s="5" t="s">
        <v>213</v>
      </c>
      <c r="B77" s="6" t="s">
        <v>107</v>
      </c>
      <c r="C77" s="7" t="s">
        <v>108</v>
      </c>
      <c r="D77" s="6" t="s">
        <v>62</v>
      </c>
      <c r="E77" s="6" t="s">
        <v>48</v>
      </c>
      <c r="F77" s="8">
        <v>91.8</v>
      </c>
      <c r="G77" s="9">
        <v>392.5</v>
      </c>
      <c r="H77" s="10">
        <f t="shared" si="3"/>
        <v>36031.5</v>
      </c>
    </row>
    <row r="78" spans="1:8" ht="24.75">
      <c r="A78" s="5" t="s">
        <v>214</v>
      </c>
      <c r="B78" s="6" t="s">
        <v>110</v>
      </c>
      <c r="C78" s="7" t="s">
        <v>111</v>
      </c>
      <c r="D78" s="6" t="s">
        <v>14</v>
      </c>
      <c r="E78" s="6" t="s">
        <v>58</v>
      </c>
      <c r="F78" s="8">
        <v>365.33</v>
      </c>
      <c r="G78" s="9">
        <v>10.18</v>
      </c>
      <c r="H78" s="10">
        <f t="shared" si="3"/>
        <v>3719.06</v>
      </c>
    </row>
    <row r="79" spans="1:8" ht="16.5">
      <c r="A79" s="5" t="s">
        <v>215</v>
      </c>
      <c r="B79" s="6" t="s">
        <v>113</v>
      </c>
      <c r="C79" s="7" t="s">
        <v>114</v>
      </c>
      <c r="D79" s="6" t="s">
        <v>62</v>
      </c>
      <c r="E79" s="6" t="s">
        <v>101</v>
      </c>
      <c r="F79" s="8">
        <v>30.14</v>
      </c>
      <c r="G79" s="9">
        <v>315.54000000000002</v>
      </c>
      <c r="H79" s="10">
        <f t="shared" si="3"/>
        <v>9510.3799999999992</v>
      </c>
    </row>
    <row r="80" spans="1:8" ht="16.5">
      <c r="A80" s="5" t="s">
        <v>216</v>
      </c>
      <c r="B80" s="6" t="s">
        <v>116</v>
      </c>
      <c r="C80" s="7" t="s">
        <v>117</v>
      </c>
      <c r="D80" s="6" t="s">
        <v>14</v>
      </c>
      <c r="E80" s="6" t="s">
        <v>118</v>
      </c>
      <c r="F80" s="8">
        <v>1.8</v>
      </c>
      <c r="G80" s="9">
        <v>59.27</v>
      </c>
      <c r="H80" s="10">
        <f t="shared" si="3"/>
        <v>106.69</v>
      </c>
    </row>
    <row r="81" spans="1:8" ht="16.5">
      <c r="A81" s="5" t="s">
        <v>217</v>
      </c>
      <c r="B81" s="6" t="s">
        <v>120</v>
      </c>
      <c r="C81" s="7" t="s">
        <v>121</v>
      </c>
      <c r="D81" s="6" t="s">
        <v>14</v>
      </c>
      <c r="E81" s="6" t="s">
        <v>81</v>
      </c>
      <c r="F81" s="8">
        <v>18</v>
      </c>
      <c r="G81" s="9">
        <v>1.45</v>
      </c>
      <c r="H81" s="10">
        <f t="shared" si="3"/>
        <v>26.1</v>
      </c>
    </row>
    <row r="82" spans="1:8" ht="24.75">
      <c r="A82" s="5" t="s">
        <v>218</v>
      </c>
      <c r="B82" s="6" t="s">
        <v>123</v>
      </c>
      <c r="C82" s="7" t="s">
        <v>124</v>
      </c>
      <c r="D82" s="6" t="s">
        <v>14</v>
      </c>
      <c r="E82" s="6" t="s">
        <v>101</v>
      </c>
      <c r="F82" s="8">
        <v>34.67</v>
      </c>
      <c r="G82" s="9">
        <v>9.83</v>
      </c>
      <c r="H82" s="10">
        <f t="shared" si="3"/>
        <v>340.81</v>
      </c>
    </row>
    <row r="83" spans="1:8" ht="24.75">
      <c r="A83" s="5" t="s">
        <v>219</v>
      </c>
      <c r="B83" s="6" t="s">
        <v>220</v>
      </c>
      <c r="C83" s="7" t="s">
        <v>221</v>
      </c>
      <c r="D83" s="6" t="s">
        <v>14</v>
      </c>
      <c r="E83" s="6" t="s">
        <v>48</v>
      </c>
      <c r="F83" s="8">
        <v>9</v>
      </c>
      <c r="G83" s="9">
        <v>92.41</v>
      </c>
      <c r="H83" s="10">
        <f t="shared" si="3"/>
        <v>831.69</v>
      </c>
    </row>
    <row r="84" spans="1:8" ht="16.5">
      <c r="A84" s="5" t="s">
        <v>222</v>
      </c>
      <c r="B84" s="6" t="s">
        <v>223</v>
      </c>
      <c r="C84" s="7" t="s">
        <v>224</v>
      </c>
      <c r="D84" s="6" t="s">
        <v>37</v>
      </c>
      <c r="E84" s="6" t="s">
        <v>48</v>
      </c>
      <c r="F84" s="8">
        <v>1.36</v>
      </c>
      <c r="G84" s="9">
        <v>792.03</v>
      </c>
      <c r="H84" s="10">
        <f t="shared" si="3"/>
        <v>1077.1600000000001</v>
      </c>
    </row>
    <row r="85" spans="1:8" ht="16.5">
      <c r="A85" s="5" t="s">
        <v>225</v>
      </c>
      <c r="B85" s="6" t="s">
        <v>226</v>
      </c>
      <c r="C85" s="7" t="s">
        <v>227</v>
      </c>
      <c r="D85" s="6" t="s">
        <v>14</v>
      </c>
      <c r="E85" s="6" t="s">
        <v>48</v>
      </c>
      <c r="F85" s="8">
        <v>17.399999999999999</v>
      </c>
      <c r="G85" s="9">
        <v>5</v>
      </c>
      <c r="H85" s="10">
        <f t="shared" si="3"/>
        <v>87</v>
      </c>
    </row>
    <row r="86" spans="1:8" ht="16.5">
      <c r="A86" s="5" t="s">
        <v>228</v>
      </c>
      <c r="B86" s="6" t="s">
        <v>229</v>
      </c>
      <c r="C86" s="7" t="s">
        <v>230</v>
      </c>
      <c r="D86" s="6" t="s">
        <v>29</v>
      </c>
      <c r="E86" s="6" t="s">
        <v>48</v>
      </c>
      <c r="F86" s="8">
        <v>17.399999999999999</v>
      </c>
      <c r="G86" s="9">
        <v>46.82</v>
      </c>
      <c r="H86" s="10">
        <f t="shared" si="3"/>
        <v>814.67</v>
      </c>
    </row>
    <row r="87" spans="1:8" ht="33">
      <c r="A87" s="5" t="s">
        <v>231</v>
      </c>
      <c r="B87" s="6" t="s">
        <v>232</v>
      </c>
      <c r="C87" s="7" t="s">
        <v>233</v>
      </c>
      <c r="D87" s="6" t="s">
        <v>170</v>
      </c>
      <c r="E87" s="6" t="s">
        <v>171</v>
      </c>
      <c r="F87" s="8">
        <v>17.399999999999999</v>
      </c>
      <c r="G87" s="9">
        <v>42.13</v>
      </c>
      <c r="H87" s="10">
        <f t="shared" si="3"/>
        <v>733.06</v>
      </c>
    </row>
    <row r="88" spans="1:8" ht="20.100000000000001" customHeight="1">
      <c r="A88" s="3" t="s">
        <v>234</v>
      </c>
      <c r="B88" s="63" t="s">
        <v>126</v>
      </c>
      <c r="C88" s="63"/>
      <c r="D88" s="63"/>
      <c r="E88" s="63"/>
      <c r="F88" s="63"/>
      <c r="G88" s="63"/>
      <c r="H88" s="4">
        <f>ROUND(SUM(H89:H102),2)</f>
        <v>730477.38</v>
      </c>
    </row>
    <row r="89" spans="1:8" ht="16.5">
      <c r="A89" s="5" t="s">
        <v>235</v>
      </c>
      <c r="B89" s="6" t="s">
        <v>128</v>
      </c>
      <c r="C89" s="7" t="s">
        <v>129</v>
      </c>
      <c r="D89" s="6" t="s">
        <v>14</v>
      </c>
      <c r="E89" s="6" t="s">
        <v>48</v>
      </c>
      <c r="F89" s="8">
        <v>1721.67</v>
      </c>
      <c r="G89" s="9">
        <v>23.71</v>
      </c>
      <c r="H89" s="10">
        <f t="shared" ref="H89:H102" si="4">ROUND(ROUND(F89,2)*ROUND(G89,2),2)</f>
        <v>40820.800000000003</v>
      </c>
    </row>
    <row r="90" spans="1:8" ht="16.5">
      <c r="A90" s="5" t="s">
        <v>236</v>
      </c>
      <c r="B90" s="6" t="s">
        <v>131</v>
      </c>
      <c r="C90" s="7" t="s">
        <v>132</v>
      </c>
      <c r="D90" s="6" t="s">
        <v>14</v>
      </c>
      <c r="E90" s="6" t="s">
        <v>48</v>
      </c>
      <c r="F90" s="8">
        <v>1721.67</v>
      </c>
      <c r="G90" s="9">
        <v>11.87</v>
      </c>
      <c r="H90" s="10">
        <f t="shared" si="4"/>
        <v>20436.22</v>
      </c>
    </row>
    <row r="91" spans="1:8" ht="16.5">
      <c r="A91" s="5" t="s">
        <v>237</v>
      </c>
      <c r="B91" s="6" t="s">
        <v>91</v>
      </c>
      <c r="C91" s="7" t="s">
        <v>92</v>
      </c>
      <c r="D91" s="6" t="s">
        <v>80</v>
      </c>
      <c r="E91" s="6" t="s">
        <v>93</v>
      </c>
      <c r="F91" s="8">
        <v>1721.67</v>
      </c>
      <c r="G91" s="9">
        <v>2.54</v>
      </c>
      <c r="H91" s="10">
        <f t="shared" si="4"/>
        <v>4373.04</v>
      </c>
    </row>
    <row r="92" spans="1:8" ht="33">
      <c r="A92" s="5" t="s">
        <v>238</v>
      </c>
      <c r="B92" s="6" t="s">
        <v>135</v>
      </c>
      <c r="C92" s="7" t="s">
        <v>136</v>
      </c>
      <c r="D92" s="6" t="s">
        <v>14</v>
      </c>
      <c r="E92" s="6" t="s">
        <v>48</v>
      </c>
      <c r="F92" s="8">
        <v>1721.67</v>
      </c>
      <c r="G92" s="9">
        <v>7.07</v>
      </c>
      <c r="H92" s="10">
        <f t="shared" si="4"/>
        <v>12172.21</v>
      </c>
    </row>
    <row r="93" spans="1:8" ht="33">
      <c r="A93" s="5" t="s">
        <v>239</v>
      </c>
      <c r="B93" s="6" t="s">
        <v>138</v>
      </c>
      <c r="C93" s="7" t="s">
        <v>139</v>
      </c>
      <c r="D93" s="6" t="s">
        <v>14</v>
      </c>
      <c r="E93" s="6" t="s">
        <v>48</v>
      </c>
      <c r="F93" s="8">
        <v>1721.67</v>
      </c>
      <c r="G93" s="9">
        <v>53.75</v>
      </c>
      <c r="H93" s="10">
        <f t="shared" si="4"/>
        <v>92539.76</v>
      </c>
    </row>
    <row r="94" spans="1:8" ht="16.5">
      <c r="A94" s="5" t="s">
        <v>240</v>
      </c>
      <c r="B94" s="6" t="s">
        <v>241</v>
      </c>
      <c r="C94" s="7" t="s">
        <v>242</v>
      </c>
      <c r="D94" s="6" t="s">
        <v>80</v>
      </c>
      <c r="E94" s="6" t="s">
        <v>48</v>
      </c>
      <c r="F94" s="8">
        <v>1269.6500000000001</v>
      </c>
      <c r="G94" s="9">
        <v>140.41999999999999</v>
      </c>
      <c r="H94" s="10">
        <f t="shared" si="4"/>
        <v>178284.25</v>
      </c>
    </row>
    <row r="95" spans="1:8" ht="16.5">
      <c r="A95" s="5" t="s">
        <v>243</v>
      </c>
      <c r="B95" s="6" t="s">
        <v>244</v>
      </c>
      <c r="C95" s="7" t="s">
        <v>245</v>
      </c>
      <c r="D95" s="6" t="s">
        <v>80</v>
      </c>
      <c r="E95" s="6" t="s">
        <v>48</v>
      </c>
      <c r="F95" s="8">
        <v>168.7</v>
      </c>
      <c r="G95" s="9">
        <v>126.87</v>
      </c>
      <c r="H95" s="10">
        <f t="shared" si="4"/>
        <v>21402.97</v>
      </c>
    </row>
    <row r="96" spans="1:8" ht="16.5">
      <c r="A96" s="5" t="s">
        <v>246</v>
      </c>
      <c r="B96" s="6" t="s">
        <v>247</v>
      </c>
      <c r="C96" s="7" t="s">
        <v>248</v>
      </c>
      <c r="D96" s="6" t="s">
        <v>80</v>
      </c>
      <c r="E96" s="6" t="s">
        <v>48</v>
      </c>
      <c r="F96" s="8">
        <v>283.3</v>
      </c>
      <c r="G96" s="9">
        <v>133.87</v>
      </c>
      <c r="H96" s="10">
        <f t="shared" si="4"/>
        <v>37925.370000000003</v>
      </c>
    </row>
    <row r="97" spans="1:8" ht="16.5">
      <c r="A97" s="5" t="s">
        <v>249</v>
      </c>
      <c r="B97" s="6" t="s">
        <v>150</v>
      </c>
      <c r="C97" s="7" t="s">
        <v>151</v>
      </c>
      <c r="D97" s="6" t="s">
        <v>80</v>
      </c>
      <c r="E97" s="6" t="s">
        <v>48</v>
      </c>
      <c r="F97" s="8">
        <v>1721.67</v>
      </c>
      <c r="G97" s="9">
        <v>50.47</v>
      </c>
      <c r="H97" s="10">
        <f t="shared" si="4"/>
        <v>86892.68</v>
      </c>
    </row>
    <row r="98" spans="1:8" ht="16.5">
      <c r="A98" s="5" t="s">
        <v>250</v>
      </c>
      <c r="B98" s="6" t="s">
        <v>251</v>
      </c>
      <c r="C98" s="7" t="s">
        <v>252</v>
      </c>
      <c r="D98" s="6" t="s">
        <v>14</v>
      </c>
      <c r="E98" s="6" t="s">
        <v>48</v>
      </c>
      <c r="F98" s="8">
        <v>58.29</v>
      </c>
      <c r="G98" s="9">
        <v>4.38</v>
      </c>
      <c r="H98" s="10">
        <f t="shared" si="4"/>
        <v>255.31</v>
      </c>
    </row>
    <row r="99" spans="1:8" ht="16.5">
      <c r="A99" s="5" t="s">
        <v>253</v>
      </c>
      <c r="B99" s="6" t="s">
        <v>254</v>
      </c>
      <c r="C99" s="7" t="s">
        <v>255</v>
      </c>
      <c r="D99" s="6" t="s">
        <v>14</v>
      </c>
      <c r="E99" s="6" t="s">
        <v>48</v>
      </c>
      <c r="F99" s="8">
        <v>58.29</v>
      </c>
      <c r="G99" s="9">
        <v>21.13</v>
      </c>
      <c r="H99" s="10">
        <f t="shared" si="4"/>
        <v>1231.67</v>
      </c>
    </row>
    <row r="100" spans="1:8">
      <c r="A100" s="5" t="s">
        <v>256</v>
      </c>
      <c r="B100" s="6" t="s">
        <v>153</v>
      </c>
      <c r="C100" s="7" t="s">
        <v>154</v>
      </c>
      <c r="D100" s="6" t="s">
        <v>170</v>
      </c>
      <c r="E100" s="6" t="s">
        <v>155</v>
      </c>
      <c r="F100" s="8">
        <v>190</v>
      </c>
      <c r="G100" s="9">
        <v>57.65</v>
      </c>
      <c r="H100" s="10">
        <f t="shared" si="4"/>
        <v>10953.5</v>
      </c>
    </row>
    <row r="101" spans="1:8" ht="16.5">
      <c r="A101" s="5" t="s">
        <v>257</v>
      </c>
      <c r="B101" s="6" t="s">
        <v>258</v>
      </c>
      <c r="C101" s="7" t="s">
        <v>259</v>
      </c>
      <c r="D101" s="6" t="s">
        <v>62</v>
      </c>
      <c r="E101" s="6" t="s">
        <v>48</v>
      </c>
      <c r="F101" s="8">
        <v>340</v>
      </c>
      <c r="G101" s="9">
        <v>21.49</v>
      </c>
      <c r="H101" s="10">
        <f t="shared" si="4"/>
        <v>7306.6</v>
      </c>
    </row>
    <row r="102" spans="1:8" ht="16.5">
      <c r="A102" s="5" t="s">
        <v>260</v>
      </c>
      <c r="B102" s="6" t="s">
        <v>261</v>
      </c>
      <c r="C102" s="7" t="s">
        <v>262</v>
      </c>
      <c r="D102" s="6" t="s">
        <v>80</v>
      </c>
      <c r="E102" s="6" t="s">
        <v>48</v>
      </c>
      <c r="F102" s="8">
        <v>340</v>
      </c>
      <c r="G102" s="9">
        <v>634.95000000000005</v>
      </c>
      <c r="H102" s="10">
        <f t="shared" si="4"/>
        <v>215883</v>
      </c>
    </row>
    <row r="103" spans="1:8" ht="20.100000000000001" customHeight="1">
      <c r="A103" s="3" t="s">
        <v>263</v>
      </c>
      <c r="B103" s="63" t="s">
        <v>264</v>
      </c>
      <c r="C103" s="63"/>
      <c r="D103" s="63"/>
      <c r="E103" s="63"/>
      <c r="F103" s="63"/>
      <c r="G103" s="63"/>
      <c r="H103" s="4">
        <f>ROUND(SUM(H104:H106),2)</f>
        <v>50592</v>
      </c>
    </row>
    <row r="104" spans="1:8">
      <c r="A104" s="5" t="s">
        <v>265</v>
      </c>
      <c r="B104" s="6" t="s">
        <v>159</v>
      </c>
      <c r="C104" s="7" t="s">
        <v>160</v>
      </c>
      <c r="D104" s="6" t="s">
        <v>14</v>
      </c>
      <c r="E104" s="6" t="s">
        <v>48</v>
      </c>
      <c r="F104" s="8">
        <v>408</v>
      </c>
      <c r="G104" s="9">
        <v>1.98</v>
      </c>
      <c r="H104" s="10">
        <f>ROUND(ROUND(F104,2)*ROUND(G104,2),2)</f>
        <v>807.84</v>
      </c>
    </row>
    <row r="105" spans="1:8" ht="33">
      <c r="A105" s="5" t="s">
        <v>266</v>
      </c>
      <c r="B105" s="6" t="s">
        <v>267</v>
      </c>
      <c r="C105" s="7" t="s">
        <v>268</v>
      </c>
      <c r="D105" s="6" t="s">
        <v>14</v>
      </c>
      <c r="E105" s="6" t="s">
        <v>48</v>
      </c>
      <c r="F105" s="8">
        <v>408</v>
      </c>
      <c r="G105" s="9">
        <v>41.23</v>
      </c>
      <c r="H105" s="10">
        <f>ROUND(ROUND(F105,2)*ROUND(G105,2),2)</f>
        <v>16821.84</v>
      </c>
    </row>
    <row r="106" spans="1:8" ht="16.5">
      <c r="A106" s="5" t="s">
        <v>269</v>
      </c>
      <c r="B106" s="6" t="s">
        <v>270</v>
      </c>
      <c r="C106" s="7" t="s">
        <v>271</v>
      </c>
      <c r="D106" s="6" t="s">
        <v>80</v>
      </c>
      <c r="E106" s="6" t="s">
        <v>48</v>
      </c>
      <c r="F106" s="8">
        <v>408</v>
      </c>
      <c r="G106" s="9">
        <v>80.790000000000006</v>
      </c>
      <c r="H106" s="10">
        <f>ROUND(ROUND(F106,2)*ROUND(G106,2),2)</f>
        <v>32962.32</v>
      </c>
    </row>
    <row r="107" spans="1:8" ht="20.100000000000001" customHeight="1">
      <c r="A107" s="3" t="s">
        <v>272</v>
      </c>
      <c r="B107" s="63" t="s">
        <v>273</v>
      </c>
      <c r="C107" s="63"/>
      <c r="D107" s="63"/>
      <c r="E107" s="63"/>
      <c r="F107" s="63"/>
      <c r="G107" s="63"/>
      <c r="H107" s="4">
        <f>ROUND(SUM(H108:H113),2)</f>
        <v>76501.600000000006</v>
      </c>
    </row>
    <row r="108" spans="1:8">
      <c r="A108" s="5" t="s">
        <v>274</v>
      </c>
      <c r="B108" s="6" t="s">
        <v>275</v>
      </c>
      <c r="C108" s="7" t="s">
        <v>276</v>
      </c>
      <c r="D108" s="6" t="s">
        <v>29</v>
      </c>
      <c r="E108" s="6" t="s">
        <v>48</v>
      </c>
      <c r="F108" s="8">
        <v>229.45</v>
      </c>
      <c r="G108" s="9">
        <v>32.479999999999997</v>
      </c>
      <c r="H108" s="10">
        <f t="shared" ref="H108:H113" si="5">ROUND(ROUND(F108,2)*ROUND(G108,2),2)</f>
        <v>7452.54</v>
      </c>
    </row>
    <row r="109" spans="1:8" ht="16.5">
      <c r="A109" s="5" t="s">
        <v>277</v>
      </c>
      <c r="B109" s="6" t="s">
        <v>131</v>
      </c>
      <c r="C109" s="7" t="s">
        <v>132</v>
      </c>
      <c r="D109" s="6" t="s">
        <v>14</v>
      </c>
      <c r="E109" s="6" t="s">
        <v>48</v>
      </c>
      <c r="F109" s="8">
        <v>46.46</v>
      </c>
      <c r="G109" s="9">
        <v>11.87</v>
      </c>
      <c r="H109" s="10">
        <f t="shared" si="5"/>
        <v>551.48</v>
      </c>
    </row>
    <row r="110" spans="1:8" ht="33">
      <c r="A110" s="5" t="s">
        <v>278</v>
      </c>
      <c r="B110" s="6" t="s">
        <v>267</v>
      </c>
      <c r="C110" s="7" t="s">
        <v>268</v>
      </c>
      <c r="D110" s="6" t="s">
        <v>14</v>
      </c>
      <c r="E110" s="6" t="s">
        <v>48</v>
      </c>
      <c r="F110" s="8">
        <v>229.45</v>
      </c>
      <c r="G110" s="9">
        <v>41.23</v>
      </c>
      <c r="H110" s="10">
        <f t="shared" si="5"/>
        <v>9460.2199999999993</v>
      </c>
    </row>
    <row r="111" spans="1:8" ht="16.5">
      <c r="A111" s="5" t="s">
        <v>279</v>
      </c>
      <c r="B111" s="6" t="s">
        <v>280</v>
      </c>
      <c r="C111" s="7" t="s">
        <v>281</v>
      </c>
      <c r="D111" s="6" t="s">
        <v>80</v>
      </c>
      <c r="E111" s="6" t="s">
        <v>48</v>
      </c>
      <c r="F111" s="8">
        <v>275.91000000000003</v>
      </c>
      <c r="G111" s="9">
        <v>146.66</v>
      </c>
      <c r="H111" s="10">
        <f t="shared" si="5"/>
        <v>40464.959999999999</v>
      </c>
    </row>
    <row r="112" spans="1:8" ht="16.5">
      <c r="A112" s="5" t="s">
        <v>282</v>
      </c>
      <c r="B112" s="6" t="s">
        <v>283</v>
      </c>
      <c r="C112" s="7" t="s">
        <v>284</v>
      </c>
      <c r="D112" s="6" t="s">
        <v>14</v>
      </c>
      <c r="E112" s="6" t="s">
        <v>48</v>
      </c>
      <c r="F112" s="8">
        <v>229.45</v>
      </c>
      <c r="G112" s="9">
        <v>70.58</v>
      </c>
      <c r="H112" s="10">
        <f t="shared" si="5"/>
        <v>16194.58</v>
      </c>
    </row>
    <row r="113" spans="1:8" ht="16.5">
      <c r="A113" s="5" t="s">
        <v>285</v>
      </c>
      <c r="B113" s="6" t="s">
        <v>286</v>
      </c>
      <c r="C113" s="7" t="s">
        <v>287</v>
      </c>
      <c r="D113" s="6" t="s">
        <v>14</v>
      </c>
      <c r="E113" s="6" t="s">
        <v>48</v>
      </c>
      <c r="F113" s="8">
        <v>46.46</v>
      </c>
      <c r="G113" s="9">
        <v>51.18</v>
      </c>
      <c r="H113" s="10">
        <f t="shared" si="5"/>
        <v>2377.8200000000002</v>
      </c>
    </row>
    <row r="114" spans="1:8" ht="20.100000000000001" customHeight="1">
      <c r="A114" s="3" t="s">
        <v>288</v>
      </c>
      <c r="B114" s="63" t="s">
        <v>289</v>
      </c>
      <c r="C114" s="63"/>
      <c r="D114" s="63"/>
      <c r="E114" s="63"/>
      <c r="F114" s="63"/>
      <c r="G114" s="63"/>
      <c r="H114" s="4">
        <f>ROUND(SUM(H115:H126),2)</f>
        <v>10828.21</v>
      </c>
    </row>
    <row r="115" spans="1:8" ht="16.5">
      <c r="A115" s="5" t="s">
        <v>290</v>
      </c>
      <c r="B115" s="6" t="s">
        <v>116</v>
      </c>
      <c r="C115" s="7" t="s">
        <v>117</v>
      </c>
      <c r="D115" s="6" t="s">
        <v>14</v>
      </c>
      <c r="E115" s="6" t="s">
        <v>118</v>
      </c>
      <c r="F115" s="8">
        <v>5</v>
      </c>
      <c r="G115" s="9">
        <v>59.27</v>
      </c>
      <c r="H115" s="10">
        <f t="shared" ref="H115:H126" si="6">ROUND(ROUND(F115,2)*ROUND(G115,2),2)</f>
        <v>296.35000000000002</v>
      </c>
    </row>
    <row r="116" spans="1:8" ht="16.5">
      <c r="A116" s="5" t="s">
        <v>291</v>
      </c>
      <c r="B116" s="6" t="s">
        <v>292</v>
      </c>
      <c r="C116" s="7" t="s">
        <v>293</v>
      </c>
      <c r="D116" s="6" t="s">
        <v>14</v>
      </c>
      <c r="E116" s="6" t="s">
        <v>118</v>
      </c>
      <c r="F116" s="8">
        <v>0.25</v>
      </c>
      <c r="G116" s="9">
        <v>590.37</v>
      </c>
      <c r="H116" s="10">
        <f t="shared" si="6"/>
        <v>147.59</v>
      </c>
    </row>
    <row r="117" spans="1:8" ht="24.75">
      <c r="A117" s="5" t="s">
        <v>294</v>
      </c>
      <c r="B117" s="6" t="s">
        <v>103</v>
      </c>
      <c r="C117" s="7" t="s">
        <v>104</v>
      </c>
      <c r="D117" s="6" t="s">
        <v>105</v>
      </c>
      <c r="E117" s="6" t="s">
        <v>101</v>
      </c>
      <c r="F117" s="8">
        <v>4</v>
      </c>
      <c r="G117" s="9">
        <v>10.98</v>
      </c>
      <c r="H117" s="10">
        <f t="shared" si="6"/>
        <v>43.92</v>
      </c>
    </row>
    <row r="118" spans="1:8" ht="33">
      <c r="A118" s="5" t="s">
        <v>295</v>
      </c>
      <c r="B118" s="6" t="s">
        <v>211</v>
      </c>
      <c r="C118" s="7" t="s">
        <v>296</v>
      </c>
      <c r="D118" s="6" t="s">
        <v>14</v>
      </c>
      <c r="E118" s="6" t="s">
        <v>101</v>
      </c>
      <c r="F118" s="8">
        <v>4</v>
      </c>
      <c r="G118" s="9">
        <v>65.84</v>
      </c>
      <c r="H118" s="10">
        <f t="shared" si="6"/>
        <v>263.36</v>
      </c>
    </row>
    <row r="119" spans="1:8" ht="16.5">
      <c r="A119" s="5" t="s">
        <v>297</v>
      </c>
      <c r="B119" s="6" t="s">
        <v>298</v>
      </c>
      <c r="C119" s="7" t="s">
        <v>299</v>
      </c>
      <c r="D119" s="6" t="s">
        <v>14</v>
      </c>
      <c r="E119" s="6" t="s">
        <v>118</v>
      </c>
      <c r="F119" s="8">
        <v>0.25</v>
      </c>
      <c r="G119" s="9">
        <v>938.34</v>
      </c>
      <c r="H119" s="10">
        <f t="shared" si="6"/>
        <v>234.59</v>
      </c>
    </row>
    <row r="120" spans="1:8" ht="24.75">
      <c r="A120" s="5" t="s">
        <v>300</v>
      </c>
      <c r="B120" s="6" t="s">
        <v>301</v>
      </c>
      <c r="C120" s="7" t="s">
        <v>302</v>
      </c>
      <c r="D120" s="6" t="s">
        <v>14</v>
      </c>
      <c r="E120" s="6" t="s">
        <v>48</v>
      </c>
      <c r="F120" s="8">
        <v>25</v>
      </c>
      <c r="G120" s="9">
        <v>52.22</v>
      </c>
      <c r="H120" s="10">
        <f t="shared" si="6"/>
        <v>1305.5</v>
      </c>
    </row>
    <row r="121" spans="1:8" ht="24.75">
      <c r="A121" s="5" t="s">
        <v>303</v>
      </c>
      <c r="B121" s="6" t="s">
        <v>304</v>
      </c>
      <c r="C121" s="7" t="s">
        <v>305</v>
      </c>
      <c r="D121" s="6" t="s">
        <v>14</v>
      </c>
      <c r="E121" s="6" t="s">
        <v>48</v>
      </c>
      <c r="F121" s="8">
        <v>12</v>
      </c>
      <c r="G121" s="9">
        <v>178.18</v>
      </c>
      <c r="H121" s="10">
        <f t="shared" si="6"/>
        <v>2138.16</v>
      </c>
    </row>
    <row r="122" spans="1:8" ht="33">
      <c r="A122" s="5" t="s">
        <v>306</v>
      </c>
      <c r="B122" s="6" t="s">
        <v>307</v>
      </c>
      <c r="C122" s="7" t="s">
        <v>308</v>
      </c>
      <c r="D122" s="6" t="s">
        <v>14</v>
      </c>
      <c r="E122" s="6" t="s">
        <v>118</v>
      </c>
      <c r="F122" s="8">
        <v>0.56000000000000005</v>
      </c>
      <c r="G122" s="9">
        <v>1253.1400000000001</v>
      </c>
      <c r="H122" s="10">
        <f t="shared" si="6"/>
        <v>701.76</v>
      </c>
    </row>
    <row r="123" spans="1:8" ht="33">
      <c r="A123" s="5" t="s">
        <v>309</v>
      </c>
      <c r="B123" s="6" t="s">
        <v>135</v>
      </c>
      <c r="C123" s="7" t="s">
        <v>136</v>
      </c>
      <c r="D123" s="6" t="s">
        <v>14</v>
      </c>
      <c r="E123" s="6" t="s">
        <v>48</v>
      </c>
      <c r="F123" s="8">
        <v>25</v>
      </c>
      <c r="G123" s="9">
        <v>7.07</v>
      </c>
      <c r="H123" s="10">
        <f t="shared" si="6"/>
        <v>176.75</v>
      </c>
    </row>
    <row r="124" spans="1:8" ht="33">
      <c r="A124" s="5" t="s">
        <v>310</v>
      </c>
      <c r="B124" s="6" t="s">
        <v>138</v>
      </c>
      <c r="C124" s="7" t="s">
        <v>139</v>
      </c>
      <c r="D124" s="6" t="s">
        <v>14</v>
      </c>
      <c r="E124" s="6" t="s">
        <v>48</v>
      </c>
      <c r="F124" s="8">
        <v>25</v>
      </c>
      <c r="G124" s="9">
        <v>53.75</v>
      </c>
      <c r="H124" s="10">
        <f t="shared" si="6"/>
        <v>1343.75</v>
      </c>
    </row>
    <row r="125" spans="1:8" ht="16.5">
      <c r="A125" s="5" t="s">
        <v>311</v>
      </c>
      <c r="B125" s="6" t="s">
        <v>312</v>
      </c>
      <c r="C125" s="7" t="s">
        <v>313</v>
      </c>
      <c r="D125" s="6" t="s">
        <v>14</v>
      </c>
      <c r="E125" s="6" t="s">
        <v>48</v>
      </c>
      <c r="F125" s="8">
        <v>168</v>
      </c>
      <c r="G125" s="9">
        <v>3.73</v>
      </c>
      <c r="H125" s="10">
        <f t="shared" si="6"/>
        <v>626.64</v>
      </c>
    </row>
    <row r="126" spans="1:8" ht="16.5">
      <c r="A126" s="5" t="s">
        <v>314</v>
      </c>
      <c r="B126" s="6" t="s">
        <v>254</v>
      </c>
      <c r="C126" s="7" t="s">
        <v>255</v>
      </c>
      <c r="D126" s="6" t="s">
        <v>14</v>
      </c>
      <c r="E126" s="6" t="s">
        <v>48</v>
      </c>
      <c r="F126" s="8">
        <v>168</v>
      </c>
      <c r="G126" s="9">
        <v>21.13</v>
      </c>
      <c r="H126" s="10">
        <f t="shared" si="6"/>
        <v>3549.84</v>
      </c>
    </row>
    <row r="127" spans="1:8" ht="20.100000000000001" customHeight="1">
      <c r="A127" s="3" t="s">
        <v>315</v>
      </c>
      <c r="B127" s="63" t="s">
        <v>180</v>
      </c>
      <c r="C127" s="63"/>
      <c r="D127" s="63"/>
      <c r="E127" s="63"/>
      <c r="F127" s="63"/>
      <c r="G127" s="63"/>
      <c r="H127" s="4">
        <f>ROUND(SUM(H128:H132),2)</f>
        <v>155342.69</v>
      </c>
    </row>
    <row r="128" spans="1:8" ht="24.75">
      <c r="A128" s="5" t="s">
        <v>316</v>
      </c>
      <c r="B128" s="6" t="s">
        <v>317</v>
      </c>
      <c r="C128" s="7" t="s">
        <v>318</v>
      </c>
      <c r="D128" s="6" t="s">
        <v>14</v>
      </c>
      <c r="E128" s="6" t="s">
        <v>48</v>
      </c>
      <c r="F128" s="8">
        <v>459</v>
      </c>
      <c r="G128" s="9">
        <v>4.74</v>
      </c>
      <c r="H128" s="10">
        <f>ROUND(ROUND(F128,2)*ROUND(G128,2),2)</f>
        <v>2175.66</v>
      </c>
    </row>
    <row r="129" spans="1:8" ht="16.5">
      <c r="A129" s="5" t="s">
        <v>319</v>
      </c>
      <c r="B129" s="6" t="s">
        <v>185</v>
      </c>
      <c r="C129" s="7" t="s">
        <v>186</v>
      </c>
      <c r="D129" s="6" t="s">
        <v>80</v>
      </c>
      <c r="E129" s="6" t="s">
        <v>48</v>
      </c>
      <c r="F129" s="8">
        <v>459</v>
      </c>
      <c r="G129" s="9">
        <v>295.17</v>
      </c>
      <c r="H129" s="10">
        <f>ROUND(ROUND(F129,2)*ROUND(G129,2),2)</f>
        <v>135483.03</v>
      </c>
    </row>
    <row r="130" spans="1:8" ht="16.5">
      <c r="A130" s="5" t="s">
        <v>320</v>
      </c>
      <c r="B130" s="6" t="s">
        <v>191</v>
      </c>
      <c r="C130" s="7" t="s">
        <v>192</v>
      </c>
      <c r="D130" s="6" t="s">
        <v>80</v>
      </c>
      <c r="E130" s="6" t="s">
        <v>81</v>
      </c>
      <c r="F130" s="8">
        <v>34</v>
      </c>
      <c r="G130" s="9">
        <v>88.88</v>
      </c>
      <c r="H130" s="10">
        <f>ROUND(ROUND(F130,2)*ROUND(G130,2),2)</f>
        <v>3021.92</v>
      </c>
    </row>
    <row r="131" spans="1:8" ht="16.5">
      <c r="A131" s="5" t="s">
        <v>321</v>
      </c>
      <c r="B131" s="6" t="s">
        <v>322</v>
      </c>
      <c r="C131" s="7" t="s">
        <v>323</v>
      </c>
      <c r="D131" s="6" t="s">
        <v>80</v>
      </c>
      <c r="E131" s="6" t="s">
        <v>81</v>
      </c>
      <c r="F131" s="8">
        <v>30</v>
      </c>
      <c r="G131" s="9">
        <v>88.88</v>
      </c>
      <c r="H131" s="10">
        <f>ROUND(ROUND(F131,2)*ROUND(G131,2),2)</f>
        <v>2666.4</v>
      </c>
    </row>
    <row r="132" spans="1:8" ht="16.5">
      <c r="A132" s="5" t="s">
        <v>324</v>
      </c>
      <c r="B132" s="6" t="s">
        <v>325</v>
      </c>
      <c r="C132" s="7" t="s">
        <v>326</v>
      </c>
      <c r="D132" s="6" t="s">
        <v>80</v>
      </c>
      <c r="E132" s="6" t="s">
        <v>58</v>
      </c>
      <c r="F132" s="8">
        <v>2</v>
      </c>
      <c r="G132" s="9">
        <v>5997.84</v>
      </c>
      <c r="H132" s="10">
        <f>ROUND(ROUND(F132,2)*ROUND(G132,2),2)</f>
        <v>11995.68</v>
      </c>
    </row>
    <row r="133" spans="1:8" ht="20.100000000000001" customHeight="1">
      <c r="A133" s="3" t="s">
        <v>327</v>
      </c>
      <c r="B133" s="63" t="s">
        <v>328</v>
      </c>
      <c r="C133" s="63"/>
      <c r="D133" s="63"/>
      <c r="E133" s="63"/>
      <c r="F133" s="63"/>
      <c r="G133" s="63"/>
      <c r="H133" s="4">
        <f>ROUND(SUM(H134:H148),2)</f>
        <v>101521.32</v>
      </c>
    </row>
    <row r="134" spans="1:8" ht="16.5">
      <c r="A134" s="5" t="s">
        <v>329</v>
      </c>
      <c r="B134" s="6" t="s">
        <v>116</v>
      </c>
      <c r="C134" s="7" t="s">
        <v>117</v>
      </c>
      <c r="D134" s="6" t="s">
        <v>14</v>
      </c>
      <c r="E134" s="6" t="s">
        <v>118</v>
      </c>
      <c r="F134" s="8">
        <v>39.6</v>
      </c>
      <c r="G134" s="9">
        <v>59.27</v>
      </c>
      <c r="H134" s="10">
        <f t="shared" ref="H134:H148" si="7">ROUND(ROUND(F134,2)*ROUND(G134,2),2)</f>
        <v>2347.09</v>
      </c>
    </row>
    <row r="135" spans="1:8" ht="16.5">
      <c r="A135" s="5" t="s">
        <v>330</v>
      </c>
      <c r="B135" s="6" t="s">
        <v>331</v>
      </c>
      <c r="C135" s="7" t="s">
        <v>332</v>
      </c>
      <c r="D135" s="6" t="s">
        <v>80</v>
      </c>
      <c r="E135" s="6" t="s">
        <v>333</v>
      </c>
      <c r="F135" s="8">
        <v>3.89</v>
      </c>
      <c r="G135" s="9">
        <v>550.66999999999996</v>
      </c>
      <c r="H135" s="10">
        <f t="shared" si="7"/>
        <v>2142.11</v>
      </c>
    </row>
    <row r="136" spans="1:8" ht="16.5">
      <c r="A136" s="5" t="s">
        <v>334</v>
      </c>
      <c r="B136" s="6" t="s">
        <v>335</v>
      </c>
      <c r="C136" s="7" t="s">
        <v>336</v>
      </c>
      <c r="D136" s="6" t="s">
        <v>14</v>
      </c>
      <c r="E136" s="6" t="s">
        <v>118</v>
      </c>
      <c r="F136" s="8">
        <v>9.9</v>
      </c>
      <c r="G136" s="9">
        <v>133.57</v>
      </c>
      <c r="H136" s="10">
        <f t="shared" si="7"/>
        <v>1322.34</v>
      </c>
    </row>
    <row r="137" spans="1:8" ht="16.5">
      <c r="A137" s="5" t="s">
        <v>337</v>
      </c>
      <c r="B137" s="6" t="s">
        <v>338</v>
      </c>
      <c r="C137" s="7" t="s">
        <v>339</v>
      </c>
      <c r="D137" s="6" t="s">
        <v>80</v>
      </c>
      <c r="E137" s="6" t="s">
        <v>118</v>
      </c>
      <c r="F137" s="8">
        <v>9.9</v>
      </c>
      <c r="G137" s="9">
        <v>578.08000000000004</v>
      </c>
      <c r="H137" s="10">
        <f t="shared" si="7"/>
        <v>5722.99</v>
      </c>
    </row>
    <row r="138" spans="1:8" ht="16.5">
      <c r="A138" s="5" t="s">
        <v>340</v>
      </c>
      <c r="B138" s="6" t="s">
        <v>341</v>
      </c>
      <c r="C138" s="7" t="s">
        <v>342</v>
      </c>
      <c r="D138" s="6" t="s">
        <v>14</v>
      </c>
      <c r="E138" s="6" t="s">
        <v>118</v>
      </c>
      <c r="F138" s="8">
        <v>9.07</v>
      </c>
      <c r="G138" s="9">
        <v>87.42</v>
      </c>
      <c r="H138" s="10">
        <f t="shared" si="7"/>
        <v>792.9</v>
      </c>
    </row>
    <row r="139" spans="1:8" ht="24.75">
      <c r="A139" s="5" t="s">
        <v>343</v>
      </c>
      <c r="B139" s="6" t="s">
        <v>211</v>
      </c>
      <c r="C139" s="7" t="s">
        <v>212</v>
      </c>
      <c r="D139" s="6" t="s">
        <v>14</v>
      </c>
      <c r="E139" s="6" t="s">
        <v>101</v>
      </c>
      <c r="F139" s="8">
        <v>426.35</v>
      </c>
      <c r="G139" s="9">
        <v>65.84</v>
      </c>
      <c r="H139" s="10">
        <f t="shared" si="7"/>
        <v>28070.880000000001</v>
      </c>
    </row>
    <row r="140" spans="1:8" ht="24.75">
      <c r="A140" s="5" t="s">
        <v>344</v>
      </c>
      <c r="B140" s="6" t="s">
        <v>345</v>
      </c>
      <c r="C140" s="7" t="s">
        <v>346</v>
      </c>
      <c r="D140" s="6" t="s">
        <v>14</v>
      </c>
      <c r="E140" s="6" t="s">
        <v>101</v>
      </c>
      <c r="F140" s="8">
        <v>60.82</v>
      </c>
      <c r="G140" s="9">
        <v>15.58</v>
      </c>
      <c r="H140" s="10">
        <f t="shared" si="7"/>
        <v>947.58</v>
      </c>
    </row>
    <row r="141" spans="1:8" ht="33">
      <c r="A141" s="5" t="s">
        <v>347</v>
      </c>
      <c r="B141" s="6" t="s">
        <v>348</v>
      </c>
      <c r="C141" s="7" t="s">
        <v>349</v>
      </c>
      <c r="D141" s="6" t="s">
        <v>14</v>
      </c>
      <c r="E141" s="6" t="s">
        <v>48</v>
      </c>
      <c r="F141" s="8">
        <v>72</v>
      </c>
      <c r="G141" s="9">
        <v>79.2</v>
      </c>
      <c r="H141" s="10">
        <f t="shared" si="7"/>
        <v>5702.4</v>
      </c>
    </row>
    <row r="142" spans="1:8" ht="24.75">
      <c r="A142" s="5" t="s">
        <v>350</v>
      </c>
      <c r="B142" s="6" t="s">
        <v>351</v>
      </c>
      <c r="C142" s="7" t="s">
        <v>352</v>
      </c>
      <c r="D142" s="6" t="s">
        <v>14</v>
      </c>
      <c r="E142" s="6" t="s">
        <v>81</v>
      </c>
      <c r="F142" s="8">
        <v>220</v>
      </c>
      <c r="G142" s="9">
        <v>5.48</v>
      </c>
      <c r="H142" s="10">
        <f t="shared" si="7"/>
        <v>1205.5999999999999</v>
      </c>
    </row>
    <row r="143" spans="1:8" ht="16.5">
      <c r="A143" s="5" t="s">
        <v>353</v>
      </c>
      <c r="B143" s="6" t="s">
        <v>298</v>
      </c>
      <c r="C143" s="7" t="s">
        <v>299</v>
      </c>
      <c r="D143" s="6" t="s">
        <v>14</v>
      </c>
      <c r="E143" s="6" t="s">
        <v>118</v>
      </c>
      <c r="F143" s="8">
        <v>3.38</v>
      </c>
      <c r="G143" s="9">
        <v>938.34</v>
      </c>
      <c r="H143" s="10">
        <f t="shared" si="7"/>
        <v>3171.59</v>
      </c>
    </row>
    <row r="144" spans="1:8" ht="16.5">
      <c r="A144" s="5" t="s">
        <v>354</v>
      </c>
      <c r="B144" s="6" t="s">
        <v>355</v>
      </c>
      <c r="C144" s="7" t="s">
        <v>356</v>
      </c>
      <c r="D144" s="6" t="s">
        <v>14</v>
      </c>
      <c r="E144" s="6" t="s">
        <v>118</v>
      </c>
      <c r="F144" s="8">
        <v>3.89</v>
      </c>
      <c r="G144" s="9">
        <v>817.47</v>
      </c>
      <c r="H144" s="10">
        <f t="shared" si="7"/>
        <v>3179.96</v>
      </c>
    </row>
    <row r="145" spans="1:8" ht="16.5">
      <c r="A145" s="5" t="s">
        <v>357</v>
      </c>
      <c r="B145" s="6" t="s">
        <v>358</v>
      </c>
      <c r="C145" s="7" t="s">
        <v>359</v>
      </c>
      <c r="D145" s="6" t="s">
        <v>14</v>
      </c>
      <c r="E145" s="6" t="s">
        <v>81</v>
      </c>
      <c r="F145" s="8">
        <v>220</v>
      </c>
      <c r="G145" s="9">
        <v>42.16</v>
      </c>
      <c r="H145" s="10">
        <f t="shared" si="7"/>
        <v>9275.2000000000007</v>
      </c>
    </row>
    <row r="146" spans="1:8" ht="24.75">
      <c r="A146" s="5" t="s">
        <v>360</v>
      </c>
      <c r="B146" s="6" t="s">
        <v>361</v>
      </c>
      <c r="C146" s="7" t="s">
        <v>362</v>
      </c>
      <c r="D146" s="6" t="s">
        <v>14</v>
      </c>
      <c r="E146" s="6" t="s">
        <v>48</v>
      </c>
      <c r="F146" s="8">
        <v>242</v>
      </c>
      <c r="G146" s="9">
        <v>106.69</v>
      </c>
      <c r="H146" s="10">
        <f t="shared" si="7"/>
        <v>25818.98</v>
      </c>
    </row>
    <row r="147" spans="1:8">
      <c r="A147" s="5" t="s">
        <v>363</v>
      </c>
      <c r="B147" s="6" t="s">
        <v>153</v>
      </c>
      <c r="C147" s="7" t="s">
        <v>154</v>
      </c>
      <c r="D147" s="6" t="s">
        <v>170</v>
      </c>
      <c r="E147" s="6" t="s">
        <v>155</v>
      </c>
      <c r="F147" s="8">
        <v>110</v>
      </c>
      <c r="G147" s="9">
        <v>57.65</v>
      </c>
      <c r="H147" s="10">
        <f t="shared" si="7"/>
        <v>6341.5</v>
      </c>
    </row>
    <row r="148" spans="1:8" ht="16.5">
      <c r="A148" s="5" t="s">
        <v>364</v>
      </c>
      <c r="B148" s="6" t="s">
        <v>365</v>
      </c>
      <c r="C148" s="7" t="s">
        <v>366</v>
      </c>
      <c r="D148" s="6" t="s">
        <v>80</v>
      </c>
      <c r="E148" s="6" t="s">
        <v>81</v>
      </c>
      <c r="F148" s="8">
        <v>110</v>
      </c>
      <c r="G148" s="9">
        <v>49.82</v>
      </c>
      <c r="H148" s="10">
        <f t="shared" si="7"/>
        <v>5480.2</v>
      </c>
    </row>
    <row r="149" spans="1:8" ht="20.100000000000001" customHeight="1">
      <c r="A149" s="3" t="s">
        <v>367</v>
      </c>
      <c r="B149" s="63" t="s">
        <v>368</v>
      </c>
      <c r="C149" s="63"/>
      <c r="D149" s="63"/>
      <c r="E149" s="63"/>
      <c r="F149" s="63"/>
      <c r="G149" s="63"/>
      <c r="H149" s="4">
        <f>ROUND(SUM(H150:H187),2)</f>
        <v>359024.59</v>
      </c>
    </row>
    <row r="150" spans="1:8" ht="16.5">
      <c r="A150" s="5" t="s">
        <v>369</v>
      </c>
      <c r="B150" s="6" t="s">
        <v>128</v>
      </c>
      <c r="C150" s="7" t="s">
        <v>129</v>
      </c>
      <c r="D150" s="6" t="s">
        <v>14</v>
      </c>
      <c r="E150" s="6" t="s">
        <v>48</v>
      </c>
      <c r="F150" s="8">
        <v>416.73</v>
      </c>
      <c r="G150" s="9">
        <v>23.71</v>
      </c>
      <c r="H150" s="10">
        <f t="shared" ref="H150:H187" si="8">ROUND(ROUND(F150,2)*ROUND(G150,2),2)</f>
        <v>9880.67</v>
      </c>
    </row>
    <row r="151" spans="1:8">
      <c r="A151" s="5" t="s">
        <v>370</v>
      </c>
      <c r="B151" s="6" t="s">
        <v>371</v>
      </c>
      <c r="C151" s="7" t="s">
        <v>372</v>
      </c>
      <c r="D151" s="6" t="s">
        <v>14</v>
      </c>
      <c r="E151" s="6" t="s">
        <v>48</v>
      </c>
      <c r="F151" s="8">
        <v>106.02</v>
      </c>
      <c r="G151" s="9">
        <v>17.489999999999998</v>
      </c>
      <c r="H151" s="10">
        <f t="shared" si="8"/>
        <v>1854.29</v>
      </c>
    </row>
    <row r="152" spans="1:8" ht="16.5">
      <c r="A152" s="5" t="s">
        <v>373</v>
      </c>
      <c r="B152" s="6" t="s">
        <v>275</v>
      </c>
      <c r="C152" s="7" t="s">
        <v>276</v>
      </c>
      <c r="D152" s="6" t="s">
        <v>62</v>
      </c>
      <c r="E152" s="6" t="s">
        <v>48</v>
      </c>
      <c r="F152" s="8">
        <v>123.31</v>
      </c>
      <c r="G152" s="9">
        <v>32.479999999999997</v>
      </c>
      <c r="H152" s="10">
        <f t="shared" si="8"/>
        <v>4005.11</v>
      </c>
    </row>
    <row r="153" spans="1:8" ht="33">
      <c r="A153" s="5" t="s">
        <v>374</v>
      </c>
      <c r="B153" s="6" t="s">
        <v>267</v>
      </c>
      <c r="C153" s="7" t="s">
        <v>268</v>
      </c>
      <c r="D153" s="6" t="s">
        <v>14</v>
      </c>
      <c r="E153" s="6" t="s">
        <v>48</v>
      </c>
      <c r="F153" s="8">
        <v>123.31</v>
      </c>
      <c r="G153" s="9">
        <v>41.23</v>
      </c>
      <c r="H153" s="10">
        <f t="shared" si="8"/>
        <v>5084.07</v>
      </c>
    </row>
    <row r="154" spans="1:8" ht="16.5">
      <c r="A154" s="5" t="s">
        <v>375</v>
      </c>
      <c r="B154" s="6" t="s">
        <v>280</v>
      </c>
      <c r="C154" s="7" t="s">
        <v>281</v>
      </c>
      <c r="D154" s="6" t="s">
        <v>80</v>
      </c>
      <c r="E154" s="6" t="s">
        <v>48</v>
      </c>
      <c r="F154" s="8">
        <v>178.5</v>
      </c>
      <c r="G154" s="9">
        <v>146.66</v>
      </c>
      <c r="H154" s="10">
        <f t="shared" si="8"/>
        <v>26178.81</v>
      </c>
    </row>
    <row r="155" spans="1:8" ht="16.5">
      <c r="A155" s="5" t="s">
        <v>376</v>
      </c>
      <c r="B155" s="6" t="s">
        <v>377</v>
      </c>
      <c r="C155" s="7" t="s">
        <v>378</v>
      </c>
      <c r="D155" s="6" t="s">
        <v>14</v>
      </c>
      <c r="E155" s="6" t="s">
        <v>48</v>
      </c>
      <c r="F155" s="8">
        <v>123.31</v>
      </c>
      <c r="G155" s="9">
        <v>55.13</v>
      </c>
      <c r="H155" s="10">
        <f t="shared" si="8"/>
        <v>6798.08</v>
      </c>
    </row>
    <row r="156" spans="1:8" ht="16.5">
      <c r="A156" s="5" t="s">
        <v>379</v>
      </c>
      <c r="B156" s="6" t="s">
        <v>286</v>
      </c>
      <c r="C156" s="7" t="s">
        <v>287</v>
      </c>
      <c r="D156" s="6" t="s">
        <v>14</v>
      </c>
      <c r="E156" s="6" t="s">
        <v>48</v>
      </c>
      <c r="F156" s="8">
        <v>55.18</v>
      </c>
      <c r="G156" s="9">
        <v>51.18</v>
      </c>
      <c r="H156" s="10">
        <f t="shared" si="8"/>
        <v>2824.11</v>
      </c>
    </row>
    <row r="157" spans="1:8" ht="24.75">
      <c r="A157" s="5" t="s">
        <v>380</v>
      </c>
      <c r="B157" s="6" t="s">
        <v>381</v>
      </c>
      <c r="C157" s="7" t="s">
        <v>382</v>
      </c>
      <c r="D157" s="6" t="s">
        <v>14</v>
      </c>
      <c r="E157" s="6" t="s">
        <v>48</v>
      </c>
      <c r="F157" s="8">
        <v>416.73</v>
      </c>
      <c r="G157" s="9">
        <v>138.07</v>
      </c>
      <c r="H157" s="10">
        <f t="shared" si="8"/>
        <v>57537.91</v>
      </c>
    </row>
    <row r="158" spans="1:8" ht="16.5">
      <c r="A158" s="5" t="s">
        <v>383</v>
      </c>
      <c r="B158" s="6" t="s">
        <v>384</v>
      </c>
      <c r="C158" s="7" t="s">
        <v>385</v>
      </c>
      <c r="D158" s="6" t="s">
        <v>14</v>
      </c>
      <c r="E158" s="6" t="s">
        <v>48</v>
      </c>
      <c r="F158" s="8">
        <v>416.73</v>
      </c>
      <c r="G158" s="9">
        <v>0.88</v>
      </c>
      <c r="H158" s="10">
        <f t="shared" si="8"/>
        <v>366.72</v>
      </c>
    </row>
    <row r="159" spans="1:8" ht="16.5">
      <c r="A159" s="5" t="s">
        <v>386</v>
      </c>
      <c r="B159" s="6" t="s">
        <v>387</v>
      </c>
      <c r="C159" s="7" t="s">
        <v>388</v>
      </c>
      <c r="D159" s="6" t="s">
        <v>14</v>
      </c>
      <c r="E159" s="6" t="s">
        <v>48</v>
      </c>
      <c r="F159" s="8">
        <v>123.31</v>
      </c>
      <c r="G159" s="9">
        <v>1.99</v>
      </c>
      <c r="H159" s="10">
        <f t="shared" si="8"/>
        <v>245.39</v>
      </c>
    </row>
    <row r="160" spans="1:8">
      <c r="A160" s="5" t="s">
        <v>389</v>
      </c>
      <c r="B160" s="6" t="s">
        <v>390</v>
      </c>
      <c r="C160" s="7" t="s">
        <v>391</v>
      </c>
      <c r="D160" s="6" t="s">
        <v>392</v>
      </c>
      <c r="E160" s="6" t="s">
        <v>48</v>
      </c>
      <c r="F160" s="8">
        <v>123.31</v>
      </c>
      <c r="G160" s="9">
        <v>113.98</v>
      </c>
      <c r="H160" s="10">
        <f t="shared" si="8"/>
        <v>14054.87</v>
      </c>
    </row>
    <row r="161" spans="1:8" ht="16.5">
      <c r="A161" s="5" t="s">
        <v>393</v>
      </c>
      <c r="B161" s="6" t="s">
        <v>394</v>
      </c>
      <c r="C161" s="7" t="s">
        <v>395</v>
      </c>
      <c r="D161" s="6" t="s">
        <v>14</v>
      </c>
      <c r="E161" s="6" t="s">
        <v>58</v>
      </c>
      <c r="F161" s="8">
        <v>33</v>
      </c>
      <c r="G161" s="9">
        <v>665</v>
      </c>
      <c r="H161" s="10">
        <f t="shared" si="8"/>
        <v>21945</v>
      </c>
    </row>
    <row r="162" spans="1:8" ht="16.5">
      <c r="A162" s="5" t="s">
        <v>396</v>
      </c>
      <c r="B162" s="6" t="s">
        <v>397</v>
      </c>
      <c r="C162" s="7" t="s">
        <v>398</v>
      </c>
      <c r="D162" s="6" t="s">
        <v>14</v>
      </c>
      <c r="E162" s="6" t="s">
        <v>58</v>
      </c>
      <c r="F162" s="8">
        <v>33</v>
      </c>
      <c r="G162" s="9">
        <v>45.32</v>
      </c>
      <c r="H162" s="10">
        <f t="shared" si="8"/>
        <v>1495.56</v>
      </c>
    </row>
    <row r="163" spans="1:8" ht="16.5">
      <c r="A163" s="5" t="s">
        <v>399</v>
      </c>
      <c r="B163" s="6" t="s">
        <v>400</v>
      </c>
      <c r="C163" s="7" t="s">
        <v>401</v>
      </c>
      <c r="D163" s="6" t="s">
        <v>14</v>
      </c>
      <c r="E163" s="6" t="s">
        <v>58</v>
      </c>
      <c r="F163" s="8">
        <v>33</v>
      </c>
      <c r="G163" s="9">
        <v>58.36</v>
      </c>
      <c r="H163" s="10">
        <f t="shared" si="8"/>
        <v>1925.88</v>
      </c>
    </row>
    <row r="164" spans="1:8" ht="24.75">
      <c r="A164" s="5" t="s">
        <v>402</v>
      </c>
      <c r="B164" s="6" t="s">
        <v>403</v>
      </c>
      <c r="C164" s="7" t="s">
        <v>404</v>
      </c>
      <c r="D164" s="6" t="s">
        <v>14</v>
      </c>
      <c r="E164" s="6" t="s">
        <v>58</v>
      </c>
      <c r="F164" s="8">
        <v>30</v>
      </c>
      <c r="G164" s="9">
        <v>446.04</v>
      </c>
      <c r="H164" s="10">
        <f t="shared" si="8"/>
        <v>13381.2</v>
      </c>
    </row>
    <row r="165" spans="1:8" ht="16.5">
      <c r="A165" s="5" t="s">
        <v>405</v>
      </c>
      <c r="B165" s="6" t="s">
        <v>406</v>
      </c>
      <c r="C165" s="7" t="s">
        <v>407</v>
      </c>
      <c r="D165" s="6" t="s">
        <v>14</v>
      </c>
      <c r="E165" s="6" t="s">
        <v>58</v>
      </c>
      <c r="F165" s="8">
        <v>30</v>
      </c>
      <c r="G165" s="9">
        <v>319.08</v>
      </c>
      <c r="H165" s="10">
        <f t="shared" si="8"/>
        <v>9572.4</v>
      </c>
    </row>
    <row r="166" spans="1:8" ht="16.5">
      <c r="A166" s="5" t="s">
        <v>408</v>
      </c>
      <c r="B166" s="6" t="s">
        <v>400</v>
      </c>
      <c r="C166" s="7" t="s">
        <v>401</v>
      </c>
      <c r="D166" s="6" t="s">
        <v>14</v>
      </c>
      <c r="E166" s="6" t="s">
        <v>58</v>
      </c>
      <c r="F166" s="8">
        <v>30</v>
      </c>
      <c r="G166" s="9">
        <v>58.36</v>
      </c>
      <c r="H166" s="10">
        <f t="shared" si="8"/>
        <v>1750.8</v>
      </c>
    </row>
    <row r="167" spans="1:8" ht="16.5">
      <c r="A167" s="5" t="s">
        <v>409</v>
      </c>
      <c r="B167" s="6" t="s">
        <v>410</v>
      </c>
      <c r="C167" s="7" t="s">
        <v>411</v>
      </c>
      <c r="D167" s="6" t="s">
        <v>14</v>
      </c>
      <c r="E167" s="6" t="s">
        <v>58</v>
      </c>
      <c r="F167" s="8">
        <v>11</v>
      </c>
      <c r="G167" s="9">
        <v>852.57</v>
      </c>
      <c r="H167" s="10">
        <f t="shared" si="8"/>
        <v>9378.27</v>
      </c>
    </row>
    <row r="168" spans="1:8" ht="16.5">
      <c r="A168" s="5" t="s">
        <v>412</v>
      </c>
      <c r="B168" s="6" t="s">
        <v>413</v>
      </c>
      <c r="C168" s="7" t="s">
        <v>414</v>
      </c>
      <c r="D168" s="6" t="s">
        <v>80</v>
      </c>
      <c r="E168" s="6" t="s">
        <v>48</v>
      </c>
      <c r="F168" s="8">
        <v>106.02</v>
      </c>
      <c r="G168" s="9">
        <v>715.51</v>
      </c>
      <c r="H168" s="10">
        <f t="shared" si="8"/>
        <v>75858.37</v>
      </c>
    </row>
    <row r="169" spans="1:8" ht="16.5">
      <c r="A169" s="5" t="s">
        <v>415</v>
      </c>
      <c r="B169" s="6" t="s">
        <v>416</v>
      </c>
      <c r="C169" s="7" t="s">
        <v>417</v>
      </c>
      <c r="D169" s="6" t="s">
        <v>80</v>
      </c>
      <c r="E169" s="6" t="s">
        <v>48</v>
      </c>
      <c r="F169" s="8">
        <v>20.66</v>
      </c>
      <c r="G169" s="9">
        <v>627.17999999999995</v>
      </c>
      <c r="H169" s="10">
        <f t="shared" si="8"/>
        <v>12957.54</v>
      </c>
    </row>
    <row r="170" spans="1:8" ht="24.75">
      <c r="A170" s="5" t="s">
        <v>418</v>
      </c>
      <c r="B170" s="6" t="s">
        <v>419</v>
      </c>
      <c r="C170" s="7" t="s">
        <v>420</v>
      </c>
      <c r="D170" s="6" t="s">
        <v>14</v>
      </c>
      <c r="E170" s="6" t="s">
        <v>48</v>
      </c>
      <c r="F170" s="8">
        <v>29.92</v>
      </c>
      <c r="G170" s="9">
        <v>684.08</v>
      </c>
      <c r="H170" s="10">
        <f t="shared" si="8"/>
        <v>20467.669999999998</v>
      </c>
    </row>
    <row r="171" spans="1:8">
      <c r="A171" s="5" t="s">
        <v>421</v>
      </c>
      <c r="B171" s="6" t="s">
        <v>422</v>
      </c>
      <c r="C171" s="7" t="s">
        <v>423</v>
      </c>
      <c r="D171" s="6" t="s">
        <v>29</v>
      </c>
      <c r="E171" s="6" t="s">
        <v>58</v>
      </c>
      <c r="F171" s="8">
        <v>10</v>
      </c>
      <c r="G171" s="9">
        <v>412.27</v>
      </c>
      <c r="H171" s="10">
        <f t="shared" si="8"/>
        <v>4122.7</v>
      </c>
    </row>
    <row r="172" spans="1:8" ht="16.5">
      <c r="A172" s="5" t="s">
        <v>424</v>
      </c>
      <c r="B172" s="6" t="s">
        <v>425</v>
      </c>
      <c r="C172" s="7" t="s">
        <v>426</v>
      </c>
      <c r="D172" s="6" t="s">
        <v>62</v>
      </c>
      <c r="E172" s="6" t="s">
        <v>58</v>
      </c>
      <c r="F172" s="8">
        <v>2</v>
      </c>
      <c r="G172" s="9">
        <v>626.17999999999995</v>
      </c>
      <c r="H172" s="10">
        <f t="shared" si="8"/>
        <v>1252.3599999999999</v>
      </c>
    </row>
    <row r="173" spans="1:8">
      <c r="A173" s="5" t="s">
        <v>427</v>
      </c>
      <c r="B173" s="6" t="s">
        <v>428</v>
      </c>
      <c r="C173" s="7" t="s">
        <v>429</v>
      </c>
      <c r="D173" s="6" t="s">
        <v>29</v>
      </c>
      <c r="E173" s="6" t="s">
        <v>48</v>
      </c>
      <c r="F173" s="8">
        <v>45.45</v>
      </c>
      <c r="G173" s="9">
        <v>141.5</v>
      </c>
      <c r="H173" s="10">
        <f t="shared" si="8"/>
        <v>6431.18</v>
      </c>
    </row>
    <row r="174" spans="1:8" ht="16.5">
      <c r="A174" s="5" t="s">
        <v>430</v>
      </c>
      <c r="B174" s="6" t="s">
        <v>431</v>
      </c>
      <c r="C174" s="7" t="s">
        <v>432</v>
      </c>
      <c r="D174" s="6" t="s">
        <v>170</v>
      </c>
      <c r="E174" s="6" t="s">
        <v>196</v>
      </c>
      <c r="F174" s="8">
        <v>47</v>
      </c>
      <c r="G174" s="9">
        <v>123.31</v>
      </c>
      <c r="H174" s="10">
        <f t="shared" si="8"/>
        <v>5795.57</v>
      </c>
    </row>
    <row r="175" spans="1:8">
      <c r="A175" s="5" t="s">
        <v>433</v>
      </c>
      <c r="B175" s="6" t="s">
        <v>434</v>
      </c>
      <c r="C175" s="7" t="s">
        <v>435</v>
      </c>
      <c r="D175" s="6" t="s">
        <v>29</v>
      </c>
      <c r="E175" s="6" t="s">
        <v>58</v>
      </c>
      <c r="F175" s="8">
        <v>1</v>
      </c>
      <c r="G175" s="9">
        <v>211.46</v>
      </c>
      <c r="H175" s="10">
        <f t="shared" si="8"/>
        <v>211.46</v>
      </c>
    </row>
    <row r="176" spans="1:8">
      <c r="A176" s="5" t="s">
        <v>436</v>
      </c>
      <c r="B176" s="6" t="s">
        <v>437</v>
      </c>
      <c r="C176" s="7" t="s">
        <v>438</v>
      </c>
      <c r="D176" s="6" t="s">
        <v>170</v>
      </c>
      <c r="E176" s="6" t="s">
        <v>171</v>
      </c>
      <c r="F176" s="8">
        <v>29.8</v>
      </c>
      <c r="G176" s="9">
        <v>574.74</v>
      </c>
      <c r="H176" s="10">
        <f t="shared" si="8"/>
        <v>17127.25</v>
      </c>
    </row>
    <row r="177" spans="1:8" ht="16.5">
      <c r="A177" s="5" t="s">
        <v>439</v>
      </c>
      <c r="B177" s="6" t="s">
        <v>440</v>
      </c>
      <c r="C177" s="7" t="s">
        <v>441</v>
      </c>
      <c r="D177" s="6" t="s">
        <v>80</v>
      </c>
      <c r="E177" s="6" t="s">
        <v>58</v>
      </c>
      <c r="F177" s="8">
        <v>17</v>
      </c>
      <c r="G177" s="9">
        <v>16.75</v>
      </c>
      <c r="H177" s="10">
        <f t="shared" si="8"/>
        <v>284.75</v>
      </c>
    </row>
    <row r="178" spans="1:8">
      <c r="A178" s="5" t="s">
        <v>442</v>
      </c>
      <c r="B178" s="6" t="s">
        <v>443</v>
      </c>
      <c r="C178" s="7" t="s">
        <v>444</v>
      </c>
      <c r="D178" s="6" t="s">
        <v>170</v>
      </c>
      <c r="E178" s="6" t="s">
        <v>196</v>
      </c>
      <c r="F178" s="8">
        <v>12</v>
      </c>
      <c r="G178" s="9">
        <v>35.71</v>
      </c>
      <c r="H178" s="10">
        <f t="shared" si="8"/>
        <v>428.52</v>
      </c>
    </row>
    <row r="179" spans="1:8">
      <c r="A179" s="5" t="s">
        <v>445</v>
      </c>
      <c r="B179" s="6" t="s">
        <v>446</v>
      </c>
      <c r="C179" s="7" t="s">
        <v>447</v>
      </c>
      <c r="D179" s="6" t="s">
        <v>170</v>
      </c>
      <c r="E179" s="6" t="s">
        <v>196</v>
      </c>
      <c r="F179" s="8">
        <v>12</v>
      </c>
      <c r="G179" s="9">
        <v>53.69</v>
      </c>
      <c r="H179" s="10">
        <f t="shared" si="8"/>
        <v>644.28</v>
      </c>
    </row>
    <row r="180" spans="1:8">
      <c r="A180" s="5" t="s">
        <v>448</v>
      </c>
      <c r="B180" s="6" t="s">
        <v>449</v>
      </c>
      <c r="C180" s="7" t="s">
        <v>450</v>
      </c>
      <c r="D180" s="6" t="s">
        <v>170</v>
      </c>
      <c r="E180" s="6" t="s">
        <v>196</v>
      </c>
      <c r="F180" s="8">
        <v>33</v>
      </c>
      <c r="G180" s="9">
        <v>53.06</v>
      </c>
      <c r="H180" s="10">
        <f t="shared" si="8"/>
        <v>1750.98</v>
      </c>
    </row>
    <row r="181" spans="1:8" ht="16.5">
      <c r="A181" s="5" t="s">
        <v>451</v>
      </c>
      <c r="B181" s="6" t="s">
        <v>452</v>
      </c>
      <c r="C181" s="7" t="s">
        <v>453</v>
      </c>
      <c r="D181" s="6" t="s">
        <v>37</v>
      </c>
      <c r="E181" s="6" t="s">
        <v>196</v>
      </c>
      <c r="F181" s="8">
        <v>33</v>
      </c>
      <c r="G181" s="9">
        <v>206.23</v>
      </c>
      <c r="H181" s="10">
        <f t="shared" si="8"/>
        <v>6805.59</v>
      </c>
    </row>
    <row r="182" spans="1:8" ht="24.75">
      <c r="A182" s="5" t="s">
        <v>454</v>
      </c>
      <c r="B182" s="6" t="s">
        <v>455</v>
      </c>
      <c r="C182" s="7" t="s">
        <v>456</v>
      </c>
      <c r="D182" s="6" t="s">
        <v>14</v>
      </c>
      <c r="E182" s="6" t="s">
        <v>58</v>
      </c>
      <c r="F182" s="8">
        <v>12</v>
      </c>
      <c r="G182" s="9">
        <v>96.37</v>
      </c>
      <c r="H182" s="10">
        <f t="shared" si="8"/>
        <v>1156.44</v>
      </c>
    </row>
    <row r="183" spans="1:8" ht="16.5">
      <c r="A183" s="5" t="s">
        <v>457</v>
      </c>
      <c r="B183" s="6" t="s">
        <v>458</v>
      </c>
      <c r="C183" s="7" t="s">
        <v>459</v>
      </c>
      <c r="D183" s="6" t="s">
        <v>14</v>
      </c>
      <c r="E183" s="6" t="s">
        <v>58</v>
      </c>
      <c r="F183" s="8">
        <v>2</v>
      </c>
      <c r="G183" s="9">
        <v>149.38</v>
      </c>
      <c r="H183" s="10">
        <f t="shared" si="8"/>
        <v>298.76</v>
      </c>
    </row>
    <row r="184" spans="1:8" ht="16.5">
      <c r="A184" s="5" t="s">
        <v>460</v>
      </c>
      <c r="B184" s="6" t="s">
        <v>461</v>
      </c>
      <c r="C184" s="7" t="s">
        <v>462</v>
      </c>
      <c r="D184" s="6" t="s">
        <v>14</v>
      </c>
      <c r="E184" s="6" t="s">
        <v>58</v>
      </c>
      <c r="F184" s="8">
        <v>3</v>
      </c>
      <c r="G184" s="9">
        <v>360.34</v>
      </c>
      <c r="H184" s="10">
        <f t="shared" si="8"/>
        <v>1081.02</v>
      </c>
    </row>
    <row r="185" spans="1:8" ht="16.5">
      <c r="A185" s="5" t="s">
        <v>463</v>
      </c>
      <c r="B185" s="6" t="s">
        <v>464</v>
      </c>
      <c r="C185" s="7" t="s">
        <v>465</v>
      </c>
      <c r="D185" s="6" t="s">
        <v>14</v>
      </c>
      <c r="E185" s="6" t="s">
        <v>58</v>
      </c>
      <c r="F185" s="8">
        <v>2</v>
      </c>
      <c r="G185" s="9">
        <v>726.86</v>
      </c>
      <c r="H185" s="10">
        <f t="shared" si="8"/>
        <v>1453.72</v>
      </c>
    </row>
    <row r="186" spans="1:8">
      <c r="A186" s="5" t="s">
        <v>466</v>
      </c>
      <c r="B186" s="6" t="s">
        <v>467</v>
      </c>
      <c r="C186" s="7" t="s">
        <v>468</v>
      </c>
      <c r="D186" s="6" t="s">
        <v>170</v>
      </c>
      <c r="E186" s="6" t="s">
        <v>196</v>
      </c>
      <c r="F186" s="8">
        <v>34.72</v>
      </c>
      <c r="G186" s="9">
        <v>235.86</v>
      </c>
      <c r="H186" s="10">
        <f t="shared" si="8"/>
        <v>8189.06</v>
      </c>
    </row>
    <row r="187" spans="1:8" ht="16.5">
      <c r="A187" s="5" t="s">
        <v>469</v>
      </c>
      <c r="B187" s="6" t="s">
        <v>470</v>
      </c>
      <c r="C187" s="7" t="s">
        <v>471</v>
      </c>
      <c r="D187" s="6" t="s">
        <v>80</v>
      </c>
      <c r="E187" s="6" t="s">
        <v>58</v>
      </c>
      <c r="F187" s="8">
        <v>1</v>
      </c>
      <c r="G187" s="9">
        <v>4428.2299999999996</v>
      </c>
      <c r="H187" s="10">
        <f t="shared" si="8"/>
        <v>4428.2299999999996</v>
      </c>
    </row>
    <row r="188" spans="1:8" ht="20.100000000000001" customHeight="1">
      <c r="A188" s="3" t="s">
        <v>472</v>
      </c>
      <c r="B188" s="63" t="s">
        <v>473</v>
      </c>
      <c r="C188" s="63"/>
      <c r="D188" s="63"/>
      <c r="E188" s="63"/>
      <c r="F188" s="63"/>
      <c r="G188" s="63"/>
      <c r="H188" s="4">
        <f>ROUND(SUM(H189:H192),2)</f>
        <v>29327.54</v>
      </c>
    </row>
    <row r="189" spans="1:8" ht="16.5">
      <c r="A189" s="5" t="s">
        <v>474</v>
      </c>
      <c r="B189" s="6" t="s">
        <v>475</v>
      </c>
      <c r="C189" s="7" t="s">
        <v>476</v>
      </c>
      <c r="D189" s="6" t="s">
        <v>80</v>
      </c>
      <c r="E189" s="6" t="s">
        <v>58</v>
      </c>
      <c r="F189" s="8">
        <v>1</v>
      </c>
      <c r="G189" s="9">
        <v>10841.06</v>
      </c>
      <c r="H189" s="10">
        <f>ROUND(ROUND(F189,2)*ROUND(G189,2),2)</f>
        <v>10841.06</v>
      </c>
    </row>
    <row r="190" spans="1:8" ht="16.5">
      <c r="A190" s="5" t="s">
        <v>477</v>
      </c>
      <c r="B190" s="6" t="s">
        <v>478</v>
      </c>
      <c r="C190" s="7" t="s">
        <v>479</v>
      </c>
      <c r="D190" s="6" t="s">
        <v>80</v>
      </c>
      <c r="E190" s="6" t="s">
        <v>58</v>
      </c>
      <c r="F190" s="8">
        <v>1</v>
      </c>
      <c r="G190" s="9">
        <v>6557.28</v>
      </c>
      <c r="H190" s="10">
        <f>ROUND(ROUND(F190,2)*ROUND(G190,2),2)</f>
        <v>6557.28</v>
      </c>
    </row>
    <row r="191" spans="1:8" ht="33">
      <c r="A191" s="5" t="s">
        <v>480</v>
      </c>
      <c r="B191" s="6" t="s">
        <v>481</v>
      </c>
      <c r="C191" s="7" t="s">
        <v>482</v>
      </c>
      <c r="D191" s="6" t="s">
        <v>14</v>
      </c>
      <c r="E191" s="6" t="s">
        <v>118</v>
      </c>
      <c r="F191" s="8">
        <v>355.22</v>
      </c>
      <c r="G191" s="9">
        <v>9.3699999999999992</v>
      </c>
      <c r="H191" s="10">
        <f>ROUND(ROUND(F191,2)*ROUND(G191,2),2)</f>
        <v>3328.41</v>
      </c>
    </row>
    <row r="192" spans="1:8">
      <c r="A192" s="5" t="s">
        <v>483</v>
      </c>
      <c r="B192" s="6" t="s">
        <v>484</v>
      </c>
      <c r="C192" s="7" t="s">
        <v>485</v>
      </c>
      <c r="D192" s="6" t="s">
        <v>14</v>
      </c>
      <c r="E192" s="6" t="s">
        <v>48</v>
      </c>
      <c r="F192" s="8">
        <v>2211</v>
      </c>
      <c r="G192" s="9">
        <v>3.89</v>
      </c>
      <c r="H192" s="10">
        <f>ROUND(ROUND(F192,2)*ROUND(G192,2),2)</f>
        <v>8600.7900000000009</v>
      </c>
    </row>
    <row r="193" spans="1:8" ht="15" customHeight="1">
      <c r="A193" s="1"/>
      <c r="B193" s="1"/>
      <c r="C193" s="1"/>
      <c r="D193" s="1"/>
      <c r="E193" s="1"/>
      <c r="F193" s="64" t="s">
        <v>486</v>
      </c>
      <c r="G193" s="64"/>
      <c r="H193" s="4">
        <f>H195-H194</f>
        <v>0</v>
      </c>
    </row>
    <row r="194" spans="1:8" ht="15" customHeight="1">
      <c r="A194" s="1"/>
      <c r="B194" s="1"/>
      <c r="C194" s="1"/>
      <c r="D194" s="1"/>
      <c r="E194" s="1"/>
      <c r="F194" s="64" t="s">
        <v>487</v>
      </c>
      <c r="G194" s="64"/>
      <c r="H194" s="4">
        <v>2487668.9700000002</v>
      </c>
    </row>
    <row r="195" spans="1:8" ht="15" customHeight="1">
      <c r="A195" s="1"/>
      <c r="B195" s="1"/>
      <c r="C195" s="1"/>
      <c r="D195" s="1"/>
      <c r="E195" s="1"/>
      <c r="F195" s="64" t="s">
        <v>488</v>
      </c>
      <c r="G195" s="64"/>
      <c r="H195" s="4">
        <f>H4+H13+H19+H64+H133+H149+H188</f>
        <v>2487668.9699999997</v>
      </c>
    </row>
  </sheetData>
  <mergeCells count="25">
    <mergeCell ref="A1:H1"/>
    <mergeCell ref="B2:G2"/>
    <mergeCell ref="B4:G4"/>
    <mergeCell ref="B13:G13"/>
    <mergeCell ref="B19:G19"/>
    <mergeCell ref="B20:G20"/>
    <mergeCell ref="B25:G25"/>
    <mergeCell ref="B38:G38"/>
    <mergeCell ref="B49:G49"/>
    <mergeCell ref="B52:G52"/>
    <mergeCell ref="B58:G58"/>
    <mergeCell ref="B64:G64"/>
    <mergeCell ref="B65:G65"/>
    <mergeCell ref="B70:G70"/>
    <mergeCell ref="B88:G88"/>
    <mergeCell ref="B103:G103"/>
    <mergeCell ref="B107:G107"/>
    <mergeCell ref="B114:G114"/>
    <mergeCell ref="B127:G127"/>
    <mergeCell ref="B133:G133"/>
    <mergeCell ref="B149:G149"/>
    <mergeCell ref="B188:G188"/>
    <mergeCell ref="F193:G193"/>
    <mergeCell ref="F194:G194"/>
    <mergeCell ref="F195:G195"/>
  </mergeCells>
  <pageMargins left="0.5" right="0.5" top="0.5" bottom="0.5" header="0" footer="0"/>
  <pageSetup paperSize="9" scale="85"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I52"/>
  <sheetViews>
    <sheetView workbookViewId="0"/>
  </sheetViews>
  <sheetFormatPr defaultRowHeight="15"/>
  <cols>
    <col min="1" max="1" width="10.42578125" customWidth="1"/>
    <col min="2" max="2" width="31.140625" customWidth="1"/>
    <col min="3" max="3" width="9.42578125" customWidth="1"/>
    <col min="4" max="4" width="8.42578125" customWidth="1"/>
    <col min="5" max="5" width="10.42578125" customWidth="1"/>
    <col min="6" max="6" width="12.42578125" customWidth="1"/>
    <col min="7" max="7" width="8.42578125" customWidth="1"/>
    <col min="8" max="9" width="12.42578125" customWidth="1"/>
  </cols>
  <sheetData>
    <row r="1" spans="1:9" ht="92.1" customHeight="1">
      <c r="A1" s="65"/>
      <c r="B1" s="65"/>
      <c r="C1" s="65"/>
      <c r="D1" s="65"/>
      <c r="E1" s="65"/>
      <c r="F1" s="65"/>
      <c r="G1" s="65"/>
      <c r="H1" s="65"/>
      <c r="I1" s="65"/>
    </row>
    <row r="2" spans="1:9" ht="9.9499999999999993" customHeight="1">
      <c r="A2" s="1"/>
      <c r="B2" s="66" t="s">
        <v>0</v>
      </c>
      <c r="C2" s="66"/>
      <c r="D2" s="66"/>
      <c r="E2" s="66"/>
      <c r="F2" s="66"/>
      <c r="G2" s="66"/>
      <c r="H2" s="66"/>
      <c r="I2" s="1"/>
    </row>
    <row r="3" spans="1:9" ht="20.100000000000001" customHeight="1">
      <c r="A3" s="2" t="s">
        <v>2</v>
      </c>
      <c r="B3" s="2" t="s">
        <v>3</v>
      </c>
      <c r="C3" s="2" t="s">
        <v>4</v>
      </c>
      <c r="D3" s="2" t="s">
        <v>501</v>
      </c>
      <c r="E3" s="2" t="s">
        <v>6</v>
      </c>
      <c r="F3" s="2" t="s">
        <v>2423</v>
      </c>
      <c r="G3" s="2" t="s">
        <v>2424</v>
      </c>
      <c r="H3" s="2" t="s">
        <v>2425</v>
      </c>
      <c r="I3" s="2" t="s">
        <v>2426</v>
      </c>
    </row>
    <row r="4" spans="1:9" ht="15" customHeight="1">
      <c r="A4" s="6" t="s">
        <v>936</v>
      </c>
      <c r="B4" s="5" t="s">
        <v>937</v>
      </c>
      <c r="C4" s="6" t="s">
        <v>29</v>
      </c>
      <c r="D4" s="6" t="s">
        <v>15</v>
      </c>
      <c r="E4" s="26">
        <v>108.21599999999999</v>
      </c>
      <c r="F4" s="10">
        <v>6.73</v>
      </c>
      <c r="G4" s="10">
        <v>114.15</v>
      </c>
      <c r="H4" s="10">
        <v>21.1</v>
      </c>
      <c r="I4" s="10">
        <f t="shared" ref="I4:I35" si="0">ROUND(ROUND(E4,2)*ROUND(H4,2),2)</f>
        <v>2283.44</v>
      </c>
    </row>
    <row r="5" spans="1:9" ht="15" customHeight="1">
      <c r="A5" s="6" t="s">
        <v>1367</v>
      </c>
      <c r="B5" s="5" t="s">
        <v>1368</v>
      </c>
      <c r="C5" s="6" t="s">
        <v>14</v>
      </c>
      <c r="D5" s="6" t="s">
        <v>15</v>
      </c>
      <c r="E5" s="26">
        <v>6.6237377289000872</v>
      </c>
      <c r="F5" s="10">
        <v>7.01</v>
      </c>
      <c r="G5" s="10">
        <v>115.02</v>
      </c>
      <c r="H5" s="10">
        <v>15.09</v>
      </c>
      <c r="I5" s="10">
        <f t="shared" si="0"/>
        <v>99.9</v>
      </c>
    </row>
    <row r="6" spans="1:9" ht="15" customHeight="1">
      <c r="A6" s="6" t="s">
        <v>1454</v>
      </c>
      <c r="B6" s="5" t="s">
        <v>1455</v>
      </c>
      <c r="C6" s="6" t="s">
        <v>14</v>
      </c>
      <c r="D6" s="6" t="s">
        <v>15</v>
      </c>
      <c r="E6" s="26">
        <v>20.554200799453</v>
      </c>
      <c r="F6" s="10">
        <v>7.01</v>
      </c>
      <c r="G6" s="10">
        <v>115.02</v>
      </c>
      <c r="H6" s="10">
        <v>15.09</v>
      </c>
      <c r="I6" s="10">
        <f t="shared" si="0"/>
        <v>310.10000000000002</v>
      </c>
    </row>
    <row r="7" spans="1:9" ht="15.95" customHeight="1">
      <c r="A7" s="6" t="s">
        <v>1381</v>
      </c>
      <c r="B7" s="5" t="s">
        <v>1382</v>
      </c>
      <c r="C7" s="6" t="s">
        <v>14</v>
      </c>
      <c r="D7" s="6" t="s">
        <v>15</v>
      </c>
      <c r="E7" s="26">
        <v>413.41824000000003</v>
      </c>
      <c r="F7" s="10">
        <v>6.63</v>
      </c>
      <c r="G7" s="10">
        <v>115.02</v>
      </c>
      <c r="H7" s="10">
        <v>14.27</v>
      </c>
      <c r="I7" s="10">
        <f t="shared" si="0"/>
        <v>5899.5</v>
      </c>
    </row>
    <row r="8" spans="1:9" ht="15" customHeight="1">
      <c r="A8" s="6" t="s">
        <v>1390</v>
      </c>
      <c r="B8" s="5" t="s">
        <v>1391</v>
      </c>
      <c r="C8" s="6" t="s">
        <v>14</v>
      </c>
      <c r="D8" s="6" t="s">
        <v>15</v>
      </c>
      <c r="E8" s="26">
        <v>410.99682504959998</v>
      </c>
      <c r="F8" s="10">
        <v>6.63</v>
      </c>
      <c r="G8" s="10">
        <v>115.02</v>
      </c>
      <c r="H8" s="10">
        <v>14.27</v>
      </c>
      <c r="I8" s="10">
        <f t="shared" si="0"/>
        <v>5864.97</v>
      </c>
    </row>
    <row r="9" spans="1:9" ht="15" customHeight="1">
      <c r="A9" s="6" t="s">
        <v>1398</v>
      </c>
      <c r="B9" s="5" t="s">
        <v>1399</v>
      </c>
      <c r="C9" s="6" t="s">
        <v>29</v>
      </c>
      <c r="D9" s="6" t="s">
        <v>15</v>
      </c>
      <c r="E9" s="26">
        <v>42</v>
      </c>
      <c r="F9" s="10">
        <v>51</v>
      </c>
      <c r="G9" s="10">
        <v>114.15</v>
      </c>
      <c r="H9" s="10">
        <v>113.34</v>
      </c>
      <c r="I9" s="10">
        <f t="shared" si="0"/>
        <v>4760.28</v>
      </c>
    </row>
    <row r="10" spans="1:9" ht="15" customHeight="1">
      <c r="A10" s="6" t="s">
        <v>1439</v>
      </c>
      <c r="B10" s="5" t="s">
        <v>1440</v>
      </c>
      <c r="C10" s="6" t="s">
        <v>14</v>
      </c>
      <c r="D10" s="6" t="s">
        <v>15</v>
      </c>
      <c r="E10" s="26">
        <v>42.548640642014604</v>
      </c>
      <c r="F10" s="10">
        <v>9.5399999999999991</v>
      </c>
      <c r="G10" s="10">
        <v>115.02</v>
      </c>
      <c r="H10" s="10">
        <v>20.53</v>
      </c>
      <c r="I10" s="10">
        <f t="shared" si="0"/>
        <v>873.55</v>
      </c>
    </row>
    <row r="11" spans="1:9" ht="15.95" customHeight="1">
      <c r="A11" s="6" t="s">
        <v>1463</v>
      </c>
      <c r="B11" s="5" t="s">
        <v>1464</v>
      </c>
      <c r="C11" s="6" t="s">
        <v>14</v>
      </c>
      <c r="D11" s="6" t="s">
        <v>15</v>
      </c>
      <c r="E11" s="26">
        <v>89.212737467348845</v>
      </c>
      <c r="F11" s="10">
        <v>7.01</v>
      </c>
      <c r="G11" s="10">
        <v>115.02</v>
      </c>
      <c r="H11" s="10">
        <v>15.09</v>
      </c>
      <c r="I11" s="10">
        <f t="shared" si="0"/>
        <v>1346.18</v>
      </c>
    </row>
    <row r="12" spans="1:9" ht="15.95" customHeight="1">
      <c r="A12" s="6" t="s">
        <v>548</v>
      </c>
      <c r="B12" s="5" t="s">
        <v>549</v>
      </c>
      <c r="C12" s="6" t="s">
        <v>14</v>
      </c>
      <c r="D12" s="6" t="s">
        <v>15</v>
      </c>
      <c r="E12" s="26">
        <v>399.78971999999999</v>
      </c>
      <c r="F12" s="10">
        <v>12.85</v>
      </c>
      <c r="G12" s="10">
        <v>115.02</v>
      </c>
      <c r="H12" s="10">
        <v>27.65</v>
      </c>
      <c r="I12" s="10">
        <f t="shared" si="0"/>
        <v>11054.19</v>
      </c>
    </row>
    <row r="13" spans="1:9" ht="15" customHeight="1">
      <c r="A13" s="6" t="s">
        <v>1468</v>
      </c>
      <c r="B13" s="5" t="s">
        <v>1469</v>
      </c>
      <c r="C13" s="6" t="s">
        <v>14</v>
      </c>
      <c r="D13" s="6" t="s">
        <v>15</v>
      </c>
      <c r="E13" s="26">
        <v>3471.12040892292</v>
      </c>
      <c r="F13" s="10">
        <v>9.51</v>
      </c>
      <c r="G13" s="10">
        <v>115.02</v>
      </c>
      <c r="H13" s="10">
        <v>20.46</v>
      </c>
      <c r="I13" s="10">
        <f t="shared" si="0"/>
        <v>71019.12</v>
      </c>
    </row>
    <row r="14" spans="1:9" ht="15" customHeight="1">
      <c r="A14" s="6" t="s">
        <v>1376</v>
      </c>
      <c r="B14" s="5" t="s">
        <v>1377</v>
      </c>
      <c r="C14" s="6" t="s">
        <v>14</v>
      </c>
      <c r="D14" s="6" t="s">
        <v>15</v>
      </c>
      <c r="E14" s="26">
        <v>400.85010111923987</v>
      </c>
      <c r="F14" s="10">
        <v>7.01</v>
      </c>
      <c r="G14" s="10">
        <v>115.02</v>
      </c>
      <c r="H14" s="10">
        <v>15.09</v>
      </c>
      <c r="I14" s="10">
        <f t="shared" si="0"/>
        <v>6048.83</v>
      </c>
    </row>
    <row r="15" spans="1:9" ht="15" customHeight="1">
      <c r="A15" s="6" t="s">
        <v>1610</v>
      </c>
      <c r="B15" s="5" t="s">
        <v>1611</v>
      </c>
      <c r="C15" s="6" t="s">
        <v>14</v>
      </c>
      <c r="D15" s="6" t="s">
        <v>15</v>
      </c>
      <c r="E15" s="26">
        <v>34.213458139487415</v>
      </c>
      <c r="F15" s="10">
        <v>9.06</v>
      </c>
      <c r="G15" s="10">
        <v>115.02</v>
      </c>
      <c r="H15" s="10">
        <v>19.5</v>
      </c>
      <c r="I15" s="10">
        <f t="shared" si="0"/>
        <v>667.1</v>
      </c>
    </row>
    <row r="16" spans="1:9" ht="15.95" customHeight="1">
      <c r="A16" s="6" t="s">
        <v>1615</v>
      </c>
      <c r="B16" s="5" t="s">
        <v>1616</v>
      </c>
      <c r="C16" s="6" t="s">
        <v>14</v>
      </c>
      <c r="D16" s="6" t="s">
        <v>15</v>
      </c>
      <c r="E16" s="26">
        <v>1296.341506079184</v>
      </c>
      <c r="F16" s="10">
        <v>9.51</v>
      </c>
      <c r="G16" s="10">
        <v>115.02</v>
      </c>
      <c r="H16" s="10">
        <v>20.46</v>
      </c>
      <c r="I16" s="10">
        <f t="shared" si="0"/>
        <v>26523.119999999999</v>
      </c>
    </row>
    <row r="17" spans="1:9" ht="15" customHeight="1">
      <c r="A17" s="6" t="s">
        <v>1982</v>
      </c>
      <c r="B17" s="5" t="s">
        <v>1983</v>
      </c>
      <c r="C17" s="6" t="s">
        <v>170</v>
      </c>
      <c r="D17" s="6" t="s">
        <v>951</v>
      </c>
      <c r="E17" s="26">
        <v>193.12</v>
      </c>
      <c r="F17" s="10">
        <v>9</v>
      </c>
      <c r="G17" s="10">
        <v>112.54</v>
      </c>
      <c r="H17" s="10">
        <v>19.13</v>
      </c>
      <c r="I17" s="10">
        <f t="shared" si="0"/>
        <v>3694.39</v>
      </c>
    </row>
    <row r="18" spans="1:9" ht="15" customHeight="1">
      <c r="A18" s="6" t="s">
        <v>1697</v>
      </c>
      <c r="B18" s="5" t="s">
        <v>1698</v>
      </c>
      <c r="C18" s="6" t="s">
        <v>14</v>
      </c>
      <c r="D18" s="6" t="s">
        <v>15</v>
      </c>
      <c r="E18" s="26">
        <v>90.225641999999993</v>
      </c>
      <c r="F18" s="10">
        <v>12.71</v>
      </c>
      <c r="G18" s="10">
        <v>115.02</v>
      </c>
      <c r="H18" s="10">
        <v>27.35</v>
      </c>
      <c r="I18" s="10">
        <f t="shared" si="0"/>
        <v>2467.79</v>
      </c>
    </row>
    <row r="19" spans="1:9" ht="15" customHeight="1">
      <c r="A19" s="6" t="s">
        <v>1700</v>
      </c>
      <c r="B19" s="5" t="s">
        <v>1701</v>
      </c>
      <c r="C19" s="6" t="s">
        <v>14</v>
      </c>
      <c r="D19" s="6" t="s">
        <v>15</v>
      </c>
      <c r="E19" s="26">
        <v>116.5019609099166</v>
      </c>
      <c r="F19" s="10">
        <v>9.51</v>
      </c>
      <c r="G19" s="10">
        <v>115.02</v>
      </c>
      <c r="H19" s="10">
        <v>20.46</v>
      </c>
      <c r="I19" s="10">
        <f t="shared" si="0"/>
        <v>2383.59</v>
      </c>
    </row>
    <row r="20" spans="1:9" ht="15.95" customHeight="1">
      <c r="A20" s="6" t="s">
        <v>1703</v>
      </c>
      <c r="B20" s="5" t="s">
        <v>1704</v>
      </c>
      <c r="C20" s="6" t="s">
        <v>14</v>
      </c>
      <c r="D20" s="6" t="s">
        <v>15</v>
      </c>
      <c r="E20" s="26">
        <v>187.22196017383797</v>
      </c>
      <c r="F20" s="10">
        <v>9.51</v>
      </c>
      <c r="G20" s="10">
        <v>115.02</v>
      </c>
      <c r="H20" s="10">
        <v>20.46</v>
      </c>
      <c r="I20" s="10">
        <f t="shared" si="0"/>
        <v>3830.52</v>
      </c>
    </row>
    <row r="21" spans="1:9" ht="15.95" customHeight="1">
      <c r="A21" s="6" t="s">
        <v>534</v>
      </c>
      <c r="B21" s="5" t="s">
        <v>535</v>
      </c>
      <c r="C21" s="6" t="s">
        <v>14</v>
      </c>
      <c r="D21" s="6" t="s">
        <v>19</v>
      </c>
      <c r="E21" s="26">
        <v>12.21912</v>
      </c>
      <c r="F21" s="10">
        <v>2461.79</v>
      </c>
      <c r="G21" s="10">
        <v>71.66</v>
      </c>
      <c r="H21" s="10">
        <v>4225.92</v>
      </c>
      <c r="I21" s="10">
        <f t="shared" si="0"/>
        <v>51640.74</v>
      </c>
    </row>
    <row r="22" spans="1:9" ht="15.95" customHeight="1">
      <c r="A22" s="6" t="s">
        <v>1707</v>
      </c>
      <c r="B22" s="5" t="s">
        <v>1708</v>
      </c>
      <c r="C22" s="6" t="s">
        <v>14</v>
      </c>
      <c r="D22" s="6" t="s">
        <v>15</v>
      </c>
      <c r="E22" s="26">
        <v>143.09049300000001</v>
      </c>
      <c r="F22" s="10">
        <v>54.54</v>
      </c>
      <c r="G22" s="10">
        <v>115.02</v>
      </c>
      <c r="H22" s="10">
        <v>117.29</v>
      </c>
      <c r="I22" s="10">
        <f t="shared" si="0"/>
        <v>16783.03</v>
      </c>
    </row>
    <row r="23" spans="1:9" ht="15.95" customHeight="1">
      <c r="A23" s="6" t="s">
        <v>515</v>
      </c>
      <c r="B23" s="5" t="s">
        <v>516</v>
      </c>
      <c r="C23" s="6" t="s">
        <v>14</v>
      </c>
      <c r="D23" s="6" t="s">
        <v>15</v>
      </c>
      <c r="E23" s="26">
        <v>268.6278199592</v>
      </c>
      <c r="F23" s="10">
        <v>59.33</v>
      </c>
      <c r="G23" s="10">
        <v>115.02</v>
      </c>
      <c r="H23" s="10">
        <v>127.59</v>
      </c>
      <c r="I23" s="10">
        <f t="shared" si="0"/>
        <v>34274.5</v>
      </c>
    </row>
    <row r="24" spans="1:9" ht="15" customHeight="1">
      <c r="A24" s="6" t="s">
        <v>1828</v>
      </c>
      <c r="B24" s="5" t="s">
        <v>1829</v>
      </c>
      <c r="C24" s="6" t="s">
        <v>564</v>
      </c>
      <c r="D24" s="6" t="s">
        <v>15</v>
      </c>
      <c r="E24" s="26">
        <v>0.66666599999999998</v>
      </c>
      <c r="F24" s="10">
        <v>94.06</v>
      </c>
      <c r="G24" s="10">
        <v>0</v>
      </c>
      <c r="H24" s="10">
        <v>94.06</v>
      </c>
      <c r="I24" s="10">
        <f t="shared" si="0"/>
        <v>63.02</v>
      </c>
    </row>
    <row r="25" spans="1:9" ht="15" customHeight="1">
      <c r="A25" s="6" t="s">
        <v>1714</v>
      </c>
      <c r="B25" s="5" t="s">
        <v>1715</v>
      </c>
      <c r="C25" s="6" t="s">
        <v>14</v>
      </c>
      <c r="D25" s="6" t="s">
        <v>15</v>
      </c>
      <c r="E25" s="26">
        <v>973.98677898000005</v>
      </c>
      <c r="F25" s="10">
        <v>9.51</v>
      </c>
      <c r="G25" s="10">
        <v>115.02</v>
      </c>
      <c r="H25" s="10">
        <v>20.46</v>
      </c>
      <c r="I25" s="10">
        <f t="shared" si="0"/>
        <v>19927.84</v>
      </c>
    </row>
    <row r="26" spans="1:9" ht="15" customHeight="1">
      <c r="A26" s="6" t="s">
        <v>1717</v>
      </c>
      <c r="B26" s="5" t="s">
        <v>1718</v>
      </c>
      <c r="C26" s="6" t="s">
        <v>14</v>
      </c>
      <c r="D26" s="6" t="s">
        <v>15</v>
      </c>
      <c r="E26" s="26">
        <v>8.3199951900000002</v>
      </c>
      <c r="F26" s="10">
        <v>9.14</v>
      </c>
      <c r="G26" s="10">
        <v>115.02</v>
      </c>
      <c r="H26" s="10">
        <v>19.670000000000002</v>
      </c>
      <c r="I26" s="10">
        <f t="shared" si="0"/>
        <v>163.65</v>
      </c>
    </row>
    <row r="27" spans="1:9" ht="15" customHeight="1">
      <c r="A27" s="6" t="s">
        <v>1720</v>
      </c>
      <c r="B27" s="5" t="s">
        <v>1721</v>
      </c>
      <c r="C27" s="6" t="s">
        <v>14</v>
      </c>
      <c r="D27" s="6" t="s">
        <v>15</v>
      </c>
      <c r="E27" s="26">
        <v>25.80510426</v>
      </c>
      <c r="F27" s="10">
        <v>9.3000000000000007</v>
      </c>
      <c r="G27" s="10">
        <v>115.02</v>
      </c>
      <c r="H27" s="10">
        <v>20.010000000000002</v>
      </c>
      <c r="I27" s="10">
        <f t="shared" si="0"/>
        <v>516.46</v>
      </c>
    </row>
    <row r="28" spans="1:9" ht="15" customHeight="1">
      <c r="A28" s="6" t="s">
        <v>1711</v>
      </c>
      <c r="B28" s="5" t="s">
        <v>1712</v>
      </c>
      <c r="C28" s="6" t="s">
        <v>14</v>
      </c>
      <c r="D28" s="6" t="s">
        <v>15</v>
      </c>
      <c r="E28" s="26">
        <v>0.44676891120000001</v>
      </c>
      <c r="F28" s="10">
        <v>17.440000000000001</v>
      </c>
      <c r="G28" s="10">
        <v>115.02</v>
      </c>
      <c r="H28" s="10">
        <v>37.520000000000003</v>
      </c>
      <c r="I28" s="10">
        <f t="shared" si="0"/>
        <v>16.88</v>
      </c>
    </row>
    <row r="29" spans="1:9" ht="15" customHeight="1">
      <c r="A29" s="6" t="s">
        <v>938</v>
      </c>
      <c r="B29" s="5" t="s">
        <v>939</v>
      </c>
      <c r="C29" s="6" t="s">
        <v>29</v>
      </c>
      <c r="D29" s="6" t="s">
        <v>15</v>
      </c>
      <c r="E29" s="26">
        <v>210.21600000000001</v>
      </c>
      <c r="F29" s="10">
        <v>9.07</v>
      </c>
      <c r="G29" s="10">
        <v>114.15</v>
      </c>
      <c r="H29" s="10">
        <v>26.86</v>
      </c>
      <c r="I29" s="10">
        <f t="shared" si="0"/>
        <v>5646.51</v>
      </c>
    </row>
    <row r="30" spans="1:9" ht="15.95" customHeight="1">
      <c r="A30" s="6" t="s">
        <v>1724</v>
      </c>
      <c r="B30" s="5" t="s">
        <v>1725</v>
      </c>
      <c r="C30" s="6" t="s">
        <v>14</v>
      </c>
      <c r="D30" s="6" t="s">
        <v>15</v>
      </c>
      <c r="E30" s="26">
        <v>1580.36506923312</v>
      </c>
      <c r="F30" s="10">
        <v>8.39</v>
      </c>
      <c r="G30" s="10">
        <v>115.02</v>
      </c>
      <c r="H30" s="10">
        <v>18.059999999999999</v>
      </c>
      <c r="I30" s="10">
        <f t="shared" si="0"/>
        <v>28541.48</v>
      </c>
    </row>
    <row r="31" spans="1:9" ht="15" customHeight="1">
      <c r="A31" s="6" t="s">
        <v>1730</v>
      </c>
      <c r="B31" s="5" t="s">
        <v>1731</v>
      </c>
      <c r="C31" s="6" t="s">
        <v>14</v>
      </c>
      <c r="D31" s="6" t="s">
        <v>15</v>
      </c>
      <c r="E31" s="26">
        <v>2.05798956E-3</v>
      </c>
      <c r="F31" s="10">
        <v>12.78</v>
      </c>
      <c r="G31" s="10">
        <v>115.02</v>
      </c>
      <c r="H31" s="10">
        <v>27.5</v>
      </c>
      <c r="I31" s="10">
        <f t="shared" si="0"/>
        <v>0</v>
      </c>
    </row>
    <row r="32" spans="1:9" ht="15.95" customHeight="1">
      <c r="A32" s="6" t="s">
        <v>1727</v>
      </c>
      <c r="B32" s="5" t="s">
        <v>1728</v>
      </c>
      <c r="C32" s="6" t="s">
        <v>14</v>
      </c>
      <c r="D32" s="6" t="s">
        <v>15</v>
      </c>
      <c r="E32" s="26">
        <v>12.005333397119999</v>
      </c>
      <c r="F32" s="10">
        <v>13.28</v>
      </c>
      <c r="G32" s="10">
        <v>115.02</v>
      </c>
      <c r="H32" s="10">
        <v>28.57</v>
      </c>
      <c r="I32" s="10">
        <f t="shared" si="0"/>
        <v>343.13</v>
      </c>
    </row>
    <row r="33" spans="1:9" ht="15.95" customHeight="1">
      <c r="A33" s="6" t="s">
        <v>1733</v>
      </c>
      <c r="B33" s="5" t="s">
        <v>1734</v>
      </c>
      <c r="C33" s="6" t="s">
        <v>14</v>
      </c>
      <c r="D33" s="6" t="s">
        <v>15</v>
      </c>
      <c r="E33" s="26">
        <v>7.8451450000000006E-2</v>
      </c>
      <c r="F33" s="10">
        <v>14.33</v>
      </c>
      <c r="G33" s="10">
        <v>115.02</v>
      </c>
      <c r="H33" s="10">
        <v>30.83</v>
      </c>
      <c r="I33" s="10">
        <f t="shared" si="0"/>
        <v>2.4700000000000002</v>
      </c>
    </row>
    <row r="34" spans="1:9" ht="15.95" customHeight="1">
      <c r="A34" s="6" t="s">
        <v>1736</v>
      </c>
      <c r="B34" s="5" t="s">
        <v>1737</v>
      </c>
      <c r="C34" s="6" t="s">
        <v>14</v>
      </c>
      <c r="D34" s="6" t="s">
        <v>15</v>
      </c>
      <c r="E34" s="26">
        <v>558.2168045223824</v>
      </c>
      <c r="F34" s="10">
        <v>9.19</v>
      </c>
      <c r="G34" s="10">
        <v>115.02</v>
      </c>
      <c r="H34" s="10">
        <v>19.78</v>
      </c>
      <c r="I34" s="10">
        <f t="shared" si="0"/>
        <v>11041.59</v>
      </c>
    </row>
    <row r="35" spans="1:9" ht="15" customHeight="1">
      <c r="A35" s="6" t="s">
        <v>1739</v>
      </c>
      <c r="B35" s="5" t="s">
        <v>1740</v>
      </c>
      <c r="C35" s="6" t="s">
        <v>14</v>
      </c>
      <c r="D35" s="6" t="s">
        <v>15</v>
      </c>
      <c r="E35" s="26">
        <v>6.7947650712960002</v>
      </c>
      <c r="F35" s="10">
        <v>11.92</v>
      </c>
      <c r="G35" s="10">
        <v>115.02</v>
      </c>
      <c r="H35" s="10">
        <v>25.65</v>
      </c>
      <c r="I35" s="10">
        <f t="shared" si="0"/>
        <v>174.16</v>
      </c>
    </row>
    <row r="36" spans="1:9" ht="15.95" customHeight="1">
      <c r="A36" s="6" t="s">
        <v>1742</v>
      </c>
      <c r="B36" s="5" t="s">
        <v>1743</v>
      </c>
      <c r="C36" s="6" t="s">
        <v>14</v>
      </c>
      <c r="D36" s="6" t="s">
        <v>15</v>
      </c>
      <c r="E36" s="26">
        <v>8.2243968335200002</v>
      </c>
      <c r="F36" s="10">
        <v>9.19</v>
      </c>
      <c r="G36" s="10">
        <v>115.02</v>
      </c>
      <c r="H36" s="10">
        <v>19.78</v>
      </c>
      <c r="I36" s="10">
        <f t="shared" ref="I36:I52" si="1">ROUND(ROUND(E36,2)*ROUND(H36,2),2)</f>
        <v>162.59</v>
      </c>
    </row>
    <row r="37" spans="1:9" ht="15" customHeight="1">
      <c r="A37" s="6" t="s">
        <v>1745</v>
      </c>
      <c r="B37" s="5" t="s">
        <v>1746</v>
      </c>
      <c r="C37" s="6" t="s">
        <v>14</v>
      </c>
      <c r="D37" s="6" t="s">
        <v>15</v>
      </c>
      <c r="E37" s="26">
        <v>1.730312955</v>
      </c>
      <c r="F37" s="10">
        <v>16.77</v>
      </c>
      <c r="G37" s="10">
        <v>115.02</v>
      </c>
      <c r="H37" s="10">
        <v>36.08</v>
      </c>
      <c r="I37" s="10">
        <f t="shared" si="1"/>
        <v>62.42</v>
      </c>
    </row>
    <row r="38" spans="1:9" ht="15.95" customHeight="1">
      <c r="A38" s="6" t="s">
        <v>1751</v>
      </c>
      <c r="B38" s="5" t="s">
        <v>1752</v>
      </c>
      <c r="C38" s="6" t="s">
        <v>14</v>
      </c>
      <c r="D38" s="6" t="s">
        <v>15</v>
      </c>
      <c r="E38" s="26">
        <v>40.047129807669286</v>
      </c>
      <c r="F38" s="10">
        <v>11.69</v>
      </c>
      <c r="G38" s="10">
        <v>115.02</v>
      </c>
      <c r="H38" s="10">
        <v>25.15</v>
      </c>
      <c r="I38" s="10">
        <f t="shared" si="1"/>
        <v>1007.26</v>
      </c>
    </row>
    <row r="39" spans="1:9" ht="15.95" customHeight="1">
      <c r="A39" s="6" t="s">
        <v>1748</v>
      </c>
      <c r="B39" s="5" t="s">
        <v>1749</v>
      </c>
      <c r="C39" s="6" t="s">
        <v>14</v>
      </c>
      <c r="D39" s="6" t="s">
        <v>15</v>
      </c>
      <c r="E39" s="26">
        <v>184.70541595737001</v>
      </c>
      <c r="F39" s="10">
        <v>9.0500000000000007</v>
      </c>
      <c r="G39" s="10">
        <v>115.02</v>
      </c>
      <c r="H39" s="10">
        <v>19.48</v>
      </c>
      <c r="I39" s="10">
        <f t="shared" si="1"/>
        <v>3598.15</v>
      </c>
    </row>
    <row r="40" spans="1:9" ht="15.95" customHeight="1">
      <c r="A40" s="6" t="s">
        <v>1754</v>
      </c>
      <c r="B40" s="5" t="s">
        <v>1755</v>
      </c>
      <c r="C40" s="6" t="s">
        <v>14</v>
      </c>
      <c r="D40" s="6" t="s">
        <v>15</v>
      </c>
      <c r="E40" s="26">
        <v>20.39256287992</v>
      </c>
      <c r="F40" s="10">
        <v>10.79</v>
      </c>
      <c r="G40" s="10">
        <v>115.02</v>
      </c>
      <c r="H40" s="10">
        <v>23.22</v>
      </c>
      <c r="I40" s="10">
        <f t="shared" si="1"/>
        <v>473.46</v>
      </c>
    </row>
    <row r="41" spans="1:9" ht="15" customHeight="1">
      <c r="A41" s="6" t="s">
        <v>1757</v>
      </c>
      <c r="B41" s="5" t="s">
        <v>1758</v>
      </c>
      <c r="C41" s="6" t="s">
        <v>14</v>
      </c>
      <c r="D41" s="6" t="s">
        <v>15</v>
      </c>
      <c r="E41" s="26">
        <v>3190.4997102716579</v>
      </c>
      <c r="F41" s="10">
        <v>9.51</v>
      </c>
      <c r="G41" s="10">
        <v>115.02</v>
      </c>
      <c r="H41" s="10">
        <v>20.46</v>
      </c>
      <c r="I41" s="10">
        <f t="shared" si="1"/>
        <v>65277.63</v>
      </c>
    </row>
    <row r="42" spans="1:9" ht="24" customHeight="1">
      <c r="A42" s="6" t="s">
        <v>1113</v>
      </c>
      <c r="B42" s="5" t="s">
        <v>1114</v>
      </c>
      <c r="C42" s="6" t="s">
        <v>564</v>
      </c>
      <c r="D42" s="6" t="s">
        <v>15</v>
      </c>
      <c r="E42" s="26">
        <v>9.023244</v>
      </c>
      <c r="F42" s="10">
        <v>36.9</v>
      </c>
      <c r="G42" s="10">
        <v>0</v>
      </c>
      <c r="H42" s="10">
        <v>36.9</v>
      </c>
      <c r="I42" s="10">
        <f t="shared" si="1"/>
        <v>332.84</v>
      </c>
    </row>
    <row r="43" spans="1:9" ht="15" customHeight="1">
      <c r="A43" s="6" t="s">
        <v>1760</v>
      </c>
      <c r="B43" s="5" t="s">
        <v>1761</v>
      </c>
      <c r="C43" s="6" t="s">
        <v>14</v>
      </c>
      <c r="D43" s="6" t="s">
        <v>15</v>
      </c>
      <c r="E43" s="26">
        <v>76.299373436202799</v>
      </c>
      <c r="F43" s="10">
        <v>9.51</v>
      </c>
      <c r="G43" s="10">
        <v>115.02</v>
      </c>
      <c r="H43" s="10">
        <v>20.46</v>
      </c>
      <c r="I43" s="10">
        <f t="shared" si="1"/>
        <v>1561.1</v>
      </c>
    </row>
    <row r="44" spans="1:9" ht="15" customHeight="1">
      <c r="A44" s="6" t="s">
        <v>956</v>
      </c>
      <c r="B44" s="5" t="s">
        <v>957</v>
      </c>
      <c r="C44" s="6" t="s">
        <v>170</v>
      </c>
      <c r="D44" s="6" t="s">
        <v>951</v>
      </c>
      <c r="E44" s="26">
        <v>18</v>
      </c>
      <c r="F44" s="10">
        <v>8.99</v>
      </c>
      <c r="G44" s="10">
        <v>112.54</v>
      </c>
      <c r="H44" s="10">
        <v>19.11</v>
      </c>
      <c r="I44" s="10">
        <f t="shared" si="1"/>
        <v>343.98</v>
      </c>
    </row>
    <row r="45" spans="1:9" ht="15" customHeight="1">
      <c r="A45" s="6" t="s">
        <v>1857</v>
      </c>
      <c r="B45" s="5" t="s">
        <v>1858</v>
      </c>
      <c r="C45" s="6" t="s">
        <v>170</v>
      </c>
      <c r="D45" s="6" t="s">
        <v>951</v>
      </c>
      <c r="E45" s="26">
        <v>19.14</v>
      </c>
      <c r="F45" s="10">
        <v>9</v>
      </c>
      <c r="G45" s="10">
        <v>112.54</v>
      </c>
      <c r="H45" s="10">
        <v>19.13</v>
      </c>
      <c r="I45" s="10">
        <f t="shared" si="1"/>
        <v>366.15</v>
      </c>
    </row>
    <row r="46" spans="1:9" ht="15" customHeight="1">
      <c r="A46" s="6" t="s">
        <v>1405</v>
      </c>
      <c r="B46" s="5" t="s">
        <v>1406</v>
      </c>
      <c r="C46" s="6" t="s">
        <v>29</v>
      </c>
      <c r="D46" s="6" t="s">
        <v>15</v>
      </c>
      <c r="E46" s="26">
        <v>5.6</v>
      </c>
      <c r="F46" s="10">
        <v>6.07</v>
      </c>
      <c r="G46" s="10">
        <v>114.15</v>
      </c>
      <c r="H46" s="10">
        <v>20.260000000000002</v>
      </c>
      <c r="I46" s="10">
        <f t="shared" si="1"/>
        <v>113.46</v>
      </c>
    </row>
    <row r="47" spans="1:9" ht="24" customHeight="1">
      <c r="A47" s="6" t="s">
        <v>812</v>
      </c>
      <c r="B47" s="5" t="s">
        <v>813</v>
      </c>
      <c r="C47" s="6" t="s">
        <v>564</v>
      </c>
      <c r="D47" s="6" t="s">
        <v>15</v>
      </c>
      <c r="E47" s="26">
        <v>299.63665700000001</v>
      </c>
      <c r="F47" s="10">
        <v>28.24</v>
      </c>
      <c r="G47" s="10">
        <v>0</v>
      </c>
      <c r="H47" s="10">
        <v>28.24</v>
      </c>
      <c r="I47" s="10">
        <f t="shared" si="1"/>
        <v>8461.83</v>
      </c>
    </row>
    <row r="48" spans="1:9" ht="15" customHeight="1">
      <c r="A48" s="6" t="s">
        <v>1763</v>
      </c>
      <c r="B48" s="5" t="s">
        <v>1764</v>
      </c>
      <c r="C48" s="6" t="s">
        <v>14</v>
      </c>
      <c r="D48" s="6" t="s">
        <v>15</v>
      </c>
      <c r="E48" s="26">
        <v>10069.051131255612</v>
      </c>
      <c r="F48" s="10">
        <v>6.48</v>
      </c>
      <c r="G48" s="10">
        <v>115.02</v>
      </c>
      <c r="H48" s="10">
        <v>13.95</v>
      </c>
      <c r="I48" s="10">
        <f t="shared" si="1"/>
        <v>140463.25</v>
      </c>
    </row>
    <row r="49" spans="1:9" ht="15" customHeight="1">
      <c r="A49" s="6" t="s">
        <v>958</v>
      </c>
      <c r="B49" s="5" t="s">
        <v>959</v>
      </c>
      <c r="C49" s="6" t="s">
        <v>170</v>
      </c>
      <c r="D49" s="6" t="s">
        <v>951</v>
      </c>
      <c r="E49" s="26">
        <v>220.69</v>
      </c>
      <c r="F49" s="10">
        <v>6.42</v>
      </c>
      <c r="G49" s="10">
        <v>112.54</v>
      </c>
      <c r="H49" s="10">
        <v>13.65</v>
      </c>
      <c r="I49" s="10">
        <f t="shared" si="1"/>
        <v>3012.42</v>
      </c>
    </row>
    <row r="50" spans="1:9" ht="15" customHeight="1">
      <c r="A50" s="6" t="s">
        <v>1766</v>
      </c>
      <c r="B50" s="5" t="s">
        <v>1767</v>
      </c>
      <c r="C50" s="6" t="s">
        <v>14</v>
      </c>
      <c r="D50" s="6" t="s">
        <v>15</v>
      </c>
      <c r="E50" s="26">
        <v>14.90222</v>
      </c>
      <c r="F50" s="10">
        <v>13.98</v>
      </c>
      <c r="G50" s="10">
        <v>115.02</v>
      </c>
      <c r="H50" s="10">
        <v>30.08</v>
      </c>
      <c r="I50" s="10">
        <f t="shared" si="1"/>
        <v>448.19</v>
      </c>
    </row>
    <row r="51" spans="1:9" ht="15.95" customHeight="1">
      <c r="A51" s="6" t="s">
        <v>543</v>
      </c>
      <c r="B51" s="5" t="s">
        <v>544</v>
      </c>
      <c r="C51" s="6" t="s">
        <v>14</v>
      </c>
      <c r="D51" s="6" t="s">
        <v>15</v>
      </c>
      <c r="E51" s="26">
        <v>404.19720000000001</v>
      </c>
      <c r="F51" s="10">
        <v>13.38</v>
      </c>
      <c r="G51" s="10">
        <v>115.02</v>
      </c>
      <c r="H51" s="10">
        <v>28.79</v>
      </c>
      <c r="I51" s="10">
        <f t="shared" si="1"/>
        <v>11636.92</v>
      </c>
    </row>
    <row r="52" spans="1:9" ht="15" customHeight="1">
      <c r="A52" s="6" t="s">
        <v>1769</v>
      </c>
      <c r="B52" s="5" t="s">
        <v>1770</v>
      </c>
      <c r="C52" s="6" t="s">
        <v>14</v>
      </c>
      <c r="D52" s="6" t="s">
        <v>15</v>
      </c>
      <c r="E52" s="26">
        <v>167.00712350207999</v>
      </c>
      <c r="F52" s="10">
        <v>9.39</v>
      </c>
      <c r="G52" s="10">
        <v>115.02</v>
      </c>
      <c r="H52" s="10">
        <v>20.21</v>
      </c>
      <c r="I52" s="10">
        <f t="shared" si="1"/>
        <v>3375.27</v>
      </c>
    </row>
  </sheetData>
  <mergeCells count="2">
    <mergeCell ref="A1:I1"/>
    <mergeCell ref="B2:H2"/>
  </mergeCells>
  <pageMargins left="0.5" right="0.5" top="0.5" bottom="0.5" header="0" footer="0"/>
  <pageSetup paperSize="9" scale="85"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G258"/>
  <sheetViews>
    <sheetView workbookViewId="0"/>
  </sheetViews>
  <sheetFormatPr defaultRowHeight="15"/>
  <cols>
    <col min="1" max="1" width="10.42578125" customWidth="1"/>
    <col min="2" max="2" width="52" customWidth="1"/>
    <col min="3" max="3" width="9.42578125" customWidth="1"/>
    <col min="4" max="4" width="8.42578125" customWidth="1"/>
    <col min="5" max="5" width="10.42578125" customWidth="1"/>
    <col min="6" max="7" width="12.42578125" customWidth="1"/>
  </cols>
  <sheetData>
    <row r="1" spans="1:7" ht="92.1" customHeight="1">
      <c r="A1" s="65"/>
      <c r="B1" s="65"/>
      <c r="C1" s="65"/>
      <c r="D1" s="65"/>
      <c r="E1" s="65"/>
      <c r="F1" s="65"/>
      <c r="G1" s="65"/>
    </row>
    <row r="2" spans="1:7" ht="9.9499999999999993" customHeight="1">
      <c r="A2" s="1"/>
      <c r="B2" s="66" t="s">
        <v>0</v>
      </c>
      <c r="C2" s="66"/>
      <c r="D2" s="66"/>
      <c r="E2" s="66"/>
      <c r="F2" s="66"/>
      <c r="G2" s="1"/>
    </row>
    <row r="3" spans="1:7" ht="20.100000000000001" customHeight="1">
      <c r="A3" s="2" t="s">
        <v>2</v>
      </c>
      <c r="B3" s="2" t="s">
        <v>3</v>
      </c>
      <c r="C3" s="2" t="s">
        <v>4</v>
      </c>
      <c r="D3" s="2" t="s">
        <v>501</v>
      </c>
      <c r="E3" s="2" t="s">
        <v>6</v>
      </c>
      <c r="F3" s="2" t="s">
        <v>2427</v>
      </c>
      <c r="G3" s="2" t="s">
        <v>2426</v>
      </c>
    </row>
    <row r="4" spans="1:7" ht="15.95" customHeight="1">
      <c r="A4" s="6" t="s">
        <v>791</v>
      </c>
      <c r="B4" s="5" t="s">
        <v>792</v>
      </c>
      <c r="C4" s="6" t="s">
        <v>14</v>
      </c>
      <c r="D4" s="6" t="s">
        <v>58</v>
      </c>
      <c r="E4" s="26">
        <v>1366.9002</v>
      </c>
      <c r="F4" s="10">
        <v>0.15</v>
      </c>
      <c r="G4" s="10">
        <f t="shared" ref="G4:G67" si="0">ROUND(ROUND(E4,2)*ROUND(F4,2),2)</f>
        <v>205.04</v>
      </c>
    </row>
    <row r="5" spans="1:7" ht="15.95" customHeight="1">
      <c r="A5" s="6" t="s">
        <v>1961</v>
      </c>
      <c r="B5" s="5" t="s">
        <v>1962</v>
      </c>
      <c r="C5" s="6" t="s">
        <v>14</v>
      </c>
      <c r="D5" s="6" t="s">
        <v>58</v>
      </c>
      <c r="E5" s="26">
        <v>31.1038718</v>
      </c>
      <c r="F5" s="10">
        <v>3.05</v>
      </c>
      <c r="G5" s="10">
        <f t="shared" si="0"/>
        <v>94.86</v>
      </c>
    </row>
    <row r="6" spans="1:7" ht="15.95" customHeight="1">
      <c r="A6" s="6" t="s">
        <v>1308</v>
      </c>
      <c r="B6" s="5" t="s">
        <v>1309</v>
      </c>
      <c r="C6" s="6" t="s">
        <v>14</v>
      </c>
      <c r="D6" s="6" t="s">
        <v>817</v>
      </c>
      <c r="E6" s="26">
        <v>110.55</v>
      </c>
      <c r="F6" s="10">
        <v>15.94</v>
      </c>
      <c r="G6" s="10">
        <f t="shared" si="0"/>
        <v>1762.17</v>
      </c>
    </row>
    <row r="7" spans="1:7" ht="15" customHeight="1">
      <c r="A7" s="6" t="s">
        <v>1669</v>
      </c>
      <c r="B7" s="5" t="s">
        <v>1670</v>
      </c>
      <c r="C7" s="6" t="s">
        <v>14</v>
      </c>
      <c r="D7" s="6" t="s">
        <v>101</v>
      </c>
      <c r="E7" s="26">
        <v>384.25979999999998</v>
      </c>
      <c r="F7" s="10">
        <v>8.0299999999999994</v>
      </c>
      <c r="G7" s="10">
        <f t="shared" si="0"/>
        <v>3085.61</v>
      </c>
    </row>
    <row r="8" spans="1:7" ht="15" customHeight="1">
      <c r="A8" s="6" t="s">
        <v>1672</v>
      </c>
      <c r="B8" s="5" t="s">
        <v>1673</v>
      </c>
      <c r="C8" s="6" t="s">
        <v>14</v>
      </c>
      <c r="D8" s="6" t="s">
        <v>101</v>
      </c>
      <c r="E8" s="26">
        <v>184.8039</v>
      </c>
      <c r="F8" s="10">
        <v>6.96</v>
      </c>
      <c r="G8" s="10">
        <f t="shared" si="0"/>
        <v>1286.21</v>
      </c>
    </row>
    <row r="9" spans="1:7" ht="15" customHeight="1">
      <c r="A9" s="6" t="s">
        <v>1675</v>
      </c>
      <c r="B9" s="5" t="s">
        <v>1676</v>
      </c>
      <c r="C9" s="6" t="s">
        <v>14</v>
      </c>
      <c r="D9" s="6" t="s">
        <v>101</v>
      </c>
      <c r="E9" s="26">
        <v>192.91800000000001</v>
      </c>
      <c r="F9" s="10">
        <v>8.52</v>
      </c>
      <c r="G9" s="10">
        <f t="shared" si="0"/>
        <v>1643.68</v>
      </c>
    </row>
    <row r="10" spans="1:7" ht="15" customHeight="1">
      <c r="A10" s="6" t="s">
        <v>1678</v>
      </c>
      <c r="B10" s="5" t="s">
        <v>1679</v>
      </c>
      <c r="C10" s="6" t="s">
        <v>14</v>
      </c>
      <c r="D10" s="6" t="s">
        <v>101</v>
      </c>
      <c r="E10" s="26">
        <v>65.597847138247687</v>
      </c>
      <c r="F10" s="10">
        <v>7.6</v>
      </c>
      <c r="G10" s="10">
        <f t="shared" si="0"/>
        <v>498.56</v>
      </c>
    </row>
    <row r="11" spans="1:7" ht="15.95" customHeight="1">
      <c r="A11" s="6" t="s">
        <v>764</v>
      </c>
      <c r="B11" s="5" t="s">
        <v>765</v>
      </c>
      <c r="C11" s="6" t="s">
        <v>14</v>
      </c>
      <c r="D11" s="6" t="s">
        <v>58</v>
      </c>
      <c r="E11" s="26">
        <v>1</v>
      </c>
      <c r="F11" s="10">
        <v>16.29</v>
      </c>
      <c r="G11" s="10">
        <f t="shared" si="0"/>
        <v>16.29</v>
      </c>
    </row>
    <row r="12" spans="1:7" ht="15" customHeight="1">
      <c r="A12" s="6" t="s">
        <v>1241</v>
      </c>
      <c r="B12" s="5" t="s">
        <v>1242</v>
      </c>
      <c r="C12" s="6" t="s">
        <v>14</v>
      </c>
      <c r="D12" s="6" t="s">
        <v>101</v>
      </c>
      <c r="E12" s="26">
        <v>40.905000000000001</v>
      </c>
      <c r="F12" s="10">
        <v>48.6</v>
      </c>
      <c r="G12" s="10">
        <f t="shared" si="0"/>
        <v>1988.23</v>
      </c>
    </row>
    <row r="13" spans="1:7" ht="15.95" customHeight="1">
      <c r="A13" s="6" t="s">
        <v>846</v>
      </c>
      <c r="B13" s="5" t="s">
        <v>847</v>
      </c>
      <c r="C13" s="6" t="s">
        <v>14</v>
      </c>
      <c r="D13" s="6" t="s">
        <v>101</v>
      </c>
      <c r="E13" s="26">
        <v>53.959499999999998</v>
      </c>
      <c r="F13" s="10">
        <v>167.77</v>
      </c>
      <c r="G13" s="10">
        <f t="shared" si="0"/>
        <v>9052.8700000000008</v>
      </c>
    </row>
    <row r="14" spans="1:7" ht="15.95" customHeight="1">
      <c r="A14" s="6" t="s">
        <v>821</v>
      </c>
      <c r="B14" s="5" t="s">
        <v>822</v>
      </c>
      <c r="C14" s="6" t="s">
        <v>14</v>
      </c>
      <c r="D14" s="6" t="s">
        <v>101</v>
      </c>
      <c r="E14" s="26">
        <v>245.52090000000001</v>
      </c>
      <c r="F14" s="10">
        <v>51.08</v>
      </c>
      <c r="G14" s="10">
        <f t="shared" si="0"/>
        <v>12541.16</v>
      </c>
    </row>
    <row r="15" spans="1:7" ht="15" customHeight="1">
      <c r="A15" s="6" t="s">
        <v>560</v>
      </c>
      <c r="B15" s="5" t="s">
        <v>561</v>
      </c>
      <c r="C15" s="6" t="s">
        <v>14</v>
      </c>
      <c r="D15" s="6" t="s">
        <v>58</v>
      </c>
      <c r="E15" s="26">
        <v>24</v>
      </c>
      <c r="F15" s="10">
        <v>7.62</v>
      </c>
      <c r="G15" s="10">
        <f t="shared" si="0"/>
        <v>182.88</v>
      </c>
    </row>
    <row r="16" spans="1:7" ht="15" customHeight="1">
      <c r="A16" s="6" t="s">
        <v>2072</v>
      </c>
      <c r="B16" s="5" t="s">
        <v>2073</v>
      </c>
      <c r="C16" s="6" t="s">
        <v>14</v>
      </c>
      <c r="D16" s="6" t="s">
        <v>58</v>
      </c>
      <c r="E16" s="26">
        <v>2.5269501600000001E-2</v>
      </c>
      <c r="F16" s="10">
        <v>58.63</v>
      </c>
      <c r="G16" s="10">
        <f t="shared" si="0"/>
        <v>1.76</v>
      </c>
    </row>
    <row r="17" spans="1:7" ht="15.95" customHeight="1">
      <c r="A17" s="6" t="s">
        <v>1049</v>
      </c>
      <c r="B17" s="5" t="s">
        <v>1050</v>
      </c>
      <c r="C17" s="6" t="s">
        <v>14</v>
      </c>
      <c r="D17" s="6" t="s">
        <v>817</v>
      </c>
      <c r="E17" s="26">
        <v>159.75960000000001</v>
      </c>
      <c r="F17" s="10">
        <v>16.59</v>
      </c>
      <c r="G17" s="10">
        <f t="shared" si="0"/>
        <v>2650.42</v>
      </c>
    </row>
    <row r="18" spans="1:7" ht="15" customHeight="1">
      <c r="A18" s="6" t="s">
        <v>896</v>
      </c>
      <c r="B18" s="5" t="s">
        <v>897</v>
      </c>
      <c r="C18" s="6" t="s">
        <v>14</v>
      </c>
      <c r="D18" s="6" t="s">
        <v>101</v>
      </c>
      <c r="E18" s="26">
        <v>257.952</v>
      </c>
      <c r="F18" s="10">
        <v>37.770000000000003</v>
      </c>
      <c r="G18" s="10">
        <f t="shared" si="0"/>
        <v>9742.77</v>
      </c>
    </row>
    <row r="19" spans="1:7" ht="15.95" customHeight="1">
      <c r="A19" s="6" t="s">
        <v>1431</v>
      </c>
      <c r="B19" s="5" t="s">
        <v>1432</v>
      </c>
      <c r="C19" s="6" t="s">
        <v>14</v>
      </c>
      <c r="D19" s="6" t="s">
        <v>817</v>
      </c>
      <c r="E19" s="26">
        <v>0.53099504639999995</v>
      </c>
      <c r="F19" s="10">
        <v>8.06</v>
      </c>
      <c r="G19" s="10">
        <f t="shared" si="0"/>
        <v>4.2699999999999996</v>
      </c>
    </row>
    <row r="20" spans="1:7" ht="15" customHeight="1">
      <c r="A20" s="6" t="s">
        <v>562</v>
      </c>
      <c r="B20" s="5" t="s">
        <v>563</v>
      </c>
      <c r="C20" s="6" t="s">
        <v>564</v>
      </c>
      <c r="D20" s="6" t="s">
        <v>30</v>
      </c>
      <c r="E20" s="26">
        <v>12</v>
      </c>
      <c r="F20" s="10">
        <v>165</v>
      </c>
      <c r="G20" s="10">
        <f t="shared" si="0"/>
        <v>1980</v>
      </c>
    </row>
    <row r="21" spans="1:7" ht="15.95" customHeight="1">
      <c r="A21" s="6" t="s">
        <v>1181</v>
      </c>
      <c r="B21" s="5" t="s">
        <v>1182</v>
      </c>
      <c r="C21" s="6" t="s">
        <v>14</v>
      </c>
      <c r="D21" s="6" t="s">
        <v>58</v>
      </c>
      <c r="E21" s="26">
        <v>33</v>
      </c>
      <c r="F21" s="10">
        <v>10.96</v>
      </c>
      <c r="G21" s="10">
        <f t="shared" si="0"/>
        <v>361.68</v>
      </c>
    </row>
    <row r="22" spans="1:7" ht="15.95" customHeight="1">
      <c r="A22" s="6" t="s">
        <v>1965</v>
      </c>
      <c r="B22" s="5" t="s">
        <v>1966</v>
      </c>
      <c r="C22" s="6" t="s">
        <v>14</v>
      </c>
      <c r="D22" s="6" t="s">
        <v>101</v>
      </c>
      <c r="E22" s="26">
        <v>26.932500000000001</v>
      </c>
      <c r="F22" s="10">
        <v>15.73</v>
      </c>
      <c r="G22" s="10">
        <f t="shared" si="0"/>
        <v>423.61</v>
      </c>
    </row>
    <row r="23" spans="1:7" ht="15" customHeight="1">
      <c r="A23" s="6" t="s">
        <v>565</v>
      </c>
      <c r="B23" s="5" t="s">
        <v>566</v>
      </c>
      <c r="C23" s="6" t="s">
        <v>14</v>
      </c>
      <c r="D23" s="6" t="s">
        <v>101</v>
      </c>
      <c r="E23" s="26">
        <v>3</v>
      </c>
      <c r="F23" s="10">
        <v>22.43</v>
      </c>
      <c r="G23" s="10">
        <f t="shared" si="0"/>
        <v>67.290000000000006</v>
      </c>
    </row>
    <row r="24" spans="1:7" ht="15.95" customHeight="1">
      <c r="A24" s="6" t="s">
        <v>1175</v>
      </c>
      <c r="B24" s="5" t="s">
        <v>1176</v>
      </c>
      <c r="C24" s="6" t="s">
        <v>14</v>
      </c>
      <c r="D24" s="6" t="s">
        <v>101</v>
      </c>
      <c r="E24" s="26">
        <v>1.97296</v>
      </c>
      <c r="F24" s="10">
        <v>18.27</v>
      </c>
      <c r="G24" s="10">
        <f t="shared" si="0"/>
        <v>35.99</v>
      </c>
    </row>
    <row r="25" spans="1:7" ht="15.95" customHeight="1">
      <c r="A25" s="6" t="s">
        <v>824</v>
      </c>
      <c r="B25" s="5" t="s">
        <v>825</v>
      </c>
      <c r="C25" s="6" t="s">
        <v>14</v>
      </c>
      <c r="D25" s="6" t="s">
        <v>101</v>
      </c>
      <c r="E25" s="26">
        <v>14.3494099798656</v>
      </c>
      <c r="F25" s="10">
        <v>15.73</v>
      </c>
      <c r="G25" s="10">
        <f t="shared" si="0"/>
        <v>225.73</v>
      </c>
    </row>
    <row r="26" spans="1:7" ht="15.95" customHeight="1">
      <c r="A26" s="6" t="s">
        <v>1427</v>
      </c>
      <c r="B26" s="5" t="s">
        <v>1428</v>
      </c>
      <c r="C26" s="6" t="s">
        <v>14</v>
      </c>
      <c r="D26" s="6" t="s">
        <v>118</v>
      </c>
      <c r="E26" s="26">
        <v>10.973034419199999</v>
      </c>
      <c r="F26" s="10">
        <v>131.69</v>
      </c>
      <c r="G26" s="10">
        <f t="shared" si="0"/>
        <v>1444.64</v>
      </c>
    </row>
    <row r="27" spans="1:7" ht="15" customHeight="1">
      <c r="A27" s="6" t="s">
        <v>1401</v>
      </c>
      <c r="B27" s="5" t="s">
        <v>1402</v>
      </c>
      <c r="C27" s="6" t="s">
        <v>29</v>
      </c>
      <c r="D27" s="6" t="s">
        <v>118</v>
      </c>
      <c r="E27" s="26">
        <v>0.62621000000000004</v>
      </c>
      <c r="F27" s="10">
        <v>83.58</v>
      </c>
      <c r="G27" s="10">
        <f t="shared" si="0"/>
        <v>52.66</v>
      </c>
    </row>
    <row r="28" spans="1:7" ht="15.95" customHeight="1">
      <c r="A28" s="6" t="s">
        <v>1408</v>
      </c>
      <c r="B28" s="5" t="s">
        <v>1409</v>
      </c>
      <c r="C28" s="6" t="s">
        <v>14</v>
      </c>
      <c r="D28" s="6" t="s">
        <v>118</v>
      </c>
      <c r="E28" s="26">
        <v>169.82679889972479</v>
      </c>
      <c r="F28" s="10">
        <v>130</v>
      </c>
      <c r="G28" s="10">
        <f t="shared" si="0"/>
        <v>22077.9</v>
      </c>
    </row>
    <row r="29" spans="1:7" ht="15" customHeight="1">
      <c r="A29" s="6" t="s">
        <v>1166</v>
      </c>
      <c r="B29" s="5" t="s">
        <v>1167</v>
      </c>
      <c r="C29" s="6" t="s">
        <v>14</v>
      </c>
      <c r="D29" s="6" t="s">
        <v>101</v>
      </c>
      <c r="E29" s="26">
        <v>3804.7449000000001</v>
      </c>
      <c r="F29" s="10">
        <v>3.44</v>
      </c>
      <c r="G29" s="10">
        <f t="shared" si="0"/>
        <v>13088.31</v>
      </c>
    </row>
    <row r="30" spans="1:7" ht="15" customHeight="1">
      <c r="A30" s="6" t="s">
        <v>878</v>
      </c>
      <c r="B30" s="5" t="s">
        <v>879</v>
      </c>
      <c r="C30" s="6" t="s">
        <v>14</v>
      </c>
      <c r="D30" s="6" t="s">
        <v>101</v>
      </c>
      <c r="E30" s="26">
        <v>13654.426600000001</v>
      </c>
      <c r="F30" s="10">
        <v>3.95</v>
      </c>
      <c r="G30" s="10">
        <f t="shared" si="0"/>
        <v>53935</v>
      </c>
    </row>
    <row r="31" spans="1:7" ht="24" customHeight="1">
      <c r="A31" s="6" t="s">
        <v>835</v>
      </c>
      <c r="B31" s="5" t="s">
        <v>836</v>
      </c>
      <c r="C31" s="6" t="s">
        <v>29</v>
      </c>
      <c r="D31" s="6" t="s">
        <v>101</v>
      </c>
      <c r="E31" s="26">
        <v>8875.375</v>
      </c>
      <c r="F31" s="10">
        <v>5.49</v>
      </c>
      <c r="G31" s="10">
        <f t="shared" si="0"/>
        <v>48725.84</v>
      </c>
    </row>
    <row r="32" spans="1:7" ht="15.95" customHeight="1">
      <c r="A32" s="6" t="s">
        <v>721</v>
      </c>
      <c r="B32" s="5" t="s">
        <v>722</v>
      </c>
      <c r="C32" s="6" t="s">
        <v>14</v>
      </c>
      <c r="D32" s="6" t="s">
        <v>58</v>
      </c>
      <c r="E32" s="26">
        <v>1</v>
      </c>
      <c r="F32" s="10">
        <v>18.239999999999998</v>
      </c>
      <c r="G32" s="10">
        <f t="shared" si="0"/>
        <v>18.239999999999998</v>
      </c>
    </row>
    <row r="33" spans="1:7" ht="24" customHeight="1">
      <c r="A33" s="6" t="s">
        <v>723</v>
      </c>
      <c r="B33" s="5" t="s">
        <v>724</v>
      </c>
      <c r="C33" s="6" t="s">
        <v>14</v>
      </c>
      <c r="D33" s="6" t="s">
        <v>58</v>
      </c>
      <c r="E33" s="26">
        <v>2</v>
      </c>
      <c r="F33" s="10">
        <v>1.43</v>
      </c>
      <c r="G33" s="10">
        <f t="shared" si="0"/>
        <v>2.86</v>
      </c>
    </row>
    <row r="34" spans="1:7" ht="15" customHeight="1">
      <c r="A34" s="6" t="s">
        <v>1188</v>
      </c>
      <c r="B34" s="5" t="s">
        <v>1189</v>
      </c>
      <c r="C34" s="6" t="s">
        <v>14</v>
      </c>
      <c r="D34" s="6" t="s">
        <v>58</v>
      </c>
      <c r="E34" s="26">
        <v>33</v>
      </c>
      <c r="F34" s="10">
        <v>39.950000000000003</v>
      </c>
      <c r="G34" s="10">
        <f t="shared" si="0"/>
        <v>1318.35</v>
      </c>
    </row>
    <row r="35" spans="1:7" ht="15" customHeight="1">
      <c r="A35" s="6" t="s">
        <v>915</v>
      </c>
      <c r="B35" s="5" t="s">
        <v>916</v>
      </c>
      <c r="C35" s="6" t="s">
        <v>170</v>
      </c>
      <c r="D35" s="6" t="s">
        <v>917</v>
      </c>
      <c r="E35" s="26">
        <v>296.8</v>
      </c>
      <c r="F35" s="10">
        <v>9.3000000000000007</v>
      </c>
      <c r="G35" s="10">
        <f t="shared" si="0"/>
        <v>2760.24</v>
      </c>
    </row>
    <row r="36" spans="1:7" ht="15.95" customHeight="1">
      <c r="A36" s="6" t="s">
        <v>1183</v>
      </c>
      <c r="B36" s="5" t="s">
        <v>1184</v>
      </c>
      <c r="C36" s="6" t="s">
        <v>14</v>
      </c>
      <c r="D36" s="6" t="s">
        <v>58</v>
      </c>
      <c r="E36" s="26">
        <v>33</v>
      </c>
      <c r="F36" s="10">
        <v>543.36</v>
      </c>
      <c r="G36" s="10">
        <f t="shared" si="0"/>
        <v>17930.88</v>
      </c>
    </row>
    <row r="37" spans="1:7" ht="15" customHeight="1">
      <c r="A37" s="6" t="s">
        <v>1482</v>
      </c>
      <c r="B37" s="5" t="s">
        <v>1483</v>
      </c>
      <c r="C37" s="6" t="s">
        <v>14</v>
      </c>
      <c r="D37" s="6" t="s">
        <v>58</v>
      </c>
      <c r="E37" s="26">
        <v>0.37519999999999998</v>
      </c>
      <c r="F37" s="10">
        <v>173.4</v>
      </c>
      <c r="G37" s="10">
        <f t="shared" si="0"/>
        <v>65.89</v>
      </c>
    </row>
    <row r="38" spans="1:7" ht="15" customHeight="1">
      <c r="A38" s="6" t="s">
        <v>1219</v>
      </c>
      <c r="B38" s="5" t="s">
        <v>1220</v>
      </c>
      <c r="C38" s="6" t="s">
        <v>564</v>
      </c>
      <c r="D38" s="6" t="s">
        <v>48</v>
      </c>
      <c r="E38" s="26">
        <v>20.66</v>
      </c>
      <c r="F38" s="10">
        <v>610</v>
      </c>
      <c r="G38" s="10">
        <f t="shared" si="0"/>
        <v>12602.6</v>
      </c>
    </row>
    <row r="39" spans="1:7" ht="15.95" customHeight="1">
      <c r="A39" s="6" t="s">
        <v>1084</v>
      </c>
      <c r="B39" s="5" t="s">
        <v>1085</v>
      </c>
      <c r="C39" s="6" t="s">
        <v>14</v>
      </c>
      <c r="D39" s="6" t="s">
        <v>58</v>
      </c>
      <c r="E39" s="26">
        <v>471.75</v>
      </c>
      <c r="F39" s="10">
        <v>0.83</v>
      </c>
      <c r="G39" s="10">
        <f t="shared" si="0"/>
        <v>391.55</v>
      </c>
    </row>
    <row r="40" spans="1:7" ht="15.95" customHeight="1">
      <c r="A40" s="6" t="s">
        <v>1395</v>
      </c>
      <c r="B40" s="5" t="s">
        <v>1396</v>
      </c>
      <c r="C40" s="6" t="s">
        <v>14</v>
      </c>
      <c r="D40" s="6" t="s">
        <v>58</v>
      </c>
      <c r="E40" s="26">
        <v>167.50989999999999</v>
      </c>
      <c r="F40" s="10">
        <v>4.6100000000000003</v>
      </c>
      <c r="G40" s="10">
        <f t="shared" si="0"/>
        <v>772.22</v>
      </c>
    </row>
    <row r="41" spans="1:7" ht="15.95" customHeight="1">
      <c r="A41" s="6" t="s">
        <v>1144</v>
      </c>
      <c r="B41" s="5" t="s">
        <v>1145</v>
      </c>
      <c r="C41" s="6" t="s">
        <v>14</v>
      </c>
      <c r="D41" s="6" t="s">
        <v>58</v>
      </c>
      <c r="E41" s="26">
        <v>353.32</v>
      </c>
      <c r="F41" s="10">
        <v>4.4400000000000004</v>
      </c>
      <c r="G41" s="10">
        <f t="shared" si="0"/>
        <v>1568.74</v>
      </c>
    </row>
    <row r="42" spans="1:7" ht="15.95" customHeight="1">
      <c r="A42" s="6" t="s">
        <v>1146</v>
      </c>
      <c r="B42" s="5" t="s">
        <v>1147</v>
      </c>
      <c r="C42" s="6" t="s">
        <v>14</v>
      </c>
      <c r="D42" s="6" t="s">
        <v>58</v>
      </c>
      <c r="E42" s="26">
        <v>2469.3679999999999</v>
      </c>
      <c r="F42" s="10">
        <v>4.8499999999999996</v>
      </c>
      <c r="G42" s="10">
        <f t="shared" si="0"/>
        <v>11976.44</v>
      </c>
    </row>
    <row r="43" spans="1:7" ht="15.95" customHeight="1">
      <c r="A43" s="6" t="s">
        <v>990</v>
      </c>
      <c r="B43" s="5" t="s">
        <v>991</v>
      </c>
      <c r="C43" s="6" t="s">
        <v>14</v>
      </c>
      <c r="D43" s="6" t="s">
        <v>58</v>
      </c>
      <c r="E43" s="26">
        <v>122.4</v>
      </c>
      <c r="F43" s="10">
        <v>3.46</v>
      </c>
      <c r="G43" s="10">
        <f t="shared" si="0"/>
        <v>423.5</v>
      </c>
    </row>
    <row r="44" spans="1:7" ht="15.95" customHeight="1">
      <c r="A44" s="6" t="s">
        <v>1546</v>
      </c>
      <c r="B44" s="5" t="s">
        <v>1547</v>
      </c>
      <c r="C44" s="6" t="s">
        <v>14</v>
      </c>
      <c r="D44" s="6" t="s">
        <v>58</v>
      </c>
      <c r="E44" s="26">
        <v>7.7897147999999996</v>
      </c>
      <c r="F44" s="10">
        <v>3.4</v>
      </c>
      <c r="G44" s="10">
        <f t="shared" si="0"/>
        <v>26.49</v>
      </c>
    </row>
    <row r="45" spans="1:7" ht="15" customHeight="1">
      <c r="A45" s="6" t="s">
        <v>1649</v>
      </c>
      <c r="B45" s="5" t="s">
        <v>1650</v>
      </c>
      <c r="C45" s="6" t="s">
        <v>29</v>
      </c>
      <c r="D45" s="6" t="s">
        <v>118</v>
      </c>
      <c r="E45" s="26">
        <v>0.120725</v>
      </c>
      <c r="F45" s="10">
        <v>100.5</v>
      </c>
      <c r="G45" s="10">
        <f t="shared" si="0"/>
        <v>12.06</v>
      </c>
    </row>
    <row r="46" spans="1:7" ht="24" customHeight="1">
      <c r="A46" s="6" t="s">
        <v>1222</v>
      </c>
      <c r="B46" s="5" t="s">
        <v>1223</v>
      </c>
      <c r="C46" s="6" t="s">
        <v>14</v>
      </c>
      <c r="D46" s="6" t="s">
        <v>58</v>
      </c>
      <c r="E46" s="26">
        <v>154.77464520000001</v>
      </c>
      <c r="F46" s="10">
        <v>0.92</v>
      </c>
      <c r="G46" s="10">
        <f t="shared" si="0"/>
        <v>142.38999999999999</v>
      </c>
    </row>
    <row r="47" spans="1:7" ht="24" customHeight="1">
      <c r="A47" s="6" t="s">
        <v>1652</v>
      </c>
      <c r="B47" s="5" t="s">
        <v>1653</v>
      </c>
      <c r="C47" s="6" t="s">
        <v>14</v>
      </c>
      <c r="D47" s="6" t="s">
        <v>58</v>
      </c>
      <c r="E47" s="26">
        <v>8.2612000000000005</v>
      </c>
      <c r="F47" s="10">
        <v>0.31</v>
      </c>
      <c r="G47" s="10">
        <f t="shared" si="0"/>
        <v>2.56</v>
      </c>
    </row>
    <row r="48" spans="1:7" ht="15.95" customHeight="1">
      <c r="A48" s="6" t="s">
        <v>1111</v>
      </c>
      <c r="B48" s="5" t="s">
        <v>1112</v>
      </c>
      <c r="C48" s="6" t="s">
        <v>14</v>
      </c>
      <c r="D48" s="6" t="s">
        <v>101</v>
      </c>
      <c r="E48" s="26">
        <v>1.1028150000000001</v>
      </c>
      <c r="F48" s="10">
        <v>49.76</v>
      </c>
      <c r="G48" s="10">
        <f t="shared" si="0"/>
        <v>54.74</v>
      </c>
    </row>
    <row r="49" spans="1:7" ht="15" customHeight="1">
      <c r="A49" s="6" t="s">
        <v>1447</v>
      </c>
      <c r="B49" s="5" t="s">
        <v>1448</v>
      </c>
      <c r="C49" s="6" t="s">
        <v>14</v>
      </c>
      <c r="D49" s="6" t="s">
        <v>81</v>
      </c>
      <c r="E49" s="26">
        <v>9</v>
      </c>
      <c r="F49" s="10">
        <v>39.9</v>
      </c>
      <c r="G49" s="10">
        <f t="shared" si="0"/>
        <v>359.1</v>
      </c>
    </row>
    <row r="50" spans="1:7" ht="15" customHeight="1">
      <c r="A50" s="6" t="s">
        <v>1666</v>
      </c>
      <c r="B50" s="5" t="s">
        <v>1667</v>
      </c>
      <c r="C50" s="6" t="s">
        <v>14</v>
      </c>
      <c r="D50" s="6" t="s">
        <v>81</v>
      </c>
      <c r="E50" s="26">
        <v>2.0474999999999999</v>
      </c>
      <c r="F50" s="10">
        <v>56.84</v>
      </c>
      <c r="G50" s="10">
        <f t="shared" si="0"/>
        <v>116.52</v>
      </c>
    </row>
    <row r="51" spans="1:7" ht="15.95" customHeight="1">
      <c r="A51" s="6" t="s">
        <v>1526</v>
      </c>
      <c r="B51" s="5" t="s">
        <v>1527</v>
      </c>
      <c r="C51" s="6" t="s">
        <v>14</v>
      </c>
      <c r="D51" s="6" t="s">
        <v>81</v>
      </c>
      <c r="E51" s="26">
        <v>38.156713160000002</v>
      </c>
      <c r="F51" s="10">
        <v>1.52</v>
      </c>
      <c r="G51" s="10">
        <f t="shared" si="0"/>
        <v>58</v>
      </c>
    </row>
    <row r="52" spans="1:7" ht="15.95" customHeight="1">
      <c r="A52" s="6" t="s">
        <v>1534</v>
      </c>
      <c r="B52" s="5" t="s">
        <v>1535</v>
      </c>
      <c r="C52" s="6" t="s">
        <v>14</v>
      </c>
      <c r="D52" s="6" t="s">
        <v>81</v>
      </c>
      <c r="E52" s="26">
        <v>69.759962279999996</v>
      </c>
      <c r="F52" s="10">
        <v>2.41</v>
      </c>
      <c r="G52" s="10">
        <f t="shared" si="0"/>
        <v>168.12</v>
      </c>
    </row>
    <row r="53" spans="1:7" ht="24" customHeight="1">
      <c r="A53" s="6" t="s">
        <v>1531</v>
      </c>
      <c r="B53" s="5" t="s">
        <v>1532</v>
      </c>
      <c r="C53" s="6" t="s">
        <v>14</v>
      </c>
      <c r="D53" s="6" t="s">
        <v>81</v>
      </c>
      <c r="E53" s="26">
        <v>13.6774</v>
      </c>
      <c r="F53" s="10">
        <v>10.48</v>
      </c>
      <c r="G53" s="10">
        <f t="shared" si="0"/>
        <v>143.37</v>
      </c>
    </row>
    <row r="54" spans="1:7" ht="15" customHeight="1">
      <c r="A54" s="6" t="s">
        <v>766</v>
      </c>
      <c r="B54" s="5" t="s">
        <v>767</v>
      </c>
      <c r="C54" s="6" t="s">
        <v>29</v>
      </c>
      <c r="D54" s="6" t="s">
        <v>58</v>
      </c>
      <c r="E54" s="26">
        <v>1</v>
      </c>
      <c r="F54" s="10">
        <v>100.79</v>
      </c>
      <c r="G54" s="10">
        <f t="shared" si="0"/>
        <v>100.79</v>
      </c>
    </row>
    <row r="55" spans="1:7" ht="15.95" customHeight="1">
      <c r="A55" s="6" t="s">
        <v>612</v>
      </c>
      <c r="B55" s="5" t="s">
        <v>613</v>
      </c>
      <c r="C55" s="6" t="s">
        <v>14</v>
      </c>
      <c r="D55" s="6" t="s">
        <v>81</v>
      </c>
      <c r="E55" s="26">
        <v>114.52</v>
      </c>
      <c r="F55" s="10">
        <v>7.92</v>
      </c>
      <c r="G55" s="10">
        <f t="shared" si="0"/>
        <v>907</v>
      </c>
    </row>
    <row r="56" spans="1:7" ht="24" customHeight="1">
      <c r="A56" s="6" t="s">
        <v>2201</v>
      </c>
      <c r="B56" s="5" t="s">
        <v>2202</v>
      </c>
      <c r="C56" s="6" t="s">
        <v>14</v>
      </c>
      <c r="D56" s="6" t="s">
        <v>81</v>
      </c>
      <c r="E56" s="26">
        <v>56.412158339999998</v>
      </c>
      <c r="F56" s="10">
        <v>24.44</v>
      </c>
      <c r="G56" s="10">
        <f t="shared" si="0"/>
        <v>1378.66</v>
      </c>
    </row>
    <row r="57" spans="1:7" ht="15.95" customHeight="1">
      <c r="A57" s="6" t="s">
        <v>768</v>
      </c>
      <c r="B57" s="5" t="s">
        <v>769</v>
      </c>
      <c r="C57" s="6" t="s">
        <v>14</v>
      </c>
      <c r="D57" s="6" t="s">
        <v>58</v>
      </c>
      <c r="E57" s="26">
        <v>1</v>
      </c>
      <c r="F57" s="10">
        <v>473</v>
      </c>
      <c r="G57" s="10">
        <f t="shared" si="0"/>
        <v>473</v>
      </c>
    </row>
    <row r="58" spans="1:7" ht="15.95" customHeight="1">
      <c r="A58" s="6" t="s">
        <v>1541</v>
      </c>
      <c r="B58" s="5" t="s">
        <v>1542</v>
      </c>
      <c r="C58" s="6" t="s">
        <v>14</v>
      </c>
      <c r="D58" s="6" t="s">
        <v>58</v>
      </c>
      <c r="E58" s="26">
        <v>0.37519999999999998</v>
      </c>
      <c r="F58" s="10">
        <v>174.28</v>
      </c>
      <c r="G58" s="10">
        <f t="shared" si="0"/>
        <v>66.23</v>
      </c>
    </row>
    <row r="59" spans="1:7" ht="15.95" customHeight="1">
      <c r="A59" s="6" t="s">
        <v>725</v>
      </c>
      <c r="B59" s="5" t="s">
        <v>726</v>
      </c>
      <c r="C59" s="6" t="s">
        <v>14</v>
      </c>
      <c r="D59" s="6" t="s">
        <v>58</v>
      </c>
      <c r="E59" s="26">
        <v>1</v>
      </c>
      <c r="F59" s="10">
        <v>41.42</v>
      </c>
      <c r="G59" s="10">
        <f t="shared" si="0"/>
        <v>41.42</v>
      </c>
    </row>
    <row r="60" spans="1:7" ht="15.95" customHeight="1">
      <c r="A60" s="6" t="s">
        <v>1561</v>
      </c>
      <c r="B60" s="5" t="s">
        <v>1562</v>
      </c>
      <c r="C60" s="6" t="s">
        <v>14</v>
      </c>
      <c r="D60" s="6" t="s">
        <v>58</v>
      </c>
      <c r="E60" s="26">
        <v>6.0354000000000001</v>
      </c>
      <c r="F60" s="10">
        <v>3.5</v>
      </c>
      <c r="G60" s="10">
        <f t="shared" si="0"/>
        <v>21.14</v>
      </c>
    </row>
    <row r="61" spans="1:7" ht="24" customHeight="1">
      <c r="A61" s="6" t="s">
        <v>727</v>
      </c>
      <c r="B61" s="5" t="s">
        <v>728</v>
      </c>
      <c r="C61" s="6" t="s">
        <v>14</v>
      </c>
      <c r="D61" s="6" t="s">
        <v>58</v>
      </c>
      <c r="E61" s="26">
        <v>1</v>
      </c>
      <c r="F61" s="10">
        <v>83.45</v>
      </c>
      <c r="G61" s="10">
        <f t="shared" si="0"/>
        <v>83.45</v>
      </c>
    </row>
    <row r="62" spans="1:7" ht="15" customHeight="1">
      <c r="A62" s="6" t="s">
        <v>1410</v>
      </c>
      <c r="B62" s="5" t="s">
        <v>1411</v>
      </c>
      <c r="C62" s="6" t="s">
        <v>14</v>
      </c>
      <c r="D62" s="6" t="s">
        <v>101</v>
      </c>
      <c r="E62" s="26">
        <v>13069.350255592</v>
      </c>
      <c r="F62" s="10">
        <v>1.1499999999999999</v>
      </c>
      <c r="G62" s="10">
        <f t="shared" si="0"/>
        <v>15029.75</v>
      </c>
    </row>
    <row r="63" spans="1:7" ht="15" customHeight="1">
      <c r="A63" s="6" t="s">
        <v>1065</v>
      </c>
      <c r="B63" s="5" t="s">
        <v>1066</v>
      </c>
      <c r="C63" s="6" t="s">
        <v>14</v>
      </c>
      <c r="D63" s="6" t="s">
        <v>48</v>
      </c>
      <c r="E63" s="26">
        <v>366.87040000000002</v>
      </c>
      <c r="F63" s="10">
        <v>2.73</v>
      </c>
      <c r="G63" s="10">
        <f t="shared" si="0"/>
        <v>1001.56</v>
      </c>
    </row>
    <row r="64" spans="1:7" ht="15" customHeight="1">
      <c r="A64" s="6" t="s">
        <v>1135</v>
      </c>
      <c r="B64" s="5" t="s">
        <v>1136</v>
      </c>
      <c r="C64" s="6" t="s">
        <v>14</v>
      </c>
      <c r="D64" s="6" t="s">
        <v>58</v>
      </c>
      <c r="E64" s="26">
        <v>1174.8</v>
      </c>
      <c r="F64" s="10">
        <v>3.14</v>
      </c>
      <c r="G64" s="10">
        <f t="shared" si="0"/>
        <v>3688.87</v>
      </c>
    </row>
    <row r="65" spans="1:7" ht="15.95" customHeight="1">
      <c r="A65" s="6" t="s">
        <v>1148</v>
      </c>
      <c r="B65" s="5" t="s">
        <v>1149</v>
      </c>
      <c r="C65" s="6" t="s">
        <v>14</v>
      </c>
      <c r="D65" s="6" t="s">
        <v>58</v>
      </c>
      <c r="E65" s="26">
        <v>234.74</v>
      </c>
      <c r="F65" s="10">
        <v>5.47</v>
      </c>
      <c r="G65" s="10">
        <f t="shared" si="0"/>
        <v>1284.03</v>
      </c>
    </row>
    <row r="66" spans="1:7" ht="15" customHeight="1">
      <c r="A66" s="6" t="s">
        <v>941</v>
      </c>
      <c r="B66" s="5" t="s">
        <v>942</v>
      </c>
      <c r="C66" s="6" t="s">
        <v>14</v>
      </c>
      <c r="D66" s="6" t="s">
        <v>101</v>
      </c>
      <c r="E66" s="26">
        <v>632.22500000000002</v>
      </c>
      <c r="F66" s="10">
        <v>11.37</v>
      </c>
      <c r="G66" s="10">
        <f t="shared" si="0"/>
        <v>7188.46</v>
      </c>
    </row>
    <row r="67" spans="1:7" ht="15.95" customHeight="1">
      <c r="A67" s="6" t="s">
        <v>1243</v>
      </c>
      <c r="B67" s="5" t="s">
        <v>1244</v>
      </c>
      <c r="C67" s="6" t="s">
        <v>14</v>
      </c>
      <c r="D67" s="6" t="s">
        <v>48</v>
      </c>
      <c r="E67" s="26">
        <v>47.722499999999997</v>
      </c>
      <c r="F67" s="10">
        <v>84.55</v>
      </c>
      <c r="G67" s="10">
        <f t="shared" si="0"/>
        <v>4034.73</v>
      </c>
    </row>
    <row r="68" spans="1:7" ht="24" customHeight="1">
      <c r="A68" s="6" t="s">
        <v>1951</v>
      </c>
      <c r="B68" s="5" t="s">
        <v>1952</v>
      </c>
      <c r="C68" s="6" t="s">
        <v>14</v>
      </c>
      <c r="D68" s="6" t="s">
        <v>48</v>
      </c>
      <c r="E68" s="26">
        <v>109.55096039999999</v>
      </c>
      <c r="F68" s="10">
        <v>98.3</v>
      </c>
      <c r="G68" s="10">
        <f t="shared" ref="G68:G131" si="1">ROUND(ROUND(E68,2)*ROUND(F68,2),2)</f>
        <v>10768.77</v>
      </c>
    </row>
    <row r="69" spans="1:7" ht="24" customHeight="1">
      <c r="A69" s="6" t="s">
        <v>1967</v>
      </c>
      <c r="B69" s="5" t="s">
        <v>1968</v>
      </c>
      <c r="C69" s="6" t="s">
        <v>14</v>
      </c>
      <c r="D69" s="6" t="s">
        <v>48</v>
      </c>
      <c r="E69" s="26">
        <v>104.85720000000001</v>
      </c>
      <c r="F69" s="10">
        <v>57.17</v>
      </c>
      <c r="G69" s="10">
        <f t="shared" si="1"/>
        <v>5994.85</v>
      </c>
    </row>
    <row r="70" spans="1:7" ht="24" customHeight="1">
      <c r="A70" s="6" t="s">
        <v>1957</v>
      </c>
      <c r="B70" s="5" t="s">
        <v>1958</v>
      </c>
      <c r="C70" s="6" t="s">
        <v>14</v>
      </c>
      <c r="D70" s="6" t="s">
        <v>48</v>
      </c>
      <c r="E70" s="26">
        <v>23.799463908351999</v>
      </c>
      <c r="F70" s="10">
        <v>58.04</v>
      </c>
      <c r="G70" s="10">
        <f t="shared" si="1"/>
        <v>1381.35</v>
      </c>
    </row>
    <row r="71" spans="1:7" ht="24" customHeight="1">
      <c r="A71" s="6" t="s">
        <v>2203</v>
      </c>
      <c r="B71" s="5" t="s">
        <v>2204</v>
      </c>
      <c r="C71" s="6" t="s">
        <v>14</v>
      </c>
      <c r="D71" s="6" t="s">
        <v>48</v>
      </c>
      <c r="E71" s="26">
        <v>69.503485273199999</v>
      </c>
      <c r="F71" s="10">
        <v>36.57</v>
      </c>
      <c r="G71" s="10">
        <f t="shared" si="1"/>
        <v>2541.62</v>
      </c>
    </row>
    <row r="72" spans="1:7" ht="15" customHeight="1">
      <c r="A72" s="6" t="s">
        <v>1253</v>
      </c>
      <c r="B72" s="5" t="s">
        <v>1254</v>
      </c>
      <c r="C72" s="6" t="s">
        <v>29</v>
      </c>
      <c r="D72" s="6" t="s">
        <v>58</v>
      </c>
      <c r="E72" s="26">
        <v>1</v>
      </c>
      <c r="F72" s="10">
        <v>84.1</v>
      </c>
      <c r="G72" s="10">
        <f t="shared" si="1"/>
        <v>84.1</v>
      </c>
    </row>
    <row r="73" spans="1:7" ht="15" customHeight="1">
      <c r="A73" s="6" t="s">
        <v>1403</v>
      </c>
      <c r="B73" s="5" t="s">
        <v>1404</v>
      </c>
      <c r="C73" s="6" t="s">
        <v>29</v>
      </c>
      <c r="D73" s="6" t="s">
        <v>101</v>
      </c>
      <c r="E73" s="26">
        <v>238.91</v>
      </c>
      <c r="F73" s="10">
        <v>0.71</v>
      </c>
      <c r="G73" s="10">
        <f t="shared" si="1"/>
        <v>169.63</v>
      </c>
    </row>
    <row r="74" spans="1:7" ht="15" customHeight="1">
      <c r="A74" s="6" t="s">
        <v>1051</v>
      </c>
      <c r="B74" s="5" t="s">
        <v>1052</v>
      </c>
      <c r="C74" s="6" t="s">
        <v>14</v>
      </c>
      <c r="D74" s="6" t="s">
        <v>101</v>
      </c>
      <c r="E74" s="26">
        <v>50643.544358486521</v>
      </c>
      <c r="F74" s="10">
        <v>0.72</v>
      </c>
      <c r="G74" s="10">
        <f t="shared" si="1"/>
        <v>36463.35</v>
      </c>
    </row>
    <row r="75" spans="1:7" ht="24" customHeight="1">
      <c r="A75" s="6" t="s">
        <v>1784</v>
      </c>
      <c r="B75" s="5" t="s">
        <v>1785</v>
      </c>
      <c r="C75" s="6" t="s">
        <v>14</v>
      </c>
      <c r="D75" s="6" t="s">
        <v>118</v>
      </c>
      <c r="E75" s="26">
        <v>5.13</v>
      </c>
      <c r="F75" s="10">
        <v>485</v>
      </c>
      <c r="G75" s="10">
        <f t="shared" si="1"/>
        <v>2488.0500000000002</v>
      </c>
    </row>
    <row r="76" spans="1:7" ht="24" customHeight="1">
      <c r="A76" s="6" t="s">
        <v>1081</v>
      </c>
      <c r="B76" s="5" t="s">
        <v>1082</v>
      </c>
      <c r="C76" s="6" t="s">
        <v>14</v>
      </c>
      <c r="D76" s="6" t="s">
        <v>118</v>
      </c>
      <c r="E76" s="26">
        <v>4.6215700000000002</v>
      </c>
      <c r="F76" s="10">
        <v>573.22</v>
      </c>
      <c r="G76" s="10">
        <f t="shared" si="1"/>
        <v>2648.28</v>
      </c>
    </row>
    <row r="77" spans="1:7" ht="15" customHeight="1">
      <c r="A77" s="6" t="s">
        <v>1654</v>
      </c>
      <c r="B77" s="5" t="s">
        <v>1655</v>
      </c>
      <c r="C77" s="6" t="s">
        <v>14</v>
      </c>
      <c r="D77" s="6" t="s">
        <v>58</v>
      </c>
      <c r="E77" s="26">
        <v>4.1306000000000003</v>
      </c>
      <c r="F77" s="10">
        <v>8.23</v>
      </c>
      <c r="G77" s="10">
        <f t="shared" si="1"/>
        <v>33.99</v>
      </c>
    </row>
    <row r="78" spans="1:7" ht="15" customHeight="1">
      <c r="A78" s="6" t="s">
        <v>1657</v>
      </c>
      <c r="B78" s="5" t="s">
        <v>1658</v>
      </c>
      <c r="C78" s="6" t="s">
        <v>14</v>
      </c>
      <c r="D78" s="6" t="s">
        <v>58</v>
      </c>
      <c r="E78" s="26">
        <v>1.1252</v>
      </c>
      <c r="F78" s="10">
        <v>9.07</v>
      </c>
      <c r="G78" s="10">
        <f t="shared" si="1"/>
        <v>10.25</v>
      </c>
    </row>
    <row r="79" spans="1:7" ht="15" customHeight="1">
      <c r="A79" s="6" t="s">
        <v>798</v>
      </c>
      <c r="B79" s="5" t="s">
        <v>799</v>
      </c>
      <c r="C79" s="6" t="s">
        <v>14</v>
      </c>
      <c r="D79" s="6" t="s">
        <v>58</v>
      </c>
      <c r="E79" s="26">
        <v>6.0998070000000002</v>
      </c>
      <c r="F79" s="10">
        <v>117.59</v>
      </c>
      <c r="G79" s="10">
        <f t="shared" si="1"/>
        <v>717.3</v>
      </c>
    </row>
    <row r="80" spans="1:7" ht="15.95" customHeight="1">
      <c r="A80" s="6" t="s">
        <v>2361</v>
      </c>
      <c r="B80" s="5" t="s">
        <v>2362</v>
      </c>
      <c r="C80" s="6" t="s">
        <v>14</v>
      </c>
      <c r="D80" s="6" t="s">
        <v>695</v>
      </c>
      <c r="E80" s="26">
        <v>80.012519999999995</v>
      </c>
      <c r="F80" s="10">
        <v>0.2</v>
      </c>
      <c r="G80" s="10">
        <f t="shared" si="1"/>
        <v>16</v>
      </c>
    </row>
    <row r="81" spans="1:7" ht="15.95" customHeight="1">
      <c r="A81" s="6" t="s">
        <v>1207</v>
      </c>
      <c r="B81" s="5" t="s">
        <v>1208</v>
      </c>
      <c r="C81" s="6" t="s">
        <v>14</v>
      </c>
      <c r="D81" s="6" t="s">
        <v>58</v>
      </c>
      <c r="E81" s="26">
        <v>11</v>
      </c>
      <c r="F81" s="10">
        <v>7.79</v>
      </c>
      <c r="G81" s="10">
        <f t="shared" si="1"/>
        <v>85.69</v>
      </c>
    </row>
    <row r="82" spans="1:7" ht="15" customHeight="1">
      <c r="A82" s="6" t="s">
        <v>584</v>
      </c>
      <c r="B82" s="5" t="s">
        <v>585</v>
      </c>
      <c r="C82" s="6" t="s">
        <v>564</v>
      </c>
      <c r="D82" s="6" t="s">
        <v>58</v>
      </c>
      <c r="E82" s="26">
        <v>200</v>
      </c>
      <c r="F82" s="10">
        <v>0.85</v>
      </c>
      <c r="G82" s="10">
        <f t="shared" si="1"/>
        <v>170</v>
      </c>
    </row>
    <row r="83" spans="1:7" ht="15" customHeight="1">
      <c r="A83" s="6" t="s">
        <v>1663</v>
      </c>
      <c r="B83" s="5" t="s">
        <v>1664</v>
      </c>
      <c r="C83" s="6" t="s">
        <v>564</v>
      </c>
      <c r="D83" s="6" t="s">
        <v>58</v>
      </c>
      <c r="E83" s="26">
        <v>25</v>
      </c>
      <c r="F83" s="10">
        <v>16</v>
      </c>
      <c r="G83" s="10">
        <f t="shared" si="1"/>
        <v>400</v>
      </c>
    </row>
    <row r="84" spans="1:7" ht="15.95" customHeight="1">
      <c r="A84" s="6" t="s">
        <v>1773</v>
      </c>
      <c r="B84" s="5" t="s">
        <v>1774</v>
      </c>
      <c r="C84" s="6" t="s">
        <v>14</v>
      </c>
      <c r="D84" s="6" t="s">
        <v>58</v>
      </c>
      <c r="E84" s="26">
        <v>1</v>
      </c>
      <c r="F84" s="10">
        <v>5.09</v>
      </c>
      <c r="G84" s="10">
        <f t="shared" si="1"/>
        <v>5.09</v>
      </c>
    </row>
    <row r="85" spans="1:7" ht="15.95" customHeight="1">
      <c r="A85" s="6" t="s">
        <v>1779</v>
      </c>
      <c r="B85" s="5" t="s">
        <v>1780</v>
      </c>
      <c r="C85" s="6" t="s">
        <v>14</v>
      </c>
      <c r="D85" s="6" t="s">
        <v>58</v>
      </c>
      <c r="E85" s="26">
        <v>1</v>
      </c>
      <c r="F85" s="10">
        <v>3.44</v>
      </c>
      <c r="G85" s="10">
        <f t="shared" si="1"/>
        <v>3.44</v>
      </c>
    </row>
    <row r="86" spans="1:7" ht="15.95" customHeight="1">
      <c r="A86" s="6" t="s">
        <v>1776</v>
      </c>
      <c r="B86" s="5" t="s">
        <v>1777</v>
      </c>
      <c r="C86" s="6" t="s">
        <v>14</v>
      </c>
      <c r="D86" s="6" t="s">
        <v>58</v>
      </c>
      <c r="E86" s="26">
        <v>3.7835999999999999</v>
      </c>
      <c r="F86" s="10">
        <v>2.2400000000000002</v>
      </c>
      <c r="G86" s="10">
        <f t="shared" si="1"/>
        <v>8.4700000000000006</v>
      </c>
    </row>
    <row r="87" spans="1:7" ht="15.95" customHeight="1">
      <c r="A87" s="6" t="s">
        <v>977</v>
      </c>
      <c r="B87" s="5" t="s">
        <v>978</v>
      </c>
      <c r="C87" s="6" t="s">
        <v>14</v>
      </c>
      <c r="D87" s="6" t="s">
        <v>817</v>
      </c>
      <c r="E87" s="26">
        <v>7.4772991480320004</v>
      </c>
      <c r="F87" s="10">
        <v>7.74</v>
      </c>
      <c r="G87" s="10">
        <f t="shared" si="1"/>
        <v>57.9</v>
      </c>
    </row>
    <row r="88" spans="1:7" ht="15.95" customHeight="1">
      <c r="A88" s="6" t="s">
        <v>1796</v>
      </c>
      <c r="B88" s="5" t="s">
        <v>1797</v>
      </c>
      <c r="C88" s="6" t="s">
        <v>14</v>
      </c>
      <c r="D88" s="6" t="s">
        <v>58</v>
      </c>
      <c r="E88" s="26">
        <v>1</v>
      </c>
      <c r="F88" s="10">
        <v>11.94</v>
      </c>
      <c r="G88" s="10">
        <f t="shared" si="1"/>
        <v>11.94</v>
      </c>
    </row>
    <row r="89" spans="1:7" ht="15.95" customHeight="1">
      <c r="A89" s="6" t="s">
        <v>1801</v>
      </c>
      <c r="B89" s="5" t="s">
        <v>1802</v>
      </c>
      <c r="C89" s="6" t="s">
        <v>14</v>
      </c>
      <c r="D89" s="6" t="s">
        <v>58</v>
      </c>
      <c r="E89" s="26">
        <v>3.0036</v>
      </c>
      <c r="F89" s="10">
        <v>17.489999999999998</v>
      </c>
      <c r="G89" s="10">
        <f t="shared" si="1"/>
        <v>52.47</v>
      </c>
    </row>
    <row r="90" spans="1:7" ht="15" customHeight="1">
      <c r="A90" s="6" t="s">
        <v>1216</v>
      </c>
      <c r="B90" s="5" t="s">
        <v>1217</v>
      </c>
      <c r="C90" s="6" t="s">
        <v>564</v>
      </c>
      <c r="D90" s="6" t="s">
        <v>48</v>
      </c>
      <c r="E90" s="26">
        <v>106.02</v>
      </c>
      <c r="F90" s="10">
        <v>698.33</v>
      </c>
      <c r="G90" s="10">
        <f t="shared" si="1"/>
        <v>74036.95</v>
      </c>
    </row>
    <row r="91" spans="1:7" ht="15.95" customHeight="1">
      <c r="A91" s="6" t="s">
        <v>2252</v>
      </c>
      <c r="B91" s="5" t="s">
        <v>2253</v>
      </c>
      <c r="C91" s="6" t="s">
        <v>14</v>
      </c>
      <c r="D91" s="6" t="s">
        <v>58</v>
      </c>
      <c r="E91" s="26">
        <v>1.1255999999999999</v>
      </c>
      <c r="F91" s="10">
        <v>32.270000000000003</v>
      </c>
      <c r="G91" s="10">
        <f t="shared" si="1"/>
        <v>36.47</v>
      </c>
    </row>
    <row r="92" spans="1:7" ht="15" customHeight="1">
      <c r="A92" s="6" t="s">
        <v>1229</v>
      </c>
      <c r="B92" s="5" t="s">
        <v>1230</v>
      </c>
      <c r="C92" s="6" t="s">
        <v>29</v>
      </c>
      <c r="D92" s="6" t="s">
        <v>58</v>
      </c>
      <c r="E92" s="26">
        <v>36</v>
      </c>
      <c r="F92" s="10">
        <v>16.63</v>
      </c>
      <c r="G92" s="10">
        <f t="shared" si="1"/>
        <v>598.67999999999995</v>
      </c>
    </row>
    <row r="93" spans="1:7" ht="15" customHeight="1">
      <c r="A93" s="6" t="s">
        <v>1271</v>
      </c>
      <c r="B93" s="5" t="s">
        <v>1272</v>
      </c>
      <c r="C93" s="6" t="s">
        <v>564</v>
      </c>
      <c r="D93" s="6" t="s">
        <v>58</v>
      </c>
      <c r="E93" s="26">
        <v>33</v>
      </c>
      <c r="F93" s="10">
        <v>173.76</v>
      </c>
      <c r="G93" s="10">
        <f t="shared" si="1"/>
        <v>5734.08</v>
      </c>
    </row>
    <row r="94" spans="1:7" ht="15.95" customHeight="1">
      <c r="A94" s="6" t="s">
        <v>1974</v>
      </c>
      <c r="B94" s="5" t="s">
        <v>1975</v>
      </c>
      <c r="C94" s="6" t="s">
        <v>170</v>
      </c>
      <c r="D94" s="6" t="s">
        <v>1856</v>
      </c>
      <c r="E94" s="26">
        <v>1.704</v>
      </c>
      <c r="F94" s="10">
        <v>8.18</v>
      </c>
      <c r="G94" s="10">
        <f t="shared" si="1"/>
        <v>13.91</v>
      </c>
    </row>
    <row r="95" spans="1:7" ht="15" customHeight="1">
      <c r="A95" s="6" t="s">
        <v>1263</v>
      </c>
      <c r="B95" s="5" t="s">
        <v>444</v>
      </c>
      <c r="C95" s="6" t="s">
        <v>170</v>
      </c>
      <c r="D95" s="6" t="s">
        <v>1250</v>
      </c>
      <c r="E95" s="26">
        <v>12</v>
      </c>
      <c r="F95" s="10">
        <v>31.49</v>
      </c>
      <c r="G95" s="10">
        <f t="shared" si="1"/>
        <v>377.88</v>
      </c>
    </row>
    <row r="96" spans="1:7" ht="15" customHeight="1">
      <c r="A96" s="6" t="s">
        <v>1265</v>
      </c>
      <c r="B96" s="5" t="s">
        <v>1266</v>
      </c>
      <c r="C96" s="6" t="s">
        <v>170</v>
      </c>
      <c r="D96" s="6" t="s">
        <v>1250</v>
      </c>
      <c r="E96" s="26">
        <v>12</v>
      </c>
      <c r="F96" s="10">
        <v>49.47</v>
      </c>
      <c r="G96" s="10">
        <f t="shared" si="1"/>
        <v>593.64</v>
      </c>
    </row>
    <row r="97" spans="1:7" ht="15" customHeight="1">
      <c r="A97" s="6" t="s">
        <v>1813</v>
      </c>
      <c r="B97" s="5" t="s">
        <v>1814</v>
      </c>
      <c r="C97" s="6" t="s">
        <v>14</v>
      </c>
      <c r="D97" s="6" t="s">
        <v>81</v>
      </c>
      <c r="E97" s="26">
        <v>6.1528499999999999</v>
      </c>
      <c r="F97" s="10">
        <v>7.26</v>
      </c>
      <c r="G97" s="10">
        <f t="shared" si="1"/>
        <v>44.65</v>
      </c>
    </row>
    <row r="98" spans="1:7" ht="15" customHeight="1">
      <c r="A98" s="6" t="s">
        <v>1809</v>
      </c>
      <c r="B98" s="5" t="s">
        <v>1810</v>
      </c>
      <c r="C98" s="6" t="s">
        <v>14</v>
      </c>
      <c r="D98" s="6" t="s">
        <v>81</v>
      </c>
      <c r="E98" s="26">
        <v>26.844732</v>
      </c>
      <c r="F98" s="10">
        <v>3.73</v>
      </c>
      <c r="G98" s="10">
        <f t="shared" si="1"/>
        <v>100.11</v>
      </c>
    </row>
    <row r="99" spans="1:7" ht="15" customHeight="1">
      <c r="A99" s="6" t="s">
        <v>567</v>
      </c>
      <c r="B99" s="5" t="s">
        <v>568</v>
      </c>
      <c r="C99" s="6" t="s">
        <v>14</v>
      </c>
      <c r="D99" s="6" t="s">
        <v>81</v>
      </c>
      <c r="E99" s="26">
        <v>36</v>
      </c>
      <c r="F99" s="10">
        <v>4.6399999999999997</v>
      </c>
      <c r="G99" s="10">
        <f t="shared" si="1"/>
        <v>167.04</v>
      </c>
    </row>
    <row r="100" spans="1:7" ht="15" customHeight="1">
      <c r="A100" s="6" t="s">
        <v>1191</v>
      </c>
      <c r="B100" s="5" t="s">
        <v>1192</v>
      </c>
      <c r="C100" s="6" t="s">
        <v>14</v>
      </c>
      <c r="D100" s="6" t="s">
        <v>58</v>
      </c>
      <c r="E100" s="26">
        <v>63</v>
      </c>
      <c r="F100" s="10">
        <v>52.94</v>
      </c>
      <c r="G100" s="10">
        <f t="shared" si="1"/>
        <v>3335.22</v>
      </c>
    </row>
    <row r="101" spans="1:7" ht="15.95" customHeight="1">
      <c r="A101" s="6" t="s">
        <v>1819</v>
      </c>
      <c r="B101" s="5" t="s">
        <v>1820</v>
      </c>
      <c r="C101" s="6" t="s">
        <v>14</v>
      </c>
      <c r="D101" s="6" t="s">
        <v>58</v>
      </c>
      <c r="E101" s="26">
        <v>0.37519999999999998</v>
      </c>
      <c r="F101" s="10">
        <v>6.05</v>
      </c>
      <c r="G101" s="10">
        <f t="shared" si="1"/>
        <v>2.2999999999999998</v>
      </c>
    </row>
    <row r="102" spans="1:7" ht="15" customHeight="1">
      <c r="A102" s="6" t="s">
        <v>804</v>
      </c>
      <c r="B102" s="5" t="s">
        <v>805</v>
      </c>
      <c r="C102" s="6" t="s">
        <v>14</v>
      </c>
      <c r="D102" s="6" t="s">
        <v>58</v>
      </c>
      <c r="E102" s="26">
        <v>37.369999999999997</v>
      </c>
      <c r="F102" s="10">
        <v>15</v>
      </c>
      <c r="G102" s="10">
        <f t="shared" si="1"/>
        <v>560.54999999999995</v>
      </c>
    </row>
    <row r="103" spans="1:7" ht="15.95" customHeight="1">
      <c r="A103" s="6" t="s">
        <v>826</v>
      </c>
      <c r="B103" s="5" t="s">
        <v>827</v>
      </c>
      <c r="C103" s="6" t="s">
        <v>14</v>
      </c>
      <c r="D103" s="6" t="s">
        <v>58</v>
      </c>
      <c r="E103" s="26">
        <v>421.71639013206118</v>
      </c>
      <c r="F103" s="10">
        <v>0.22</v>
      </c>
      <c r="G103" s="10">
        <f t="shared" si="1"/>
        <v>92.78</v>
      </c>
    </row>
    <row r="104" spans="1:7" ht="15.95" customHeight="1">
      <c r="A104" s="6" t="s">
        <v>2347</v>
      </c>
      <c r="B104" s="5" t="s">
        <v>2348</v>
      </c>
      <c r="C104" s="6" t="s">
        <v>14</v>
      </c>
      <c r="D104" s="6" t="s">
        <v>58</v>
      </c>
      <c r="E104" s="26">
        <v>4.8912000000000004</v>
      </c>
      <c r="F104" s="10">
        <v>2.99</v>
      </c>
      <c r="G104" s="10">
        <f t="shared" si="1"/>
        <v>14.62</v>
      </c>
    </row>
    <row r="105" spans="1:7" ht="15.95" customHeight="1">
      <c r="A105" s="6" t="s">
        <v>614</v>
      </c>
      <c r="B105" s="5" t="s">
        <v>615</v>
      </c>
      <c r="C105" s="6" t="s">
        <v>14</v>
      </c>
      <c r="D105" s="6" t="s">
        <v>58</v>
      </c>
      <c r="E105" s="26">
        <v>1.1252</v>
      </c>
      <c r="F105" s="10">
        <v>247.18</v>
      </c>
      <c r="G105" s="10">
        <f t="shared" si="1"/>
        <v>279.31</v>
      </c>
    </row>
    <row r="106" spans="1:7" ht="15.95" customHeight="1">
      <c r="A106" s="6" t="s">
        <v>616</v>
      </c>
      <c r="B106" s="5" t="s">
        <v>617</v>
      </c>
      <c r="C106" s="6" t="s">
        <v>14</v>
      </c>
      <c r="D106" s="6" t="s">
        <v>58</v>
      </c>
      <c r="E106" s="26">
        <v>1.1252</v>
      </c>
      <c r="F106" s="10">
        <v>239.03</v>
      </c>
      <c r="G106" s="10">
        <f t="shared" si="1"/>
        <v>270.10000000000002</v>
      </c>
    </row>
    <row r="107" spans="1:7" ht="15" customHeight="1">
      <c r="A107" s="6" t="s">
        <v>1258</v>
      </c>
      <c r="B107" s="5" t="s">
        <v>438</v>
      </c>
      <c r="C107" s="6" t="s">
        <v>170</v>
      </c>
      <c r="D107" s="6" t="s">
        <v>93</v>
      </c>
      <c r="E107" s="26">
        <v>29.8</v>
      </c>
      <c r="F107" s="10">
        <v>559.45000000000005</v>
      </c>
      <c r="G107" s="10">
        <f t="shared" si="1"/>
        <v>16671.61</v>
      </c>
    </row>
    <row r="108" spans="1:7" ht="15" customHeight="1">
      <c r="A108" s="6" t="s">
        <v>954</v>
      </c>
      <c r="B108" s="5" t="s">
        <v>955</v>
      </c>
      <c r="C108" s="6" t="s">
        <v>170</v>
      </c>
      <c r="D108" s="6" t="s">
        <v>196</v>
      </c>
      <c r="E108" s="26">
        <v>18</v>
      </c>
      <c r="F108" s="10">
        <v>382.23</v>
      </c>
      <c r="G108" s="10">
        <f t="shared" si="1"/>
        <v>6880.14</v>
      </c>
    </row>
    <row r="109" spans="1:7" ht="15" customHeight="1">
      <c r="A109" s="6" t="s">
        <v>1231</v>
      </c>
      <c r="B109" s="5" t="s">
        <v>1232</v>
      </c>
      <c r="C109" s="6" t="s">
        <v>29</v>
      </c>
      <c r="D109" s="6" t="s">
        <v>58</v>
      </c>
      <c r="E109" s="26">
        <v>12</v>
      </c>
      <c r="F109" s="10">
        <v>66.98</v>
      </c>
      <c r="G109" s="10">
        <f t="shared" si="1"/>
        <v>803.76</v>
      </c>
    </row>
    <row r="110" spans="1:7" ht="32.1" customHeight="1">
      <c r="A110" s="6" t="s">
        <v>693</v>
      </c>
      <c r="B110" s="5" t="s">
        <v>694</v>
      </c>
      <c r="C110" s="6" t="s">
        <v>14</v>
      </c>
      <c r="D110" s="6" t="s">
        <v>695</v>
      </c>
      <c r="E110" s="26">
        <v>0.37519999999999998</v>
      </c>
      <c r="F110" s="10">
        <v>65.45</v>
      </c>
      <c r="G110" s="10">
        <f t="shared" si="1"/>
        <v>24.87</v>
      </c>
    </row>
    <row r="111" spans="1:7" ht="24" customHeight="1">
      <c r="A111" s="6" t="s">
        <v>618</v>
      </c>
      <c r="B111" s="5" t="s">
        <v>619</v>
      </c>
      <c r="C111" s="6" t="s">
        <v>14</v>
      </c>
      <c r="D111" s="6" t="s">
        <v>58</v>
      </c>
      <c r="E111" s="26">
        <v>0.75</v>
      </c>
      <c r="F111" s="10">
        <v>18.34</v>
      </c>
      <c r="G111" s="10">
        <f t="shared" si="1"/>
        <v>13.76</v>
      </c>
    </row>
    <row r="112" spans="1:7" ht="15.95" customHeight="1">
      <c r="A112" s="6" t="s">
        <v>569</v>
      </c>
      <c r="B112" s="5" t="s">
        <v>570</v>
      </c>
      <c r="C112" s="6" t="s">
        <v>14</v>
      </c>
      <c r="D112" s="6" t="s">
        <v>58</v>
      </c>
      <c r="E112" s="26">
        <v>1.8</v>
      </c>
      <c r="F112" s="10">
        <v>9</v>
      </c>
      <c r="G112" s="10">
        <f t="shared" si="1"/>
        <v>16.2</v>
      </c>
    </row>
    <row r="113" spans="1:7" ht="15.95" customHeight="1">
      <c r="A113" s="6" t="s">
        <v>1528</v>
      </c>
      <c r="B113" s="5" t="s">
        <v>1529</v>
      </c>
      <c r="C113" s="6" t="s">
        <v>14</v>
      </c>
      <c r="D113" s="6" t="s">
        <v>58</v>
      </c>
      <c r="E113" s="26">
        <v>0.91924103999999995</v>
      </c>
      <c r="F113" s="10">
        <v>3.4</v>
      </c>
      <c r="G113" s="10">
        <f t="shared" si="1"/>
        <v>3.13</v>
      </c>
    </row>
    <row r="114" spans="1:7" ht="15.95" customHeight="1">
      <c r="A114" s="6" t="s">
        <v>729</v>
      </c>
      <c r="B114" s="5" t="s">
        <v>730</v>
      </c>
      <c r="C114" s="6" t="s">
        <v>14</v>
      </c>
      <c r="D114" s="6" t="s">
        <v>58</v>
      </c>
      <c r="E114" s="26">
        <v>0.06</v>
      </c>
      <c r="F114" s="10">
        <v>60.05</v>
      </c>
      <c r="G114" s="10">
        <f t="shared" si="1"/>
        <v>3.6</v>
      </c>
    </row>
    <row r="115" spans="1:7" ht="15" customHeight="1">
      <c r="A115" s="6" t="s">
        <v>1193</v>
      </c>
      <c r="B115" s="5" t="s">
        <v>1194</v>
      </c>
      <c r="C115" s="6" t="s">
        <v>14</v>
      </c>
      <c r="D115" s="6" t="s">
        <v>58</v>
      </c>
      <c r="E115" s="26">
        <v>5.4995171200000001</v>
      </c>
      <c r="F115" s="10">
        <v>3.95</v>
      </c>
      <c r="G115" s="10">
        <f t="shared" si="1"/>
        <v>21.73</v>
      </c>
    </row>
    <row r="116" spans="1:7" ht="15" customHeight="1">
      <c r="A116" s="6" t="s">
        <v>571</v>
      </c>
      <c r="B116" s="5" t="s">
        <v>572</v>
      </c>
      <c r="C116" s="6" t="s">
        <v>14</v>
      </c>
      <c r="D116" s="6" t="s">
        <v>58</v>
      </c>
      <c r="E116" s="26">
        <v>7.6799999999999993E-2</v>
      </c>
      <c r="F116" s="10">
        <v>8.98</v>
      </c>
      <c r="G116" s="10">
        <f t="shared" si="1"/>
        <v>0.72</v>
      </c>
    </row>
    <row r="117" spans="1:7" ht="15" customHeight="1">
      <c r="A117" s="6" t="s">
        <v>1255</v>
      </c>
      <c r="B117" s="5" t="s">
        <v>1256</v>
      </c>
      <c r="C117" s="6" t="s">
        <v>14</v>
      </c>
      <c r="D117" s="6" t="s">
        <v>58</v>
      </c>
      <c r="E117" s="26">
        <v>0.57699999999999996</v>
      </c>
      <c r="F117" s="10">
        <v>14.56</v>
      </c>
      <c r="G117" s="10">
        <f t="shared" si="1"/>
        <v>8.44</v>
      </c>
    </row>
    <row r="118" spans="1:7" ht="15" customHeight="1">
      <c r="A118" s="6" t="s">
        <v>800</v>
      </c>
      <c r="B118" s="5" t="s">
        <v>801</v>
      </c>
      <c r="C118" s="6" t="s">
        <v>564</v>
      </c>
      <c r="D118" s="6" t="s">
        <v>81</v>
      </c>
      <c r="E118" s="26">
        <v>306.38299999999998</v>
      </c>
      <c r="F118" s="10">
        <v>0.11</v>
      </c>
      <c r="G118" s="10">
        <f t="shared" si="1"/>
        <v>33.700000000000003</v>
      </c>
    </row>
    <row r="119" spans="1:7" ht="24" customHeight="1">
      <c r="A119" s="6" t="s">
        <v>1045</v>
      </c>
      <c r="B119" s="5" t="s">
        <v>1046</v>
      </c>
      <c r="C119" s="6" t="s">
        <v>564</v>
      </c>
      <c r="D119" s="6" t="s">
        <v>58</v>
      </c>
      <c r="E119" s="26">
        <v>340</v>
      </c>
      <c r="F119" s="10">
        <v>614.01</v>
      </c>
      <c r="G119" s="10">
        <f t="shared" si="1"/>
        <v>208763.4</v>
      </c>
    </row>
    <row r="120" spans="1:7" ht="15.95" customHeight="1">
      <c r="A120" s="6" t="s">
        <v>620</v>
      </c>
      <c r="B120" s="5" t="s">
        <v>621</v>
      </c>
      <c r="C120" s="6" t="s">
        <v>14</v>
      </c>
      <c r="D120" s="6" t="s">
        <v>48</v>
      </c>
      <c r="E120" s="26">
        <v>44</v>
      </c>
      <c r="F120" s="10">
        <v>84.6</v>
      </c>
      <c r="G120" s="10">
        <f t="shared" si="1"/>
        <v>3722.4</v>
      </c>
    </row>
    <row r="121" spans="1:7" ht="15" customHeight="1">
      <c r="A121" s="6" t="s">
        <v>1177</v>
      </c>
      <c r="B121" s="5" t="s">
        <v>391</v>
      </c>
      <c r="C121" s="6" t="s">
        <v>564</v>
      </c>
      <c r="D121" s="6" t="s">
        <v>48</v>
      </c>
      <c r="E121" s="26">
        <v>129.47550000000001</v>
      </c>
      <c r="F121" s="10">
        <v>61.63</v>
      </c>
      <c r="G121" s="10">
        <f t="shared" si="1"/>
        <v>7979.85</v>
      </c>
    </row>
    <row r="122" spans="1:7" ht="15" customHeight="1">
      <c r="A122" s="6" t="s">
        <v>930</v>
      </c>
      <c r="B122" s="5" t="s">
        <v>931</v>
      </c>
      <c r="C122" s="6" t="s">
        <v>29</v>
      </c>
      <c r="D122" s="6" t="s">
        <v>58</v>
      </c>
      <c r="E122" s="26">
        <v>1082.1600000000001</v>
      </c>
      <c r="F122" s="10">
        <v>2.29</v>
      </c>
      <c r="G122" s="10">
        <f t="shared" si="1"/>
        <v>2478.15</v>
      </c>
    </row>
    <row r="123" spans="1:7" ht="15" customHeight="1">
      <c r="A123" s="6" t="s">
        <v>908</v>
      </c>
      <c r="B123" s="5" t="s">
        <v>909</v>
      </c>
      <c r="C123" s="6" t="s">
        <v>14</v>
      </c>
      <c r="D123" s="6" t="s">
        <v>101</v>
      </c>
      <c r="E123" s="26">
        <v>186.4486</v>
      </c>
      <c r="F123" s="10">
        <v>8.01</v>
      </c>
      <c r="G123" s="10">
        <f t="shared" si="1"/>
        <v>1493.46</v>
      </c>
    </row>
    <row r="124" spans="1:7" ht="15" customHeight="1">
      <c r="A124" s="6" t="s">
        <v>1640</v>
      </c>
      <c r="B124" s="5" t="s">
        <v>1641</v>
      </c>
      <c r="C124" s="6" t="s">
        <v>14</v>
      </c>
      <c r="D124" s="6" t="s">
        <v>817</v>
      </c>
      <c r="E124" s="26">
        <v>7.0570984479359999E-2</v>
      </c>
      <c r="F124" s="10">
        <v>6.56</v>
      </c>
      <c r="G124" s="10">
        <f t="shared" si="1"/>
        <v>0.46</v>
      </c>
    </row>
    <row r="125" spans="1:7" ht="15.95" customHeight="1">
      <c r="A125" s="6" t="s">
        <v>1660</v>
      </c>
      <c r="B125" s="5" t="s">
        <v>1661</v>
      </c>
      <c r="C125" s="6" t="s">
        <v>14</v>
      </c>
      <c r="D125" s="6" t="s">
        <v>58</v>
      </c>
      <c r="E125" s="26">
        <v>1</v>
      </c>
      <c r="F125" s="10">
        <v>8.33</v>
      </c>
      <c r="G125" s="10">
        <f t="shared" si="1"/>
        <v>8.33</v>
      </c>
    </row>
    <row r="126" spans="1:7" ht="15" customHeight="1">
      <c r="A126" s="6" t="s">
        <v>1260</v>
      </c>
      <c r="B126" s="5" t="s">
        <v>1261</v>
      </c>
      <c r="C126" s="6" t="s">
        <v>564</v>
      </c>
      <c r="D126" s="6" t="s">
        <v>58</v>
      </c>
      <c r="E126" s="26">
        <v>17</v>
      </c>
      <c r="F126" s="10">
        <v>13.43</v>
      </c>
      <c r="G126" s="10">
        <f t="shared" si="1"/>
        <v>228.31</v>
      </c>
    </row>
    <row r="127" spans="1:7" ht="24" customHeight="1">
      <c r="A127" s="6" t="s">
        <v>1224</v>
      </c>
      <c r="B127" s="5" t="s">
        <v>1225</v>
      </c>
      <c r="C127" s="6" t="s">
        <v>14</v>
      </c>
      <c r="D127" s="6" t="s">
        <v>81</v>
      </c>
      <c r="E127" s="26">
        <v>217.9934288</v>
      </c>
      <c r="F127" s="10">
        <v>29.14</v>
      </c>
      <c r="G127" s="10">
        <f t="shared" si="1"/>
        <v>6352.23</v>
      </c>
    </row>
    <row r="128" spans="1:7" ht="24" customHeight="1">
      <c r="A128" s="6" t="s">
        <v>2049</v>
      </c>
      <c r="B128" s="5" t="s">
        <v>2050</v>
      </c>
      <c r="C128" s="6" t="s">
        <v>14</v>
      </c>
      <c r="D128" s="6" t="s">
        <v>58</v>
      </c>
      <c r="E128" s="26">
        <v>1</v>
      </c>
      <c r="F128" s="10">
        <v>80.58</v>
      </c>
      <c r="G128" s="10">
        <f t="shared" si="1"/>
        <v>80.58</v>
      </c>
    </row>
    <row r="129" spans="1:7" ht="24" customHeight="1">
      <c r="A129" s="6" t="s">
        <v>926</v>
      </c>
      <c r="B129" s="5" t="s">
        <v>927</v>
      </c>
      <c r="C129" s="6" t="s">
        <v>14</v>
      </c>
      <c r="D129" s="6" t="s">
        <v>695</v>
      </c>
      <c r="E129" s="26">
        <v>5458.4120000000003</v>
      </c>
      <c r="F129" s="10">
        <v>1.52</v>
      </c>
      <c r="G129" s="10">
        <f t="shared" si="1"/>
        <v>8296.7800000000007</v>
      </c>
    </row>
    <row r="130" spans="1:7" ht="15" customHeight="1">
      <c r="A130" s="6" t="s">
        <v>2233</v>
      </c>
      <c r="B130" s="5" t="s">
        <v>2234</v>
      </c>
      <c r="C130" s="6" t="s">
        <v>14</v>
      </c>
      <c r="D130" s="6" t="s">
        <v>817</v>
      </c>
      <c r="E130" s="26">
        <v>0.46900799999999998</v>
      </c>
      <c r="F130" s="10">
        <v>30.96</v>
      </c>
      <c r="G130" s="10">
        <f t="shared" si="1"/>
        <v>14.55</v>
      </c>
    </row>
    <row r="131" spans="1:7" ht="15" customHeight="1">
      <c r="A131" s="6" t="s">
        <v>815</v>
      </c>
      <c r="B131" s="5" t="s">
        <v>816</v>
      </c>
      <c r="C131" s="6" t="s">
        <v>29</v>
      </c>
      <c r="D131" s="6" t="s">
        <v>817</v>
      </c>
      <c r="E131" s="26">
        <v>245.52090000000001</v>
      </c>
      <c r="F131" s="10">
        <v>39.380000000000003</v>
      </c>
      <c r="G131" s="10">
        <f t="shared" si="1"/>
        <v>9668.58</v>
      </c>
    </row>
    <row r="132" spans="1:7" ht="15" customHeight="1">
      <c r="A132" s="6" t="s">
        <v>2060</v>
      </c>
      <c r="B132" s="5" t="s">
        <v>2061</v>
      </c>
      <c r="C132" s="6" t="s">
        <v>14</v>
      </c>
      <c r="D132" s="6" t="s">
        <v>58</v>
      </c>
      <c r="E132" s="26">
        <v>1.1252</v>
      </c>
      <c r="F132" s="10">
        <v>7.06</v>
      </c>
      <c r="G132" s="10">
        <f t="shared" ref="G132:G195" si="2">ROUND(ROUND(E132,2)*ROUND(F132,2),2)</f>
        <v>7.98</v>
      </c>
    </row>
    <row r="133" spans="1:7" ht="15.95" customHeight="1">
      <c r="A133" s="6" t="s">
        <v>573</v>
      </c>
      <c r="B133" s="5" t="s">
        <v>574</v>
      </c>
      <c r="C133" s="6" t="s">
        <v>14</v>
      </c>
      <c r="D133" s="6" t="s">
        <v>58</v>
      </c>
      <c r="E133" s="26">
        <v>25</v>
      </c>
      <c r="F133" s="10">
        <v>5.92</v>
      </c>
      <c r="G133" s="10">
        <f t="shared" si="2"/>
        <v>148</v>
      </c>
    </row>
    <row r="134" spans="1:7" ht="15.95" customHeight="1">
      <c r="A134" s="6" t="s">
        <v>2069</v>
      </c>
      <c r="B134" s="5" t="s">
        <v>2070</v>
      </c>
      <c r="C134" s="6" t="s">
        <v>14</v>
      </c>
      <c r="D134" s="6" t="s">
        <v>58</v>
      </c>
      <c r="E134" s="26">
        <v>6.3338400000000004</v>
      </c>
      <c r="F134" s="10">
        <v>174.93</v>
      </c>
      <c r="G134" s="10">
        <f t="shared" si="2"/>
        <v>1107.31</v>
      </c>
    </row>
    <row r="135" spans="1:7" ht="15.95" customHeight="1">
      <c r="A135" s="6" t="s">
        <v>2084</v>
      </c>
      <c r="B135" s="5" t="s">
        <v>2085</v>
      </c>
      <c r="C135" s="6" t="s">
        <v>14</v>
      </c>
      <c r="D135" s="6" t="s">
        <v>58</v>
      </c>
      <c r="E135" s="26">
        <v>0.88712400000000002</v>
      </c>
      <c r="F135" s="10">
        <v>0.64</v>
      </c>
      <c r="G135" s="10">
        <f t="shared" si="2"/>
        <v>0.56999999999999995</v>
      </c>
    </row>
    <row r="136" spans="1:7" ht="15.95" customHeight="1">
      <c r="A136" s="6" t="s">
        <v>2081</v>
      </c>
      <c r="B136" s="5" t="s">
        <v>2082</v>
      </c>
      <c r="C136" s="6" t="s">
        <v>14</v>
      </c>
      <c r="D136" s="6" t="s">
        <v>58</v>
      </c>
      <c r="E136" s="26">
        <v>0.75180000000000002</v>
      </c>
      <c r="F136" s="10">
        <v>1.74</v>
      </c>
      <c r="G136" s="10">
        <f t="shared" si="2"/>
        <v>1.31</v>
      </c>
    </row>
    <row r="137" spans="1:7" ht="15.95" customHeight="1">
      <c r="A137" s="6" t="s">
        <v>2074</v>
      </c>
      <c r="B137" s="5" t="s">
        <v>2075</v>
      </c>
      <c r="C137" s="6" t="s">
        <v>14</v>
      </c>
      <c r="D137" s="6" t="s">
        <v>58</v>
      </c>
      <c r="E137" s="26">
        <v>0.75180000000000002</v>
      </c>
      <c r="F137" s="10">
        <v>7.08</v>
      </c>
      <c r="G137" s="10">
        <f t="shared" si="2"/>
        <v>5.31</v>
      </c>
    </row>
    <row r="138" spans="1:7" ht="15.95" customHeight="1">
      <c r="A138" s="6" t="s">
        <v>871</v>
      </c>
      <c r="B138" s="5" t="s">
        <v>872</v>
      </c>
      <c r="C138" s="6" t="s">
        <v>14</v>
      </c>
      <c r="D138" s="6" t="s">
        <v>81</v>
      </c>
      <c r="E138" s="26">
        <v>234</v>
      </c>
      <c r="F138" s="10">
        <v>86.56</v>
      </c>
      <c r="G138" s="10">
        <f t="shared" si="2"/>
        <v>20255.04</v>
      </c>
    </row>
    <row r="139" spans="1:7" ht="15.95" customHeight="1">
      <c r="A139" s="6" t="s">
        <v>2121</v>
      </c>
      <c r="B139" s="5" t="s">
        <v>2122</v>
      </c>
      <c r="C139" s="6" t="s">
        <v>14</v>
      </c>
      <c r="D139" s="6" t="s">
        <v>58</v>
      </c>
      <c r="E139" s="26">
        <v>0</v>
      </c>
      <c r="F139" s="10">
        <v>16.670000000000002</v>
      </c>
      <c r="G139" s="10">
        <f t="shared" si="2"/>
        <v>0</v>
      </c>
    </row>
    <row r="140" spans="1:7" ht="15.95" customHeight="1">
      <c r="A140" s="6" t="s">
        <v>575</v>
      </c>
      <c r="B140" s="5" t="s">
        <v>576</v>
      </c>
      <c r="C140" s="6" t="s">
        <v>14</v>
      </c>
      <c r="D140" s="6" t="s">
        <v>58</v>
      </c>
      <c r="E140" s="26">
        <v>360</v>
      </c>
      <c r="F140" s="10">
        <v>4.34</v>
      </c>
      <c r="G140" s="10">
        <f t="shared" si="2"/>
        <v>1562.4</v>
      </c>
    </row>
    <row r="141" spans="1:7" ht="15.95" customHeight="1">
      <c r="A141" s="6" t="s">
        <v>1681</v>
      </c>
      <c r="B141" s="5" t="s">
        <v>1682</v>
      </c>
      <c r="C141" s="6" t="s">
        <v>14</v>
      </c>
      <c r="D141" s="6" t="s">
        <v>58</v>
      </c>
      <c r="E141" s="26">
        <v>30</v>
      </c>
      <c r="F141" s="10">
        <v>98.79</v>
      </c>
      <c r="G141" s="10">
        <f t="shared" si="2"/>
        <v>2963.7</v>
      </c>
    </row>
    <row r="142" spans="1:7" ht="15.95" customHeight="1">
      <c r="A142" s="6" t="s">
        <v>2106</v>
      </c>
      <c r="B142" s="5" t="s">
        <v>2107</v>
      </c>
      <c r="C142" s="6" t="s">
        <v>14</v>
      </c>
      <c r="D142" s="6" t="s">
        <v>58</v>
      </c>
      <c r="E142" s="26">
        <v>0.37519999999999998</v>
      </c>
      <c r="F142" s="10">
        <v>95.07</v>
      </c>
      <c r="G142" s="10">
        <f t="shared" si="2"/>
        <v>36.130000000000003</v>
      </c>
    </row>
    <row r="143" spans="1:7" ht="15" customHeight="1">
      <c r="A143" s="6" t="s">
        <v>770</v>
      </c>
      <c r="B143" s="5" t="s">
        <v>771</v>
      </c>
      <c r="C143" s="6" t="s">
        <v>29</v>
      </c>
      <c r="D143" s="6" t="s">
        <v>81</v>
      </c>
      <c r="E143" s="26">
        <v>10</v>
      </c>
      <c r="F143" s="10">
        <v>34.54</v>
      </c>
      <c r="G143" s="10">
        <f t="shared" si="2"/>
        <v>345.4</v>
      </c>
    </row>
    <row r="144" spans="1:7" ht="15" customHeight="1">
      <c r="A144" s="6" t="s">
        <v>772</v>
      </c>
      <c r="B144" s="5" t="s">
        <v>773</v>
      </c>
      <c r="C144" s="6" t="s">
        <v>29</v>
      </c>
      <c r="D144" s="6" t="s">
        <v>81</v>
      </c>
      <c r="E144" s="26">
        <v>5</v>
      </c>
      <c r="F144" s="10">
        <v>15.18</v>
      </c>
      <c r="G144" s="10">
        <f t="shared" si="2"/>
        <v>75.900000000000006</v>
      </c>
    </row>
    <row r="145" spans="1:7" ht="15" customHeight="1">
      <c r="A145" s="6" t="s">
        <v>2076</v>
      </c>
      <c r="B145" s="5" t="s">
        <v>2077</v>
      </c>
      <c r="C145" s="6" t="s">
        <v>14</v>
      </c>
      <c r="D145" s="6" t="s">
        <v>58</v>
      </c>
      <c r="E145" s="26">
        <v>0.30662702980000001</v>
      </c>
      <c r="F145" s="10">
        <v>1.65</v>
      </c>
      <c r="G145" s="10">
        <f t="shared" si="2"/>
        <v>0.51</v>
      </c>
    </row>
    <row r="146" spans="1:7" ht="32.1" customHeight="1">
      <c r="A146" s="6" t="s">
        <v>554</v>
      </c>
      <c r="B146" s="5" t="s">
        <v>28</v>
      </c>
      <c r="C146" s="6" t="s">
        <v>29</v>
      </c>
      <c r="D146" s="6" t="s">
        <v>30</v>
      </c>
      <c r="E146" s="26">
        <v>12</v>
      </c>
      <c r="F146" s="10">
        <v>1097.99</v>
      </c>
      <c r="G146" s="10">
        <f t="shared" si="2"/>
        <v>13175.88</v>
      </c>
    </row>
    <row r="147" spans="1:7" ht="24" customHeight="1">
      <c r="A147" s="6" t="s">
        <v>2118</v>
      </c>
      <c r="B147" s="5" t="s">
        <v>2119</v>
      </c>
      <c r="C147" s="6" t="s">
        <v>14</v>
      </c>
      <c r="D147" s="6" t="s">
        <v>58</v>
      </c>
      <c r="E147" s="26">
        <v>0</v>
      </c>
      <c r="F147" s="10">
        <v>157.96</v>
      </c>
      <c r="G147" s="10">
        <f t="shared" si="2"/>
        <v>0</v>
      </c>
    </row>
    <row r="148" spans="1:7" ht="15.95" customHeight="1">
      <c r="A148" s="6" t="s">
        <v>577</v>
      </c>
      <c r="B148" s="5" t="s">
        <v>578</v>
      </c>
      <c r="C148" s="6" t="s">
        <v>14</v>
      </c>
      <c r="D148" s="6" t="s">
        <v>58</v>
      </c>
      <c r="E148" s="26">
        <v>120</v>
      </c>
      <c r="F148" s="10">
        <v>6.85</v>
      </c>
      <c r="G148" s="10">
        <f t="shared" si="2"/>
        <v>822</v>
      </c>
    </row>
    <row r="149" spans="1:7" ht="24" customHeight="1">
      <c r="A149" s="6" t="s">
        <v>2123</v>
      </c>
      <c r="B149" s="5" t="s">
        <v>2124</v>
      </c>
      <c r="C149" s="6" t="s">
        <v>14</v>
      </c>
      <c r="D149" s="6" t="s">
        <v>58</v>
      </c>
      <c r="E149" s="26">
        <v>0.75600000000000001</v>
      </c>
      <c r="F149" s="10">
        <v>122.25</v>
      </c>
      <c r="G149" s="10">
        <f t="shared" si="2"/>
        <v>92.91</v>
      </c>
    </row>
    <row r="150" spans="1:7" ht="15" customHeight="1">
      <c r="A150" s="6" t="s">
        <v>2126</v>
      </c>
      <c r="B150" s="5" t="s">
        <v>2127</v>
      </c>
      <c r="C150" s="6" t="s">
        <v>14</v>
      </c>
      <c r="D150" s="6" t="s">
        <v>58</v>
      </c>
      <c r="E150" s="26">
        <v>1</v>
      </c>
      <c r="F150" s="10">
        <v>1.37</v>
      </c>
      <c r="G150" s="10">
        <f t="shared" si="2"/>
        <v>1.37</v>
      </c>
    </row>
    <row r="151" spans="1:7" ht="15" customHeight="1">
      <c r="A151" s="6" t="s">
        <v>1248</v>
      </c>
      <c r="B151" s="5" t="s">
        <v>1249</v>
      </c>
      <c r="C151" s="6" t="s">
        <v>170</v>
      </c>
      <c r="D151" s="6" t="s">
        <v>1250</v>
      </c>
      <c r="E151" s="26">
        <v>47</v>
      </c>
      <c r="F151" s="10">
        <v>8.3000000000000007</v>
      </c>
      <c r="G151" s="10">
        <f t="shared" si="2"/>
        <v>390.1</v>
      </c>
    </row>
    <row r="152" spans="1:7" ht="15" customHeight="1">
      <c r="A152" s="6" t="s">
        <v>1852</v>
      </c>
      <c r="B152" s="5" t="s">
        <v>1853</v>
      </c>
      <c r="C152" s="6" t="s">
        <v>170</v>
      </c>
      <c r="D152" s="6" t="s">
        <v>196</v>
      </c>
      <c r="E152" s="26">
        <v>15.66</v>
      </c>
      <c r="F152" s="10">
        <v>0.95</v>
      </c>
      <c r="G152" s="10">
        <f t="shared" si="2"/>
        <v>14.88</v>
      </c>
    </row>
    <row r="153" spans="1:7" ht="15.95" customHeight="1">
      <c r="A153" s="6" t="s">
        <v>1251</v>
      </c>
      <c r="B153" s="5" t="s">
        <v>432</v>
      </c>
      <c r="C153" s="6" t="s">
        <v>170</v>
      </c>
      <c r="D153" s="6" t="s">
        <v>196</v>
      </c>
      <c r="E153" s="26">
        <v>47</v>
      </c>
      <c r="F153" s="10">
        <v>89.33</v>
      </c>
      <c r="G153" s="10">
        <f t="shared" si="2"/>
        <v>4198.51</v>
      </c>
    </row>
    <row r="154" spans="1:7" ht="15" customHeight="1">
      <c r="A154" s="6" t="s">
        <v>2276</v>
      </c>
      <c r="B154" s="5" t="s">
        <v>2277</v>
      </c>
      <c r="C154" s="6" t="s">
        <v>170</v>
      </c>
      <c r="D154" s="6" t="s">
        <v>1856</v>
      </c>
      <c r="E154" s="26">
        <v>2.262</v>
      </c>
      <c r="F154" s="10">
        <v>7</v>
      </c>
      <c r="G154" s="10">
        <f t="shared" si="2"/>
        <v>15.82</v>
      </c>
    </row>
    <row r="155" spans="1:7" ht="15.95" customHeight="1">
      <c r="A155" s="6" t="s">
        <v>1062</v>
      </c>
      <c r="B155" s="5" t="s">
        <v>1063</v>
      </c>
      <c r="C155" s="6" t="s">
        <v>14</v>
      </c>
      <c r="D155" s="6" t="s">
        <v>48</v>
      </c>
      <c r="E155" s="26">
        <v>522.57150000000001</v>
      </c>
      <c r="F155" s="10">
        <v>86.65</v>
      </c>
      <c r="G155" s="10">
        <f t="shared" si="2"/>
        <v>45280.69</v>
      </c>
    </row>
    <row r="156" spans="1:7" ht="15.95" customHeight="1">
      <c r="A156" s="6" t="s">
        <v>910</v>
      </c>
      <c r="B156" s="5" t="s">
        <v>911</v>
      </c>
      <c r="C156" s="6" t="s">
        <v>14</v>
      </c>
      <c r="D156" s="6" t="s">
        <v>48</v>
      </c>
      <c r="E156" s="26">
        <v>302.10500000000002</v>
      </c>
      <c r="F156" s="10">
        <v>68.2</v>
      </c>
      <c r="G156" s="10">
        <f t="shared" si="2"/>
        <v>20603.900000000001</v>
      </c>
    </row>
    <row r="157" spans="1:7" ht="15" customHeight="1">
      <c r="A157" s="6" t="s">
        <v>1000</v>
      </c>
      <c r="B157" s="5" t="s">
        <v>1001</v>
      </c>
      <c r="C157" s="6" t="s">
        <v>564</v>
      </c>
      <c r="D157" s="6" t="s">
        <v>1002</v>
      </c>
      <c r="E157" s="26">
        <v>0.64600000000000002</v>
      </c>
      <c r="F157" s="10">
        <v>207.86</v>
      </c>
      <c r="G157" s="10">
        <f t="shared" si="2"/>
        <v>135.11000000000001</v>
      </c>
    </row>
    <row r="158" spans="1:7" ht="15" customHeight="1">
      <c r="A158" s="6" t="s">
        <v>1484</v>
      </c>
      <c r="B158" s="5" t="s">
        <v>1485</v>
      </c>
      <c r="C158" s="6" t="s">
        <v>14</v>
      </c>
      <c r="D158" s="6" t="s">
        <v>101</v>
      </c>
      <c r="E158" s="26">
        <v>15.83896384</v>
      </c>
      <c r="F158" s="10">
        <v>45.97</v>
      </c>
      <c r="G158" s="10">
        <f t="shared" si="2"/>
        <v>728.16</v>
      </c>
    </row>
    <row r="159" spans="1:7" ht="15.95" customHeight="1">
      <c r="A159" s="6" t="s">
        <v>1038</v>
      </c>
      <c r="B159" s="5" t="s">
        <v>1039</v>
      </c>
      <c r="C159" s="6" t="s">
        <v>14</v>
      </c>
      <c r="D159" s="6" t="s">
        <v>101</v>
      </c>
      <c r="E159" s="26">
        <v>438.55002000000002</v>
      </c>
      <c r="F159" s="10">
        <v>7.65</v>
      </c>
      <c r="G159" s="10">
        <f t="shared" si="2"/>
        <v>3354.91</v>
      </c>
    </row>
    <row r="160" spans="1:7" ht="15.95" customHeight="1">
      <c r="A160" s="6" t="s">
        <v>1150</v>
      </c>
      <c r="B160" s="5" t="s">
        <v>1151</v>
      </c>
      <c r="C160" s="6" t="s">
        <v>14</v>
      </c>
      <c r="D160" s="6" t="s">
        <v>58</v>
      </c>
      <c r="E160" s="26">
        <v>353.32</v>
      </c>
      <c r="F160" s="10">
        <v>2.77</v>
      </c>
      <c r="G160" s="10">
        <f t="shared" si="2"/>
        <v>978.7</v>
      </c>
    </row>
    <row r="161" spans="1:7" ht="15" customHeight="1">
      <c r="A161" s="6" t="s">
        <v>1056</v>
      </c>
      <c r="B161" s="5" t="s">
        <v>1057</v>
      </c>
      <c r="C161" s="6" t="s">
        <v>14</v>
      </c>
      <c r="D161" s="6" t="s">
        <v>101</v>
      </c>
      <c r="E161" s="26">
        <v>1020</v>
      </c>
      <c r="F161" s="10">
        <v>25.96</v>
      </c>
      <c r="G161" s="10">
        <f t="shared" si="2"/>
        <v>26479.200000000001</v>
      </c>
    </row>
    <row r="162" spans="1:7" ht="15.95" customHeight="1">
      <c r="A162" s="6" t="s">
        <v>1209</v>
      </c>
      <c r="B162" s="5" t="s">
        <v>1210</v>
      </c>
      <c r="C162" s="6" t="s">
        <v>14</v>
      </c>
      <c r="D162" s="6" t="s">
        <v>58</v>
      </c>
      <c r="E162" s="26">
        <v>11</v>
      </c>
      <c r="F162" s="10">
        <v>365.62</v>
      </c>
      <c r="G162" s="10">
        <f t="shared" si="2"/>
        <v>4021.82</v>
      </c>
    </row>
    <row r="163" spans="1:7" ht="15" customHeight="1">
      <c r="A163" s="6" t="s">
        <v>1969</v>
      </c>
      <c r="B163" s="5" t="s">
        <v>1970</v>
      </c>
      <c r="C163" s="6" t="s">
        <v>170</v>
      </c>
      <c r="D163" s="6" t="s">
        <v>155</v>
      </c>
      <c r="E163" s="26">
        <v>777.87985000000003</v>
      </c>
      <c r="F163" s="10">
        <v>6.75</v>
      </c>
      <c r="G163" s="10">
        <f t="shared" si="2"/>
        <v>5250.69</v>
      </c>
    </row>
    <row r="164" spans="1:7" ht="15" customHeight="1">
      <c r="A164" s="6" t="s">
        <v>1854</v>
      </c>
      <c r="B164" s="5" t="s">
        <v>1855</v>
      </c>
      <c r="C164" s="6" t="s">
        <v>170</v>
      </c>
      <c r="D164" s="6" t="s">
        <v>1856</v>
      </c>
      <c r="E164" s="26">
        <v>12.18</v>
      </c>
      <c r="F164" s="10">
        <v>2.16</v>
      </c>
      <c r="G164" s="10">
        <f t="shared" si="2"/>
        <v>26.31</v>
      </c>
    </row>
    <row r="165" spans="1:7" ht="15" customHeight="1">
      <c r="A165" s="6" t="s">
        <v>1586</v>
      </c>
      <c r="B165" s="5" t="s">
        <v>1587</v>
      </c>
      <c r="C165" s="6" t="s">
        <v>14</v>
      </c>
      <c r="D165" s="6" t="s">
        <v>817</v>
      </c>
      <c r="E165" s="26">
        <v>298.23665267920001</v>
      </c>
      <c r="F165" s="10">
        <v>6.25</v>
      </c>
      <c r="G165" s="10">
        <f t="shared" si="2"/>
        <v>1864</v>
      </c>
    </row>
    <row r="166" spans="1:7" ht="15" customHeight="1">
      <c r="A166" s="6" t="s">
        <v>1268</v>
      </c>
      <c r="B166" s="5" t="s">
        <v>1269</v>
      </c>
      <c r="C166" s="6" t="s">
        <v>14</v>
      </c>
      <c r="D166" s="6" t="s">
        <v>58</v>
      </c>
      <c r="E166" s="26">
        <v>33</v>
      </c>
      <c r="F166" s="10">
        <v>48.84</v>
      </c>
      <c r="G166" s="10">
        <f t="shared" si="2"/>
        <v>1611.72</v>
      </c>
    </row>
    <row r="167" spans="1:7" ht="15.95" customHeight="1">
      <c r="A167" s="6" t="s">
        <v>943</v>
      </c>
      <c r="B167" s="5" t="s">
        <v>944</v>
      </c>
      <c r="C167" s="6" t="s">
        <v>564</v>
      </c>
      <c r="D167" s="6" t="s">
        <v>58</v>
      </c>
      <c r="E167" s="26">
        <v>726</v>
      </c>
      <c r="F167" s="10">
        <v>2.2000000000000002</v>
      </c>
      <c r="G167" s="10">
        <f t="shared" si="2"/>
        <v>1597.2</v>
      </c>
    </row>
    <row r="168" spans="1:7" ht="24" customHeight="1">
      <c r="A168" s="6" t="s">
        <v>731</v>
      </c>
      <c r="B168" s="5" t="s">
        <v>732</v>
      </c>
      <c r="C168" s="6" t="s">
        <v>14</v>
      </c>
      <c r="D168" s="6" t="s">
        <v>58</v>
      </c>
      <c r="E168" s="26">
        <v>3</v>
      </c>
      <c r="F168" s="10">
        <v>10.87</v>
      </c>
      <c r="G168" s="10">
        <f t="shared" si="2"/>
        <v>32.61</v>
      </c>
    </row>
    <row r="169" spans="1:7" ht="24" customHeight="1">
      <c r="A169" s="6" t="s">
        <v>1211</v>
      </c>
      <c r="B169" s="5" t="s">
        <v>1212</v>
      </c>
      <c r="C169" s="6" t="s">
        <v>14</v>
      </c>
      <c r="D169" s="6" t="s">
        <v>58</v>
      </c>
      <c r="E169" s="26">
        <v>22.750399999999999</v>
      </c>
      <c r="F169" s="10">
        <v>17.87</v>
      </c>
      <c r="G169" s="10">
        <f t="shared" si="2"/>
        <v>406.54</v>
      </c>
    </row>
    <row r="170" spans="1:7" ht="24" customHeight="1">
      <c r="A170" s="6" t="s">
        <v>1185</v>
      </c>
      <c r="B170" s="5" t="s">
        <v>1186</v>
      </c>
      <c r="C170" s="6" t="s">
        <v>14</v>
      </c>
      <c r="D170" s="6" t="s">
        <v>58</v>
      </c>
      <c r="E170" s="26">
        <v>66</v>
      </c>
      <c r="F170" s="10">
        <v>24.1</v>
      </c>
      <c r="G170" s="10">
        <f t="shared" si="2"/>
        <v>1590.6</v>
      </c>
    </row>
    <row r="171" spans="1:7" ht="15.95" customHeight="1">
      <c r="A171" s="6" t="s">
        <v>2254</v>
      </c>
      <c r="B171" s="5" t="s">
        <v>2255</v>
      </c>
      <c r="C171" s="6" t="s">
        <v>14</v>
      </c>
      <c r="D171" s="6" t="s">
        <v>58</v>
      </c>
      <c r="E171" s="26">
        <v>7.42896</v>
      </c>
      <c r="F171" s="10">
        <v>0.06</v>
      </c>
      <c r="G171" s="10">
        <f t="shared" si="2"/>
        <v>0.45</v>
      </c>
    </row>
    <row r="172" spans="1:7" ht="15.95" customHeight="1">
      <c r="A172" s="6" t="s">
        <v>2363</v>
      </c>
      <c r="B172" s="5" t="s">
        <v>2364</v>
      </c>
      <c r="C172" s="6" t="s">
        <v>14</v>
      </c>
      <c r="D172" s="6" t="s">
        <v>58</v>
      </c>
      <c r="E172" s="26">
        <v>80.012519999999995</v>
      </c>
      <c r="F172" s="10">
        <v>3.08</v>
      </c>
      <c r="G172" s="10">
        <f t="shared" si="2"/>
        <v>246.43</v>
      </c>
    </row>
    <row r="173" spans="1:7" ht="15.95" customHeight="1">
      <c r="A173" s="6" t="s">
        <v>1985</v>
      </c>
      <c r="B173" s="5" t="s">
        <v>1986</v>
      </c>
      <c r="C173" s="6" t="s">
        <v>14</v>
      </c>
      <c r="D173" s="6" t="s">
        <v>118</v>
      </c>
      <c r="E173" s="26">
        <v>1.4752056</v>
      </c>
      <c r="F173" s="10">
        <v>133.51</v>
      </c>
      <c r="G173" s="10">
        <f t="shared" si="2"/>
        <v>197.59</v>
      </c>
    </row>
    <row r="174" spans="1:7" ht="15.95" customHeight="1">
      <c r="A174" s="6" t="s">
        <v>1643</v>
      </c>
      <c r="B174" s="5" t="s">
        <v>1644</v>
      </c>
      <c r="C174" s="6" t="s">
        <v>14</v>
      </c>
      <c r="D174" s="6" t="s">
        <v>118</v>
      </c>
      <c r="E174" s="26">
        <v>4.8905574971963999</v>
      </c>
      <c r="F174" s="10">
        <v>115.64</v>
      </c>
      <c r="G174" s="10">
        <f t="shared" si="2"/>
        <v>565.48</v>
      </c>
    </row>
    <row r="175" spans="1:7" ht="15.95" customHeight="1">
      <c r="A175" s="6" t="s">
        <v>1117</v>
      </c>
      <c r="B175" s="5" t="s">
        <v>1118</v>
      </c>
      <c r="C175" s="6" t="s">
        <v>14</v>
      </c>
      <c r="D175" s="6" t="s">
        <v>118</v>
      </c>
      <c r="E175" s="26">
        <v>10.89</v>
      </c>
      <c r="F175" s="10">
        <v>108.69</v>
      </c>
      <c r="G175" s="10">
        <f t="shared" si="2"/>
        <v>1183.6300000000001</v>
      </c>
    </row>
    <row r="176" spans="1:7" ht="15" customHeight="1">
      <c r="A176" s="6" t="s">
        <v>1178</v>
      </c>
      <c r="B176" s="5" t="s">
        <v>1179</v>
      </c>
      <c r="C176" s="6" t="s">
        <v>564</v>
      </c>
      <c r="D176" s="6" t="s">
        <v>58</v>
      </c>
      <c r="E176" s="26">
        <v>493.24</v>
      </c>
      <c r="F176" s="10">
        <v>5.15</v>
      </c>
      <c r="G176" s="10">
        <f t="shared" si="2"/>
        <v>2540.19</v>
      </c>
    </row>
    <row r="177" spans="1:7" ht="15" customHeight="1">
      <c r="A177" s="6" t="s">
        <v>992</v>
      </c>
      <c r="B177" s="5" t="s">
        <v>993</v>
      </c>
      <c r="C177" s="6" t="s">
        <v>14</v>
      </c>
      <c r="D177" s="6" t="s">
        <v>994</v>
      </c>
      <c r="E177" s="26">
        <v>0.17</v>
      </c>
      <c r="F177" s="10">
        <v>43.65</v>
      </c>
      <c r="G177" s="10">
        <f t="shared" si="2"/>
        <v>7.42</v>
      </c>
    </row>
    <row r="178" spans="1:7" ht="15.95" customHeight="1">
      <c r="A178" s="6" t="s">
        <v>1168</v>
      </c>
      <c r="B178" s="5" t="s">
        <v>1169</v>
      </c>
      <c r="C178" s="6" t="s">
        <v>14</v>
      </c>
      <c r="D178" s="6" t="s">
        <v>48</v>
      </c>
      <c r="E178" s="26">
        <v>445.48437000000001</v>
      </c>
      <c r="F178" s="10">
        <v>81.5</v>
      </c>
      <c r="G178" s="10">
        <f t="shared" si="2"/>
        <v>36306.620000000003</v>
      </c>
    </row>
    <row r="179" spans="1:7" ht="15.95" customHeight="1">
      <c r="A179" s="6" t="s">
        <v>597</v>
      </c>
      <c r="B179" s="5" t="s">
        <v>598</v>
      </c>
      <c r="C179" s="6" t="s">
        <v>14</v>
      </c>
      <c r="D179" s="6" t="s">
        <v>48</v>
      </c>
      <c r="E179" s="26">
        <v>2.88</v>
      </c>
      <c r="F179" s="10">
        <v>250</v>
      </c>
      <c r="G179" s="10">
        <f t="shared" si="2"/>
        <v>720</v>
      </c>
    </row>
    <row r="180" spans="1:7" ht="15.95" customHeight="1">
      <c r="A180" s="6" t="s">
        <v>1548</v>
      </c>
      <c r="B180" s="5" t="s">
        <v>1549</v>
      </c>
      <c r="C180" s="6" t="s">
        <v>14</v>
      </c>
      <c r="D180" s="6" t="s">
        <v>81</v>
      </c>
      <c r="E180" s="26">
        <v>323.96771416000001</v>
      </c>
      <c r="F180" s="10">
        <v>11.26</v>
      </c>
      <c r="G180" s="10">
        <f t="shared" si="2"/>
        <v>3647.9</v>
      </c>
    </row>
    <row r="181" spans="1:7" ht="15" customHeight="1">
      <c r="A181" s="6" t="s">
        <v>733</v>
      </c>
      <c r="B181" s="5" t="s">
        <v>734</v>
      </c>
      <c r="C181" s="6" t="s">
        <v>14</v>
      </c>
      <c r="D181" s="6" t="s">
        <v>58</v>
      </c>
      <c r="E181" s="26">
        <v>2</v>
      </c>
      <c r="F181" s="10">
        <v>0.32</v>
      </c>
      <c r="G181" s="10">
        <f t="shared" si="2"/>
        <v>0.64</v>
      </c>
    </row>
    <row r="182" spans="1:7" ht="15.95" customHeight="1">
      <c r="A182" s="6" t="s">
        <v>1226</v>
      </c>
      <c r="B182" s="5" t="s">
        <v>1227</v>
      </c>
      <c r="C182" s="6" t="s">
        <v>14</v>
      </c>
      <c r="D182" s="6" t="s">
        <v>48</v>
      </c>
      <c r="E182" s="26">
        <v>29.92</v>
      </c>
      <c r="F182" s="10">
        <v>431.7</v>
      </c>
      <c r="G182" s="10">
        <f t="shared" si="2"/>
        <v>12916.46</v>
      </c>
    </row>
    <row r="183" spans="1:7" ht="24" customHeight="1">
      <c r="A183" s="6" t="s">
        <v>2259</v>
      </c>
      <c r="B183" s="5" t="s">
        <v>2260</v>
      </c>
      <c r="C183" s="6" t="s">
        <v>14</v>
      </c>
      <c r="D183" s="6" t="s">
        <v>58</v>
      </c>
      <c r="E183" s="26">
        <v>1.0409645999999999</v>
      </c>
      <c r="F183" s="10">
        <v>545.95000000000005</v>
      </c>
      <c r="G183" s="10">
        <f t="shared" si="2"/>
        <v>567.79</v>
      </c>
    </row>
    <row r="184" spans="1:7" ht="24" customHeight="1">
      <c r="A184" s="6" t="s">
        <v>2256</v>
      </c>
      <c r="B184" s="5" t="s">
        <v>2257</v>
      </c>
      <c r="C184" s="6" t="s">
        <v>14</v>
      </c>
      <c r="D184" s="6" t="s">
        <v>58</v>
      </c>
      <c r="E184" s="26">
        <v>0.37519999999999998</v>
      </c>
      <c r="F184" s="10">
        <v>269.44</v>
      </c>
      <c r="G184" s="10">
        <f t="shared" si="2"/>
        <v>102.39</v>
      </c>
    </row>
    <row r="185" spans="1:7" ht="15" customHeight="1">
      <c r="A185" s="6" t="s">
        <v>1238</v>
      </c>
      <c r="B185" s="5" t="s">
        <v>1239</v>
      </c>
      <c r="C185" s="6" t="s">
        <v>29</v>
      </c>
      <c r="D185" s="6" t="s">
        <v>58</v>
      </c>
      <c r="E185" s="26">
        <v>2</v>
      </c>
      <c r="F185" s="10">
        <v>318.99</v>
      </c>
      <c r="G185" s="10">
        <f t="shared" si="2"/>
        <v>637.98</v>
      </c>
    </row>
    <row r="186" spans="1:7" ht="15" customHeight="1">
      <c r="A186" s="6" t="s">
        <v>1233</v>
      </c>
      <c r="B186" s="5" t="s">
        <v>1234</v>
      </c>
      <c r="C186" s="6" t="s">
        <v>29</v>
      </c>
      <c r="D186" s="6" t="s">
        <v>58</v>
      </c>
      <c r="E186" s="26">
        <v>10</v>
      </c>
      <c r="F186" s="10">
        <v>165.99</v>
      </c>
      <c r="G186" s="10">
        <f t="shared" si="2"/>
        <v>1659.9</v>
      </c>
    </row>
    <row r="187" spans="1:7" ht="15" customHeight="1">
      <c r="A187" s="6" t="s">
        <v>599</v>
      </c>
      <c r="B187" s="5" t="s">
        <v>600</v>
      </c>
      <c r="C187" s="6" t="s">
        <v>14</v>
      </c>
      <c r="D187" s="6" t="s">
        <v>101</v>
      </c>
      <c r="E187" s="26">
        <v>3.2543999999999997E-2</v>
      </c>
      <c r="F187" s="10">
        <v>25.89</v>
      </c>
      <c r="G187" s="10">
        <f t="shared" si="2"/>
        <v>0.78</v>
      </c>
    </row>
    <row r="188" spans="1:7" ht="15" customHeight="1">
      <c r="A188" s="6" t="s">
        <v>2222</v>
      </c>
      <c r="B188" s="5" t="s">
        <v>2223</v>
      </c>
      <c r="C188" s="6" t="s">
        <v>14</v>
      </c>
      <c r="D188" s="6" t="s">
        <v>101</v>
      </c>
      <c r="E188" s="26">
        <v>4.4022666240000003E-3</v>
      </c>
      <c r="F188" s="10">
        <v>15.07</v>
      </c>
      <c r="G188" s="10">
        <f t="shared" si="2"/>
        <v>0</v>
      </c>
    </row>
    <row r="189" spans="1:7" ht="15" customHeight="1">
      <c r="A189" s="6" t="s">
        <v>1953</v>
      </c>
      <c r="B189" s="5" t="s">
        <v>1954</v>
      </c>
      <c r="C189" s="6" t="s">
        <v>14</v>
      </c>
      <c r="D189" s="6" t="s">
        <v>101</v>
      </c>
      <c r="E189" s="26">
        <v>24.959653200000002</v>
      </c>
      <c r="F189" s="10">
        <v>13.61</v>
      </c>
      <c r="G189" s="10">
        <f t="shared" si="2"/>
        <v>339.71</v>
      </c>
    </row>
    <row r="190" spans="1:7" ht="15" customHeight="1">
      <c r="A190" s="6" t="s">
        <v>601</v>
      </c>
      <c r="B190" s="5" t="s">
        <v>602</v>
      </c>
      <c r="C190" s="6" t="s">
        <v>14</v>
      </c>
      <c r="D190" s="6" t="s">
        <v>101</v>
      </c>
      <c r="E190" s="26">
        <v>17.997706000000001</v>
      </c>
      <c r="F190" s="10">
        <v>13.87</v>
      </c>
      <c r="G190" s="10">
        <f t="shared" si="2"/>
        <v>249.66</v>
      </c>
    </row>
    <row r="191" spans="1:7" ht="15" customHeight="1">
      <c r="A191" s="6" t="s">
        <v>774</v>
      </c>
      <c r="B191" s="5" t="s">
        <v>775</v>
      </c>
      <c r="C191" s="6" t="s">
        <v>14</v>
      </c>
      <c r="D191" s="6" t="s">
        <v>101</v>
      </c>
      <c r="E191" s="26">
        <v>4.7897924200000004</v>
      </c>
      <c r="F191" s="10">
        <v>13.38</v>
      </c>
      <c r="G191" s="10">
        <f t="shared" si="2"/>
        <v>64.09</v>
      </c>
    </row>
    <row r="192" spans="1:7" ht="15" customHeight="1">
      <c r="A192" s="6" t="s">
        <v>2382</v>
      </c>
      <c r="B192" s="5" t="s">
        <v>2383</v>
      </c>
      <c r="C192" s="6" t="s">
        <v>14</v>
      </c>
      <c r="D192" s="6" t="s">
        <v>101</v>
      </c>
      <c r="E192" s="26">
        <v>1.90506</v>
      </c>
      <c r="F192" s="10">
        <v>13.71</v>
      </c>
      <c r="G192" s="10">
        <f t="shared" si="2"/>
        <v>26.19</v>
      </c>
    </row>
    <row r="193" spans="1:7" ht="15" customHeight="1">
      <c r="A193" s="6" t="s">
        <v>979</v>
      </c>
      <c r="B193" s="5" t="s">
        <v>980</v>
      </c>
      <c r="C193" s="6" t="s">
        <v>14</v>
      </c>
      <c r="D193" s="6" t="s">
        <v>101</v>
      </c>
      <c r="E193" s="26">
        <v>16.411770000000001</v>
      </c>
      <c r="F193" s="10">
        <v>16.8</v>
      </c>
      <c r="G193" s="10">
        <f t="shared" si="2"/>
        <v>275.69</v>
      </c>
    </row>
    <row r="194" spans="1:7" ht="15.95" customHeight="1">
      <c r="A194" s="6" t="s">
        <v>912</v>
      </c>
      <c r="B194" s="5" t="s">
        <v>913</v>
      </c>
      <c r="C194" s="6" t="s">
        <v>14</v>
      </c>
      <c r="D194" s="6" t="s">
        <v>817</v>
      </c>
      <c r="E194" s="26">
        <v>441.02265</v>
      </c>
      <c r="F194" s="10">
        <v>21.59</v>
      </c>
      <c r="G194" s="10">
        <f t="shared" si="2"/>
        <v>9521.6200000000008</v>
      </c>
    </row>
    <row r="195" spans="1:7" ht="15" customHeight="1">
      <c r="A195" s="6" t="s">
        <v>2268</v>
      </c>
      <c r="B195" s="5" t="s">
        <v>593</v>
      </c>
      <c r="C195" s="6" t="s">
        <v>564</v>
      </c>
      <c r="D195" s="6" t="s">
        <v>48</v>
      </c>
      <c r="E195" s="26">
        <v>250</v>
      </c>
      <c r="F195" s="10">
        <v>18</v>
      </c>
      <c r="G195" s="10">
        <f t="shared" si="2"/>
        <v>4500</v>
      </c>
    </row>
    <row r="196" spans="1:7" ht="15" customHeight="1">
      <c r="A196" s="6" t="s">
        <v>2270</v>
      </c>
      <c r="B196" s="5" t="s">
        <v>2271</v>
      </c>
      <c r="C196" s="6" t="s">
        <v>564</v>
      </c>
      <c r="D196" s="6" t="s">
        <v>48</v>
      </c>
      <c r="E196" s="26">
        <v>67.989999999999995</v>
      </c>
      <c r="F196" s="10">
        <v>8.5</v>
      </c>
      <c r="G196" s="10">
        <f t="shared" ref="G196:G258" si="3">ROUND(ROUND(E196,2)*ROUND(F196,2),2)</f>
        <v>577.91999999999996</v>
      </c>
    </row>
    <row r="197" spans="1:7" ht="15" customHeight="1">
      <c r="A197" s="6" t="s">
        <v>1286</v>
      </c>
      <c r="B197" s="5" t="s">
        <v>468</v>
      </c>
      <c r="C197" s="6" t="s">
        <v>170</v>
      </c>
      <c r="D197" s="6" t="s">
        <v>196</v>
      </c>
      <c r="E197" s="26">
        <v>34.72</v>
      </c>
      <c r="F197" s="10">
        <v>207.74</v>
      </c>
      <c r="G197" s="10">
        <f t="shared" si="3"/>
        <v>7212.73</v>
      </c>
    </row>
    <row r="198" spans="1:7" ht="15" customHeight="1">
      <c r="A198" s="6" t="s">
        <v>1976</v>
      </c>
      <c r="B198" s="5" t="s">
        <v>1977</v>
      </c>
      <c r="C198" s="6" t="s">
        <v>170</v>
      </c>
      <c r="D198" s="6" t="s">
        <v>917</v>
      </c>
      <c r="E198" s="26">
        <v>45.44</v>
      </c>
      <c r="F198" s="10">
        <v>16.86</v>
      </c>
      <c r="G198" s="10">
        <f t="shared" si="3"/>
        <v>766.12</v>
      </c>
    </row>
    <row r="199" spans="1:7" ht="15.95" customHeight="1">
      <c r="A199" s="6" t="s">
        <v>2297</v>
      </c>
      <c r="B199" s="5" t="s">
        <v>2298</v>
      </c>
      <c r="C199" s="6" t="s">
        <v>14</v>
      </c>
      <c r="D199" s="6" t="s">
        <v>58</v>
      </c>
      <c r="E199" s="26">
        <v>1.1312</v>
      </c>
      <c r="F199" s="10">
        <v>61.94</v>
      </c>
      <c r="G199" s="10">
        <f t="shared" si="3"/>
        <v>69.989999999999995</v>
      </c>
    </row>
    <row r="200" spans="1:7" ht="15" customHeight="1">
      <c r="A200" s="6" t="s">
        <v>1277</v>
      </c>
      <c r="B200" s="5" t="s">
        <v>1278</v>
      </c>
      <c r="C200" s="6" t="s">
        <v>14</v>
      </c>
      <c r="D200" s="6" t="s">
        <v>58</v>
      </c>
      <c r="E200" s="26">
        <v>2</v>
      </c>
      <c r="F200" s="10">
        <v>131.80000000000001</v>
      </c>
      <c r="G200" s="10">
        <f t="shared" si="3"/>
        <v>263.60000000000002</v>
      </c>
    </row>
    <row r="201" spans="1:7" ht="15" customHeight="1">
      <c r="A201" s="6" t="s">
        <v>1280</v>
      </c>
      <c r="B201" s="5" t="s">
        <v>1281</v>
      </c>
      <c r="C201" s="6" t="s">
        <v>14</v>
      </c>
      <c r="D201" s="6" t="s">
        <v>58</v>
      </c>
      <c r="E201" s="26">
        <v>3</v>
      </c>
      <c r="F201" s="10">
        <v>330.93</v>
      </c>
      <c r="G201" s="10">
        <f t="shared" si="3"/>
        <v>992.79</v>
      </c>
    </row>
    <row r="202" spans="1:7" ht="15" customHeight="1">
      <c r="A202" s="6" t="s">
        <v>1283</v>
      </c>
      <c r="B202" s="5" t="s">
        <v>1284</v>
      </c>
      <c r="C202" s="6" t="s">
        <v>14</v>
      </c>
      <c r="D202" s="6" t="s">
        <v>58</v>
      </c>
      <c r="E202" s="26">
        <v>2</v>
      </c>
      <c r="F202" s="10">
        <v>689.55</v>
      </c>
      <c r="G202" s="10">
        <f t="shared" si="3"/>
        <v>1379.1</v>
      </c>
    </row>
    <row r="203" spans="1:7" ht="15.95" customHeight="1">
      <c r="A203" s="6" t="s">
        <v>1274</v>
      </c>
      <c r="B203" s="5" t="s">
        <v>1275</v>
      </c>
      <c r="C203" s="6" t="s">
        <v>14</v>
      </c>
      <c r="D203" s="6" t="s">
        <v>58</v>
      </c>
      <c r="E203" s="26">
        <v>12</v>
      </c>
      <c r="F203" s="10">
        <v>85</v>
      </c>
      <c r="G203" s="10">
        <f t="shared" si="3"/>
        <v>1020</v>
      </c>
    </row>
    <row r="204" spans="1:7" ht="15" customHeight="1">
      <c r="A204" s="6" t="s">
        <v>1170</v>
      </c>
      <c r="B204" s="5" t="s">
        <v>1171</v>
      </c>
      <c r="C204" s="6" t="s">
        <v>14</v>
      </c>
      <c r="D204" s="6" t="s">
        <v>101</v>
      </c>
      <c r="E204" s="26">
        <v>58.758929999999999</v>
      </c>
      <c r="F204" s="10">
        <v>6.57</v>
      </c>
      <c r="G204" s="10">
        <f t="shared" si="3"/>
        <v>386.05</v>
      </c>
    </row>
    <row r="205" spans="1:7" ht="15" customHeight="1">
      <c r="A205" s="6" t="s">
        <v>884</v>
      </c>
      <c r="B205" s="5" t="s">
        <v>885</v>
      </c>
      <c r="C205" s="6" t="s">
        <v>14</v>
      </c>
      <c r="D205" s="6" t="s">
        <v>101</v>
      </c>
      <c r="E205" s="26">
        <v>723.58142480000004</v>
      </c>
      <c r="F205" s="10">
        <v>138.51</v>
      </c>
      <c r="G205" s="10">
        <f t="shared" si="3"/>
        <v>100223.07</v>
      </c>
    </row>
    <row r="206" spans="1:7" ht="15" customHeight="1">
      <c r="A206" s="6" t="s">
        <v>1105</v>
      </c>
      <c r="B206" s="5" t="s">
        <v>1106</v>
      </c>
      <c r="C206" s="6" t="s">
        <v>564</v>
      </c>
      <c r="D206" s="6" t="s">
        <v>58</v>
      </c>
      <c r="E206" s="26">
        <v>2</v>
      </c>
      <c r="F206" s="10">
        <v>5950.6</v>
      </c>
      <c r="G206" s="10">
        <f t="shared" si="3"/>
        <v>11901.2</v>
      </c>
    </row>
    <row r="207" spans="1:7" ht="15.95" customHeight="1">
      <c r="A207" s="6" t="s">
        <v>1026</v>
      </c>
      <c r="B207" s="5" t="s">
        <v>242</v>
      </c>
      <c r="C207" s="6" t="s">
        <v>564</v>
      </c>
      <c r="D207" s="6" t="s">
        <v>48</v>
      </c>
      <c r="E207" s="26">
        <v>1333.1324999999999</v>
      </c>
      <c r="F207" s="10">
        <v>60.87</v>
      </c>
      <c r="G207" s="10">
        <f t="shared" si="3"/>
        <v>81147.62</v>
      </c>
    </row>
    <row r="208" spans="1:7" ht="15" customHeight="1">
      <c r="A208" s="6" t="s">
        <v>1028</v>
      </c>
      <c r="B208" s="5" t="s">
        <v>245</v>
      </c>
      <c r="C208" s="6" t="s">
        <v>564</v>
      </c>
      <c r="D208" s="6" t="s">
        <v>48</v>
      </c>
      <c r="E208" s="26">
        <v>177.13499999999999</v>
      </c>
      <c r="F208" s="10">
        <v>47.96</v>
      </c>
      <c r="G208" s="10">
        <f t="shared" si="3"/>
        <v>8495.6299999999992</v>
      </c>
    </row>
    <row r="209" spans="1:7" ht="15.95" customHeight="1">
      <c r="A209" s="6" t="s">
        <v>1030</v>
      </c>
      <c r="B209" s="5" t="s">
        <v>248</v>
      </c>
      <c r="C209" s="6" t="s">
        <v>564</v>
      </c>
      <c r="D209" s="6" t="s">
        <v>48</v>
      </c>
      <c r="E209" s="26">
        <v>297.46499999999997</v>
      </c>
      <c r="F209" s="10">
        <v>54.63</v>
      </c>
      <c r="G209" s="10">
        <f t="shared" si="3"/>
        <v>16250.79</v>
      </c>
    </row>
    <row r="210" spans="1:7" ht="15" customHeight="1">
      <c r="A210" s="6" t="s">
        <v>881</v>
      </c>
      <c r="B210" s="5" t="s">
        <v>882</v>
      </c>
      <c r="C210" s="6" t="s">
        <v>564</v>
      </c>
      <c r="D210" s="6" t="s">
        <v>48</v>
      </c>
      <c r="E210" s="26">
        <v>2.1945000000000001</v>
      </c>
      <c r="F210" s="10">
        <v>150</v>
      </c>
      <c r="G210" s="10">
        <f t="shared" si="3"/>
        <v>328.5</v>
      </c>
    </row>
    <row r="211" spans="1:7" ht="15.95" customHeight="1">
      <c r="A211" s="6" t="s">
        <v>603</v>
      </c>
      <c r="B211" s="5" t="s">
        <v>604</v>
      </c>
      <c r="C211" s="6" t="s">
        <v>14</v>
      </c>
      <c r="D211" s="6" t="s">
        <v>81</v>
      </c>
      <c r="E211" s="26">
        <v>497.97500400000001</v>
      </c>
      <c r="F211" s="10">
        <v>5.71</v>
      </c>
      <c r="G211" s="10">
        <f t="shared" si="3"/>
        <v>2843.47</v>
      </c>
    </row>
    <row r="212" spans="1:7" ht="15.95" customHeight="1">
      <c r="A212" s="6" t="s">
        <v>1550</v>
      </c>
      <c r="B212" s="5" t="s">
        <v>1551</v>
      </c>
      <c r="C212" s="6" t="s">
        <v>14</v>
      </c>
      <c r="D212" s="6" t="s">
        <v>81</v>
      </c>
      <c r="E212" s="26">
        <v>897.61525442391996</v>
      </c>
      <c r="F212" s="10">
        <v>3.94</v>
      </c>
      <c r="G212" s="10">
        <f t="shared" si="3"/>
        <v>3536.62</v>
      </c>
    </row>
    <row r="213" spans="1:7" ht="15" customHeight="1">
      <c r="A213" s="6" t="s">
        <v>1033</v>
      </c>
      <c r="B213" s="5" t="s">
        <v>1034</v>
      </c>
      <c r="C213" s="6" t="s">
        <v>14</v>
      </c>
      <c r="D213" s="6" t="s">
        <v>817</v>
      </c>
      <c r="E213" s="26">
        <v>36.591113999999997</v>
      </c>
      <c r="F213" s="10">
        <v>11.28</v>
      </c>
      <c r="G213" s="10">
        <f t="shared" si="3"/>
        <v>412.74</v>
      </c>
    </row>
    <row r="214" spans="1:7" ht="15.95" customHeight="1">
      <c r="A214" s="6" t="s">
        <v>945</v>
      </c>
      <c r="B214" s="5" t="s">
        <v>946</v>
      </c>
      <c r="C214" s="6" t="s">
        <v>14</v>
      </c>
      <c r="D214" s="6" t="s">
        <v>947</v>
      </c>
      <c r="E214" s="26">
        <v>52.053643800000003</v>
      </c>
      <c r="F214" s="10">
        <v>38.65</v>
      </c>
      <c r="G214" s="10">
        <f t="shared" si="3"/>
        <v>2011.73</v>
      </c>
    </row>
    <row r="215" spans="1:7" ht="15.95" customHeight="1">
      <c r="A215" s="6" t="s">
        <v>2341</v>
      </c>
      <c r="B215" s="5" t="s">
        <v>2342</v>
      </c>
      <c r="C215" s="6" t="s">
        <v>14</v>
      </c>
      <c r="D215" s="6" t="s">
        <v>58</v>
      </c>
      <c r="E215" s="26">
        <v>0.75039999999999996</v>
      </c>
      <c r="F215" s="10">
        <v>10</v>
      </c>
      <c r="G215" s="10">
        <f t="shared" si="3"/>
        <v>7.5</v>
      </c>
    </row>
    <row r="216" spans="1:7" ht="15" customHeight="1">
      <c r="A216" s="6" t="s">
        <v>2344</v>
      </c>
      <c r="B216" s="5" t="s">
        <v>2345</v>
      </c>
      <c r="C216" s="6" t="s">
        <v>14</v>
      </c>
      <c r="D216" s="6" t="s">
        <v>58</v>
      </c>
      <c r="E216" s="26">
        <v>30</v>
      </c>
      <c r="F216" s="10">
        <v>210.9</v>
      </c>
      <c r="G216" s="10">
        <f t="shared" si="3"/>
        <v>6327</v>
      </c>
    </row>
    <row r="217" spans="1:7" ht="15.95" customHeight="1">
      <c r="A217" s="6" t="s">
        <v>2078</v>
      </c>
      <c r="B217" s="5" t="s">
        <v>2079</v>
      </c>
      <c r="C217" s="6" t="s">
        <v>14</v>
      </c>
      <c r="D217" s="6" t="s">
        <v>58</v>
      </c>
      <c r="E217" s="26">
        <v>3.1665815999999999E-2</v>
      </c>
      <c r="F217" s="10">
        <v>66.42</v>
      </c>
      <c r="G217" s="10">
        <f t="shared" si="3"/>
        <v>1.99</v>
      </c>
    </row>
    <row r="218" spans="1:7" ht="15" customHeight="1">
      <c r="A218" s="6" t="s">
        <v>2130</v>
      </c>
      <c r="B218" s="5" t="s">
        <v>2131</v>
      </c>
      <c r="C218" s="6" t="s">
        <v>14</v>
      </c>
      <c r="D218" s="6" t="s">
        <v>58</v>
      </c>
      <c r="E218" s="26">
        <v>0.75600000000000001</v>
      </c>
      <c r="F218" s="10">
        <v>2.2999999999999998</v>
      </c>
      <c r="G218" s="10">
        <f t="shared" si="3"/>
        <v>1.75</v>
      </c>
    </row>
    <row r="219" spans="1:7" ht="24" customHeight="1">
      <c r="A219" s="6" t="s">
        <v>2349</v>
      </c>
      <c r="B219" s="5" t="s">
        <v>2350</v>
      </c>
      <c r="C219" s="6" t="s">
        <v>14</v>
      </c>
      <c r="D219" s="6" t="s">
        <v>58</v>
      </c>
      <c r="E219" s="26">
        <v>4.8912000000000004</v>
      </c>
      <c r="F219" s="10">
        <v>1.55</v>
      </c>
      <c r="G219" s="10">
        <f t="shared" si="3"/>
        <v>7.58</v>
      </c>
    </row>
    <row r="220" spans="1:7" ht="15.95" customHeight="1">
      <c r="A220" s="6" t="s">
        <v>1486</v>
      </c>
      <c r="B220" s="5" t="s">
        <v>1487</v>
      </c>
      <c r="C220" s="6" t="s">
        <v>14</v>
      </c>
      <c r="D220" s="6" t="s">
        <v>58</v>
      </c>
      <c r="E220" s="26">
        <v>0.75039999999999996</v>
      </c>
      <c r="F220" s="10">
        <v>20.27</v>
      </c>
      <c r="G220" s="10">
        <f t="shared" si="3"/>
        <v>15.2</v>
      </c>
    </row>
    <row r="221" spans="1:7" ht="15" customHeight="1">
      <c r="A221" s="6" t="s">
        <v>1978</v>
      </c>
      <c r="B221" s="5" t="s">
        <v>1979</v>
      </c>
      <c r="C221" s="6" t="s">
        <v>170</v>
      </c>
      <c r="D221" s="6" t="s">
        <v>155</v>
      </c>
      <c r="E221" s="26">
        <v>136.32</v>
      </c>
      <c r="F221" s="10">
        <v>5.65</v>
      </c>
      <c r="G221" s="10">
        <f t="shared" si="3"/>
        <v>770.21</v>
      </c>
    </row>
    <row r="222" spans="1:7" ht="15.95" customHeight="1">
      <c r="A222" s="6" t="s">
        <v>2210</v>
      </c>
      <c r="B222" s="5" t="s">
        <v>2211</v>
      </c>
      <c r="C222" s="6" t="s">
        <v>14</v>
      </c>
      <c r="D222" s="6" t="s">
        <v>81</v>
      </c>
      <c r="E222" s="26">
        <v>54.692781279999998</v>
      </c>
      <c r="F222" s="10">
        <v>8.0299999999999994</v>
      </c>
      <c r="G222" s="10">
        <f t="shared" si="3"/>
        <v>439.16</v>
      </c>
    </row>
    <row r="223" spans="1:7" ht="24" customHeight="1">
      <c r="A223" s="6" t="s">
        <v>2205</v>
      </c>
      <c r="B223" s="5" t="s">
        <v>2206</v>
      </c>
      <c r="C223" s="6" t="s">
        <v>14</v>
      </c>
      <c r="D223" s="6" t="s">
        <v>81</v>
      </c>
      <c r="E223" s="26">
        <v>63.59749944</v>
      </c>
      <c r="F223" s="10">
        <v>29</v>
      </c>
      <c r="G223" s="10">
        <f t="shared" si="3"/>
        <v>1844.4</v>
      </c>
    </row>
    <row r="224" spans="1:7" ht="24" customHeight="1">
      <c r="A224" s="6" t="s">
        <v>622</v>
      </c>
      <c r="B224" s="5" t="s">
        <v>623</v>
      </c>
      <c r="C224" s="6" t="s">
        <v>14</v>
      </c>
      <c r="D224" s="6" t="s">
        <v>81</v>
      </c>
      <c r="E224" s="26">
        <v>176.55398832</v>
      </c>
      <c r="F224" s="10">
        <v>17.66</v>
      </c>
      <c r="G224" s="10">
        <f t="shared" si="3"/>
        <v>3117.87</v>
      </c>
    </row>
    <row r="225" spans="1:7" ht="15" customHeight="1">
      <c r="A225" s="6" t="s">
        <v>932</v>
      </c>
      <c r="B225" s="5" t="s">
        <v>933</v>
      </c>
      <c r="C225" s="6" t="s">
        <v>29</v>
      </c>
      <c r="D225" s="6" t="s">
        <v>58</v>
      </c>
      <c r="E225" s="26">
        <v>1082.1600000000001</v>
      </c>
      <c r="F225" s="10">
        <v>0.34</v>
      </c>
      <c r="G225" s="10">
        <f t="shared" si="3"/>
        <v>367.93</v>
      </c>
    </row>
    <row r="226" spans="1:7" ht="15.95" customHeight="1">
      <c r="A226" s="6" t="s">
        <v>2352</v>
      </c>
      <c r="B226" s="5" t="s">
        <v>2353</v>
      </c>
      <c r="C226" s="6" t="s">
        <v>14</v>
      </c>
      <c r="D226" s="6" t="s">
        <v>58</v>
      </c>
      <c r="E226" s="26">
        <v>0.66910199999999997</v>
      </c>
      <c r="F226" s="10">
        <v>1.06</v>
      </c>
      <c r="G226" s="10">
        <f t="shared" si="3"/>
        <v>0.71</v>
      </c>
    </row>
    <row r="227" spans="1:7" ht="15.95" customHeight="1">
      <c r="A227" s="6" t="s">
        <v>1003</v>
      </c>
      <c r="B227" s="5" t="s">
        <v>1004</v>
      </c>
      <c r="C227" s="6" t="s">
        <v>564</v>
      </c>
      <c r="D227" s="6" t="s">
        <v>48</v>
      </c>
      <c r="E227" s="26">
        <v>1.292</v>
      </c>
      <c r="F227" s="10">
        <v>542.29999999999995</v>
      </c>
      <c r="G227" s="10">
        <f t="shared" si="3"/>
        <v>699.57</v>
      </c>
    </row>
    <row r="228" spans="1:7" ht="15.95" customHeight="1">
      <c r="A228" s="6" t="s">
        <v>120</v>
      </c>
      <c r="B228" s="5" t="s">
        <v>121</v>
      </c>
      <c r="C228" s="6" t="s">
        <v>14</v>
      </c>
      <c r="D228" s="6" t="s">
        <v>81</v>
      </c>
      <c r="E228" s="26">
        <v>86.44</v>
      </c>
      <c r="F228" s="10">
        <v>1.45</v>
      </c>
      <c r="G228" s="10">
        <f t="shared" si="3"/>
        <v>125.34</v>
      </c>
    </row>
    <row r="229" spans="1:7" ht="15.95" customHeight="1">
      <c r="A229" s="6" t="s">
        <v>995</v>
      </c>
      <c r="B229" s="5" t="s">
        <v>996</v>
      </c>
      <c r="C229" s="6" t="s">
        <v>14</v>
      </c>
      <c r="D229" s="6" t="s">
        <v>81</v>
      </c>
      <c r="E229" s="26">
        <v>14.28</v>
      </c>
      <c r="F229" s="10">
        <v>2.13</v>
      </c>
      <c r="G229" s="10">
        <f t="shared" si="3"/>
        <v>30.42</v>
      </c>
    </row>
    <row r="230" spans="1:7" ht="15.95" customHeight="1">
      <c r="A230" s="6" t="s">
        <v>866</v>
      </c>
      <c r="B230" s="5" t="s">
        <v>867</v>
      </c>
      <c r="C230" s="6" t="s">
        <v>14</v>
      </c>
      <c r="D230" s="6" t="s">
        <v>48</v>
      </c>
      <c r="E230" s="26">
        <v>283.22666400000003</v>
      </c>
      <c r="F230" s="10">
        <v>15.57</v>
      </c>
      <c r="G230" s="10">
        <f t="shared" si="3"/>
        <v>4409.8900000000003</v>
      </c>
    </row>
    <row r="231" spans="1:7" ht="15.95" customHeight="1">
      <c r="A231" s="6" t="s">
        <v>1070</v>
      </c>
      <c r="B231" s="5" t="s">
        <v>1071</v>
      </c>
      <c r="C231" s="6" t="s">
        <v>14</v>
      </c>
      <c r="D231" s="6" t="s">
        <v>48</v>
      </c>
      <c r="E231" s="26">
        <v>106.72199999999999</v>
      </c>
      <c r="F231" s="10">
        <v>12.48</v>
      </c>
      <c r="G231" s="10">
        <f t="shared" si="3"/>
        <v>1331.87</v>
      </c>
    </row>
    <row r="232" spans="1:7" ht="15.95" customHeight="1">
      <c r="A232" s="6" t="s">
        <v>793</v>
      </c>
      <c r="B232" s="5" t="s">
        <v>794</v>
      </c>
      <c r="C232" s="6" t="s">
        <v>14</v>
      </c>
      <c r="D232" s="6" t="s">
        <v>48</v>
      </c>
      <c r="E232" s="26">
        <v>2985.2701999999999</v>
      </c>
      <c r="F232" s="10">
        <v>1.78</v>
      </c>
      <c r="G232" s="10">
        <f t="shared" si="3"/>
        <v>5313.78</v>
      </c>
    </row>
    <row r="233" spans="1:7" ht="15.95" customHeight="1">
      <c r="A233" s="6" t="s">
        <v>696</v>
      </c>
      <c r="B233" s="5" t="s">
        <v>697</v>
      </c>
      <c r="C233" s="6" t="s">
        <v>14</v>
      </c>
      <c r="D233" s="6" t="s">
        <v>81</v>
      </c>
      <c r="E233" s="26">
        <v>17.8948</v>
      </c>
      <c r="F233" s="10">
        <v>2.23</v>
      </c>
      <c r="G233" s="10">
        <f t="shared" si="3"/>
        <v>39.89</v>
      </c>
    </row>
    <row r="234" spans="1:7" ht="15" customHeight="1">
      <c r="A234" s="6" t="s">
        <v>934</v>
      </c>
      <c r="B234" s="5" t="s">
        <v>935</v>
      </c>
      <c r="C234" s="6" t="s">
        <v>29</v>
      </c>
      <c r="D234" s="6" t="s">
        <v>48</v>
      </c>
      <c r="E234" s="26">
        <v>396.79199999999997</v>
      </c>
      <c r="F234" s="10">
        <v>50.52</v>
      </c>
      <c r="G234" s="10">
        <f t="shared" si="3"/>
        <v>20045.830000000002</v>
      </c>
    </row>
    <row r="235" spans="1:7" ht="15.95" customHeight="1">
      <c r="A235" s="6" t="s">
        <v>2365</v>
      </c>
      <c r="B235" s="5" t="s">
        <v>2366</v>
      </c>
      <c r="C235" s="6" t="s">
        <v>14</v>
      </c>
      <c r="D235" s="6" t="s">
        <v>48</v>
      </c>
      <c r="E235" s="26">
        <v>86.172213999999997</v>
      </c>
      <c r="F235" s="10">
        <v>40.799999999999997</v>
      </c>
      <c r="G235" s="10">
        <f t="shared" si="3"/>
        <v>3515.74</v>
      </c>
    </row>
    <row r="236" spans="1:7" ht="15.95" customHeight="1">
      <c r="A236" s="6" t="s">
        <v>928</v>
      </c>
      <c r="B236" s="5" t="s">
        <v>186</v>
      </c>
      <c r="C236" s="6" t="s">
        <v>564</v>
      </c>
      <c r="D236" s="6" t="s">
        <v>48</v>
      </c>
      <c r="E236" s="26">
        <v>1507.31088</v>
      </c>
      <c r="F236" s="10">
        <v>249.43</v>
      </c>
      <c r="G236" s="10">
        <f t="shared" si="3"/>
        <v>375968.33</v>
      </c>
    </row>
    <row r="237" spans="1:7" ht="15.95" customHeight="1">
      <c r="A237" s="6" t="s">
        <v>1803</v>
      </c>
      <c r="B237" s="5" t="s">
        <v>1804</v>
      </c>
      <c r="C237" s="6" t="s">
        <v>14</v>
      </c>
      <c r="D237" s="6" t="s">
        <v>58</v>
      </c>
      <c r="E237" s="26">
        <v>3.0036</v>
      </c>
      <c r="F237" s="10">
        <v>1.69</v>
      </c>
      <c r="G237" s="10">
        <f t="shared" si="3"/>
        <v>5.07</v>
      </c>
    </row>
    <row r="238" spans="1:7" ht="15.95" customHeight="1">
      <c r="A238" s="6" t="s">
        <v>1798</v>
      </c>
      <c r="B238" s="5" t="s">
        <v>1799</v>
      </c>
      <c r="C238" s="6" t="s">
        <v>14</v>
      </c>
      <c r="D238" s="6" t="s">
        <v>58</v>
      </c>
      <c r="E238" s="26">
        <v>1</v>
      </c>
      <c r="F238" s="10">
        <v>2</v>
      </c>
      <c r="G238" s="10">
        <f t="shared" si="3"/>
        <v>2</v>
      </c>
    </row>
    <row r="239" spans="1:7" ht="15" customHeight="1">
      <c r="A239" s="6" t="s">
        <v>2236</v>
      </c>
      <c r="B239" s="5" t="s">
        <v>2237</v>
      </c>
      <c r="C239" s="6" t="s">
        <v>14</v>
      </c>
      <c r="D239" s="6" t="s">
        <v>817</v>
      </c>
      <c r="E239" s="26">
        <v>30.249104200000001</v>
      </c>
      <c r="F239" s="10">
        <v>32.08</v>
      </c>
      <c r="G239" s="10">
        <f t="shared" si="3"/>
        <v>970.42</v>
      </c>
    </row>
    <row r="240" spans="1:7" ht="15" customHeight="1">
      <c r="A240" s="6" t="s">
        <v>2062</v>
      </c>
      <c r="B240" s="5" t="s">
        <v>2063</v>
      </c>
      <c r="C240" s="6" t="s">
        <v>14</v>
      </c>
      <c r="D240" s="6" t="s">
        <v>58</v>
      </c>
      <c r="E240" s="26">
        <v>7.52</v>
      </c>
      <c r="F240" s="10">
        <v>8.0399999999999991</v>
      </c>
      <c r="G240" s="10">
        <f t="shared" si="3"/>
        <v>60.46</v>
      </c>
    </row>
    <row r="241" spans="1:7" ht="15.95" customHeight="1">
      <c r="A241" s="6" t="s">
        <v>1203</v>
      </c>
      <c r="B241" s="5" t="s">
        <v>1204</v>
      </c>
      <c r="C241" s="6" t="s">
        <v>14</v>
      </c>
      <c r="D241" s="6" t="s">
        <v>58</v>
      </c>
      <c r="E241" s="26">
        <v>30</v>
      </c>
      <c r="F241" s="10">
        <v>302.69</v>
      </c>
      <c r="G241" s="10">
        <f t="shared" si="3"/>
        <v>9080.7000000000007</v>
      </c>
    </row>
    <row r="242" spans="1:7" ht="15.95" customHeight="1">
      <c r="A242" s="6" t="s">
        <v>2376</v>
      </c>
      <c r="B242" s="5" t="s">
        <v>2377</v>
      </c>
      <c r="C242" s="6" t="s">
        <v>14</v>
      </c>
      <c r="D242" s="6" t="s">
        <v>58</v>
      </c>
      <c r="E242" s="26">
        <v>0.37519999999999998</v>
      </c>
      <c r="F242" s="10">
        <v>66</v>
      </c>
      <c r="G242" s="10">
        <f t="shared" si="3"/>
        <v>25.08</v>
      </c>
    </row>
    <row r="243" spans="1:7" ht="15.95" customHeight="1">
      <c r="A243" s="6" t="s">
        <v>2379</v>
      </c>
      <c r="B243" s="5" t="s">
        <v>2380</v>
      </c>
      <c r="C243" s="6" t="s">
        <v>14</v>
      </c>
      <c r="D243" s="6" t="s">
        <v>58</v>
      </c>
      <c r="E243" s="26">
        <v>0.37519999999999998</v>
      </c>
      <c r="F243" s="10">
        <v>77.12</v>
      </c>
      <c r="G243" s="10">
        <f t="shared" si="3"/>
        <v>29.31</v>
      </c>
    </row>
    <row r="244" spans="1:7" ht="24" customHeight="1">
      <c r="A244" s="6" t="s">
        <v>351</v>
      </c>
      <c r="B244" s="5" t="s">
        <v>352</v>
      </c>
      <c r="C244" s="6" t="s">
        <v>14</v>
      </c>
      <c r="D244" s="6" t="s">
        <v>81</v>
      </c>
      <c r="E244" s="26">
        <v>220</v>
      </c>
      <c r="F244" s="10">
        <v>5.48</v>
      </c>
      <c r="G244" s="10">
        <f t="shared" si="3"/>
        <v>1205.5999999999999</v>
      </c>
    </row>
    <row r="245" spans="1:7" ht="15.95" customHeight="1">
      <c r="A245" s="6" t="s">
        <v>2389</v>
      </c>
      <c r="B245" s="5" t="s">
        <v>2390</v>
      </c>
      <c r="C245" s="6" t="s">
        <v>14</v>
      </c>
      <c r="D245" s="6" t="s">
        <v>81</v>
      </c>
      <c r="E245" s="26">
        <v>2.10157178</v>
      </c>
      <c r="F245" s="10">
        <v>12.27</v>
      </c>
      <c r="G245" s="10">
        <f t="shared" si="3"/>
        <v>25.77</v>
      </c>
    </row>
    <row r="246" spans="1:7" ht="15.95" customHeight="1">
      <c r="A246" s="6" t="s">
        <v>2392</v>
      </c>
      <c r="B246" s="5" t="s">
        <v>2393</v>
      </c>
      <c r="C246" s="6" t="s">
        <v>14</v>
      </c>
      <c r="D246" s="6" t="s">
        <v>81</v>
      </c>
      <c r="E246" s="26">
        <v>1.30849796</v>
      </c>
      <c r="F246" s="10">
        <v>5.36</v>
      </c>
      <c r="G246" s="10">
        <f t="shared" si="3"/>
        <v>7.02</v>
      </c>
    </row>
    <row r="247" spans="1:7" ht="15" customHeight="1">
      <c r="A247" s="6" t="s">
        <v>579</v>
      </c>
      <c r="B247" s="5" t="s">
        <v>580</v>
      </c>
      <c r="C247" s="6" t="s">
        <v>14</v>
      </c>
      <c r="D247" s="6" t="s">
        <v>81</v>
      </c>
      <c r="E247" s="26">
        <v>144</v>
      </c>
      <c r="F247" s="10">
        <v>6.97</v>
      </c>
      <c r="G247" s="10">
        <f t="shared" si="3"/>
        <v>1003.68</v>
      </c>
    </row>
    <row r="248" spans="1:7" ht="15" customHeight="1">
      <c r="A248" s="6" t="s">
        <v>581</v>
      </c>
      <c r="B248" s="5" t="s">
        <v>582</v>
      </c>
      <c r="C248" s="6" t="s">
        <v>14</v>
      </c>
      <c r="D248" s="6" t="s">
        <v>81</v>
      </c>
      <c r="E248" s="26">
        <v>72</v>
      </c>
      <c r="F248" s="10">
        <v>39.409999999999997</v>
      </c>
      <c r="G248" s="10">
        <f t="shared" si="3"/>
        <v>2837.52</v>
      </c>
    </row>
    <row r="249" spans="1:7" ht="15" customHeight="1">
      <c r="A249" s="6" t="s">
        <v>2395</v>
      </c>
      <c r="B249" s="5" t="s">
        <v>2396</v>
      </c>
      <c r="C249" s="6" t="s">
        <v>14</v>
      </c>
      <c r="D249" s="6" t="s">
        <v>81</v>
      </c>
      <c r="E249" s="26">
        <v>1.6881684036</v>
      </c>
      <c r="F249" s="10">
        <v>3.65</v>
      </c>
      <c r="G249" s="10">
        <f t="shared" si="3"/>
        <v>6.17</v>
      </c>
    </row>
    <row r="250" spans="1:7" ht="15" customHeight="1">
      <c r="A250" s="6" t="s">
        <v>776</v>
      </c>
      <c r="B250" s="5" t="s">
        <v>777</v>
      </c>
      <c r="C250" s="6" t="s">
        <v>14</v>
      </c>
      <c r="D250" s="6" t="s">
        <v>81</v>
      </c>
      <c r="E250" s="26">
        <v>4</v>
      </c>
      <c r="F250" s="10">
        <v>7.88</v>
      </c>
      <c r="G250" s="10">
        <f t="shared" si="3"/>
        <v>31.52</v>
      </c>
    </row>
    <row r="251" spans="1:7" ht="15.95" customHeight="1">
      <c r="A251" s="6" t="s">
        <v>1980</v>
      </c>
      <c r="B251" s="5" t="s">
        <v>1981</v>
      </c>
      <c r="C251" s="6" t="s">
        <v>170</v>
      </c>
      <c r="D251" s="6" t="s">
        <v>155</v>
      </c>
      <c r="E251" s="26">
        <v>416.91199999999998</v>
      </c>
      <c r="F251" s="10">
        <v>24.75</v>
      </c>
      <c r="G251" s="10">
        <f t="shared" si="3"/>
        <v>10318.52</v>
      </c>
    </row>
    <row r="252" spans="1:7" ht="15" customHeight="1">
      <c r="A252" s="6" t="s">
        <v>2273</v>
      </c>
      <c r="B252" s="5" t="s">
        <v>2274</v>
      </c>
      <c r="C252" s="6" t="s">
        <v>170</v>
      </c>
      <c r="D252" s="6" t="s">
        <v>1856</v>
      </c>
      <c r="E252" s="26">
        <v>3.1320000000000001</v>
      </c>
      <c r="F252" s="10">
        <v>21.51</v>
      </c>
      <c r="G252" s="10">
        <f t="shared" si="3"/>
        <v>67.33</v>
      </c>
    </row>
    <row r="253" spans="1:7" ht="15.95" customHeight="1">
      <c r="A253" s="6" t="s">
        <v>1213</v>
      </c>
      <c r="B253" s="5" t="s">
        <v>1214</v>
      </c>
      <c r="C253" s="6" t="s">
        <v>14</v>
      </c>
      <c r="D253" s="6" t="s">
        <v>58</v>
      </c>
      <c r="E253" s="26">
        <v>11</v>
      </c>
      <c r="F253" s="10">
        <v>407.89</v>
      </c>
      <c r="G253" s="10">
        <f t="shared" si="3"/>
        <v>4486.79</v>
      </c>
    </row>
    <row r="254" spans="1:7" ht="15.95" customHeight="1">
      <c r="A254" s="6" t="s">
        <v>2414</v>
      </c>
      <c r="B254" s="5" t="s">
        <v>2415</v>
      </c>
      <c r="C254" s="6" t="s">
        <v>14</v>
      </c>
      <c r="D254" s="6" t="s">
        <v>58</v>
      </c>
      <c r="E254" s="26">
        <v>30</v>
      </c>
      <c r="F254" s="10">
        <v>66.34</v>
      </c>
      <c r="G254" s="10">
        <f t="shared" si="3"/>
        <v>1990.2</v>
      </c>
    </row>
    <row r="255" spans="1:7" ht="15.95" customHeight="1">
      <c r="A255" s="6" t="s">
        <v>2417</v>
      </c>
      <c r="B255" s="5" t="s">
        <v>2418</v>
      </c>
      <c r="C255" s="6" t="s">
        <v>14</v>
      </c>
      <c r="D255" s="6" t="s">
        <v>58</v>
      </c>
      <c r="E255" s="26">
        <v>0.37519999999999998</v>
      </c>
      <c r="F255" s="10">
        <v>5.88</v>
      </c>
      <c r="G255" s="10">
        <f t="shared" si="3"/>
        <v>2.23</v>
      </c>
    </row>
    <row r="256" spans="1:7" ht="15.95" customHeight="1">
      <c r="A256" s="6" t="s">
        <v>2420</v>
      </c>
      <c r="B256" s="5" t="s">
        <v>2421</v>
      </c>
      <c r="C256" s="6" t="s">
        <v>14</v>
      </c>
      <c r="D256" s="6" t="s">
        <v>58</v>
      </c>
      <c r="E256" s="26">
        <v>0.37519999999999998</v>
      </c>
      <c r="F256" s="10">
        <v>24.05</v>
      </c>
      <c r="G256" s="10">
        <f t="shared" si="3"/>
        <v>9.14</v>
      </c>
    </row>
    <row r="257" spans="1:7" ht="15" customHeight="1">
      <c r="A257" s="6" t="s">
        <v>735</v>
      </c>
      <c r="B257" s="5" t="s">
        <v>736</v>
      </c>
      <c r="C257" s="6" t="s">
        <v>14</v>
      </c>
      <c r="D257" s="6" t="s">
        <v>81</v>
      </c>
      <c r="E257" s="26">
        <v>0.16639999999999999</v>
      </c>
      <c r="F257" s="10">
        <v>4.12</v>
      </c>
      <c r="G257" s="10">
        <f t="shared" si="3"/>
        <v>0.7</v>
      </c>
    </row>
    <row r="258" spans="1:7" ht="24" customHeight="1">
      <c r="A258" s="6" t="s">
        <v>2384</v>
      </c>
      <c r="B258" s="5" t="s">
        <v>2385</v>
      </c>
      <c r="C258" s="6" t="s">
        <v>14</v>
      </c>
      <c r="D258" s="6" t="s">
        <v>81</v>
      </c>
      <c r="E258" s="26">
        <v>40.260268000000003</v>
      </c>
      <c r="F258" s="10">
        <v>26.44</v>
      </c>
      <c r="G258" s="10">
        <f t="shared" si="3"/>
        <v>1064.47</v>
      </c>
    </row>
  </sheetData>
  <mergeCells count="2">
    <mergeCell ref="A1:G1"/>
    <mergeCell ref="B2:F2"/>
  </mergeCells>
  <pageMargins left="0.5" right="0.5" top="0.5" bottom="0.5" header="0" footer="0"/>
  <pageSetup paperSize="9" scale="85"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heetPr>
  <dimension ref="A1:G4947"/>
  <sheetViews>
    <sheetView workbookViewId="0"/>
  </sheetViews>
  <sheetFormatPr defaultRowHeight="15"/>
  <cols>
    <col min="1" max="2" width="10.42578125" customWidth="1"/>
    <col min="3" max="3" width="55.140625" customWidth="1"/>
    <col min="4" max="4" width="6.140625" customWidth="1"/>
    <col min="5" max="5" width="8.42578125" customWidth="1"/>
    <col min="6" max="7" width="12.42578125" customWidth="1"/>
  </cols>
  <sheetData>
    <row r="1" spans="1:7" ht="92.1" customHeight="1">
      <c r="A1" s="65"/>
      <c r="B1" s="65"/>
      <c r="C1" s="65"/>
      <c r="D1" s="65"/>
      <c r="E1" s="65"/>
      <c r="F1" s="65"/>
      <c r="G1" s="65"/>
    </row>
    <row r="2" spans="1:7" ht="15" customHeight="1">
      <c r="A2" s="12" t="s">
        <v>1</v>
      </c>
      <c r="B2" s="12" t="s">
        <v>2</v>
      </c>
      <c r="C2" s="12" t="s">
        <v>3</v>
      </c>
      <c r="D2" s="12" t="s">
        <v>501</v>
      </c>
      <c r="E2" s="12" t="s">
        <v>2428</v>
      </c>
      <c r="F2" s="12" t="s">
        <v>2429</v>
      </c>
      <c r="G2" s="12" t="s">
        <v>2430</v>
      </c>
    </row>
    <row r="3" spans="1:7" ht="15" customHeight="1">
      <c r="A3" s="27" t="s">
        <v>2431</v>
      </c>
      <c r="B3" s="27" t="s">
        <v>2432</v>
      </c>
      <c r="C3" s="27" t="s">
        <v>829</v>
      </c>
      <c r="D3" s="28" t="s">
        <v>15</v>
      </c>
      <c r="E3" s="1"/>
      <c r="F3" s="1"/>
      <c r="G3" s="1"/>
    </row>
    <row r="4" spans="1:7" ht="27.95" customHeight="1">
      <c r="A4" s="29" t="s">
        <v>52</v>
      </c>
      <c r="B4" s="29" t="s">
        <v>53</v>
      </c>
      <c r="C4" s="29" t="s">
        <v>54</v>
      </c>
      <c r="D4" s="30" t="s">
        <v>48</v>
      </c>
      <c r="E4" s="31">
        <v>14</v>
      </c>
      <c r="F4" s="32">
        <v>1.1256667075584001E-3</v>
      </c>
      <c r="G4" s="32">
        <f t="shared" ref="G4:G10" si="0">F4*E4</f>
        <v>1.5759333905817602E-2</v>
      </c>
    </row>
    <row r="5" spans="1:7" ht="27.95" customHeight="1">
      <c r="A5" s="29" t="s">
        <v>102</v>
      </c>
      <c r="B5" s="29" t="s">
        <v>103</v>
      </c>
      <c r="C5" s="29" t="s">
        <v>104</v>
      </c>
      <c r="D5" s="30" t="s">
        <v>101</v>
      </c>
      <c r="E5" s="31">
        <v>342.18</v>
      </c>
      <c r="F5" s="32">
        <v>7.7999999999999996E-3</v>
      </c>
      <c r="G5" s="32">
        <f t="shared" si="0"/>
        <v>2.6690039999999997</v>
      </c>
    </row>
    <row r="6" spans="1:7" ht="27.95" customHeight="1">
      <c r="A6" s="29" t="s">
        <v>122</v>
      </c>
      <c r="B6" s="29" t="s">
        <v>123</v>
      </c>
      <c r="C6" s="29" t="s">
        <v>124</v>
      </c>
      <c r="D6" s="30" t="s">
        <v>101</v>
      </c>
      <c r="E6" s="31">
        <v>131.82</v>
      </c>
      <c r="F6" s="32">
        <v>8.3999999999999995E-3</v>
      </c>
      <c r="G6" s="32">
        <f t="shared" si="0"/>
        <v>1.1072879999999998</v>
      </c>
    </row>
    <row r="7" spans="1:7" ht="27.95" customHeight="1">
      <c r="A7" s="29" t="s">
        <v>218</v>
      </c>
      <c r="B7" s="29" t="s">
        <v>123</v>
      </c>
      <c r="C7" s="29" t="s">
        <v>124</v>
      </c>
      <c r="D7" s="30" t="s">
        <v>101</v>
      </c>
      <c r="E7" s="31">
        <v>34.67</v>
      </c>
      <c r="F7" s="32">
        <v>8.3999999999999995E-3</v>
      </c>
      <c r="G7" s="32">
        <f t="shared" si="0"/>
        <v>0.29122799999999999</v>
      </c>
    </row>
    <row r="8" spans="1:7" ht="27.95" customHeight="1">
      <c r="A8" s="29" t="s">
        <v>294</v>
      </c>
      <c r="B8" s="29" t="s">
        <v>103</v>
      </c>
      <c r="C8" s="29" t="s">
        <v>104</v>
      </c>
      <c r="D8" s="30" t="s">
        <v>101</v>
      </c>
      <c r="E8" s="31">
        <v>4</v>
      </c>
      <c r="F8" s="32">
        <v>7.7999999999999996E-3</v>
      </c>
      <c r="G8" s="32">
        <f t="shared" si="0"/>
        <v>3.1199999999999999E-2</v>
      </c>
    </row>
    <row r="9" spans="1:7" ht="20.100000000000001" customHeight="1">
      <c r="A9" s="29" t="s">
        <v>344</v>
      </c>
      <c r="B9" s="29" t="s">
        <v>345</v>
      </c>
      <c r="C9" s="29" t="s">
        <v>346</v>
      </c>
      <c r="D9" s="30" t="s">
        <v>101</v>
      </c>
      <c r="E9" s="31">
        <v>60.82</v>
      </c>
      <c r="F9" s="32">
        <v>3.2399999999999998E-2</v>
      </c>
      <c r="G9" s="32">
        <f t="shared" si="0"/>
        <v>1.9705679999999999</v>
      </c>
    </row>
    <row r="10" spans="1:7" ht="20.100000000000001" customHeight="1">
      <c r="A10" s="29" t="s">
        <v>357</v>
      </c>
      <c r="B10" s="29" t="s">
        <v>358</v>
      </c>
      <c r="C10" s="29" t="s">
        <v>359</v>
      </c>
      <c r="D10" s="30" t="s">
        <v>81</v>
      </c>
      <c r="E10" s="31">
        <v>220</v>
      </c>
      <c r="F10" s="32">
        <v>2.0539999999999998E-3</v>
      </c>
      <c r="G10" s="32">
        <f t="shared" si="0"/>
        <v>0.45187999999999995</v>
      </c>
    </row>
    <row r="11" spans="1:7" ht="15" customHeight="1">
      <c r="A11" s="1"/>
      <c r="B11" s="1"/>
      <c r="C11" s="1"/>
      <c r="D11" s="1"/>
      <c r="E11" s="1"/>
      <c r="F11" s="33" t="s">
        <v>2433</v>
      </c>
      <c r="G11" s="34">
        <v>6.536927333905818</v>
      </c>
    </row>
    <row r="12" spans="1:7" ht="15" customHeight="1">
      <c r="A12" s="27" t="s">
        <v>2431</v>
      </c>
      <c r="B12" s="27" t="s">
        <v>2434</v>
      </c>
      <c r="C12" s="27" t="s">
        <v>796</v>
      </c>
      <c r="D12" s="28" t="s">
        <v>15</v>
      </c>
      <c r="E12" s="1"/>
      <c r="F12" s="1"/>
      <c r="G12" s="1"/>
    </row>
    <row r="13" spans="1:7" ht="20.100000000000001" customHeight="1">
      <c r="A13" s="29" t="s">
        <v>49</v>
      </c>
      <c r="B13" s="29" t="s">
        <v>50</v>
      </c>
      <c r="C13" s="29" t="s">
        <v>51</v>
      </c>
      <c r="D13" s="30" t="s">
        <v>48</v>
      </c>
      <c r="E13" s="31">
        <v>30</v>
      </c>
      <c r="F13" s="32">
        <v>1.07129717</v>
      </c>
      <c r="G13" s="32">
        <f t="shared" ref="G13:G25" si="1">F13*E13</f>
        <v>32.138915099999998</v>
      </c>
    </row>
    <row r="14" spans="1:7" ht="27.95" customHeight="1">
      <c r="A14" s="29" t="s">
        <v>52</v>
      </c>
      <c r="B14" s="29" t="s">
        <v>53</v>
      </c>
      <c r="C14" s="29" t="s">
        <v>54</v>
      </c>
      <c r="D14" s="30" t="s">
        <v>48</v>
      </c>
      <c r="E14" s="31">
        <v>14</v>
      </c>
      <c r="F14" s="32">
        <v>0.480516690784</v>
      </c>
      <c r="G14" s="32">
        <f t="shared" si="1"/>
        <v>6.7272336709760001</v>
      </c>
    </row>
    <row r="15" spans="1:7" ht="15" customHeight="1">
      <c r="A15" s="29" t="s">
        <v>74</v>
      </c>
      <c r="B15" s="29" t="s">
        <v>75</v>
      </c>
      <c r="C15" s="29" t="s">
        <v>76</v>
      </c>
      <c r="D15" s="30" t="s">
        <v>48</v>
      </c>
      <c r="E15" s="31">
        <v>889</v>
      </c>
      <c r="F15" s="32">
        <v>6.5339999999999995E-2</v>
      </c>
      <c r="G15" s="32">
        <f t="shared" si="1"/>
        <v>58.087259999999993</v>
      </c>
    </row>
    <row r="16" spans="1:7" ht="20.100000000000001" customHeight="1">
      <c r="A16" s="29" t="s">
        <v>77</v>
      </c>
      <c r="B16" s="29" t="s">
        <v>78</v>
      </c>
      <c r="C16" s="29" t="s">
        <v>79</v>
      </c>
      <c r="D16" s="30" t="s">
        <v>81</v>
      </c>
      <c r="E16" s="31">
        <v>154.34</v>
      </c>
      <c r="F16" s="32">
        <v>0.10879999999999999</v>
      </c>
      <c r="G16" s="32">
        <f t="shared" si="1"/>
        <v>16.792192</v>
      </c>
    </row>
    <row r="17" spans="1:7" ht="15" customHeight="1">
      <c r="A17" s="29" t="s">
        <v>202</v>
      </c>
      <c r="B17" s="29" t="s">
        <v>75</v>
      </c>
      <c r="C17" s="29" t="s">
        <v>76</v>
      </c>
      <c r="D17" s="30" t="s">
        <v>48</v>
      </c>
      <c r="E17" s="31">
        <v>1600.8</v>
      </c>
      <c r="F17" s="32">
        <v>6.5339999999999995E-2</v>
      </c>
      <c r="G17" s="32">
        <f t="shared" si="1"/>
        <v>104.59627199999998</v>
      </c>
    </row>
    <row r="18" spans="1:7" ht="20.100000000000001" customHeight="1">
      <c r="A18" s="29" t="s">
        <v>203</v>
      </c>
      <c r="B18" s="29" t="s">
        <v>78</v>
      </c>
      <c r="C18" s="29" t="s">
        <v>79</v>
      </c>
      <c r="D18" s="30" t="s">
        <v>81</v>
      </c>
      <c r="E18" s="31">
        <v>124.19</v>
      </c>
      <c r="F18" s="32">
        <v>0.10879999999999999</v>
      </c>
      <c r="G18" s="32">
        <f t="shared" si="1"/>
        <v>13.511871999999999</v>
      </c>
    </row>
    <row r="19" spans="1:7" ht="27.95" customHeight="1">
      <c r="A19" s="29" t="s">
        <v>210</v>
      </c>
      <c r="B19" s="29" t="s">
        <v>211</v>
      </c>
      <c r="C19" s="29" t="s">
        <v>212</v>
      </c>
      <c r="D19" s="30" t="s">
        <v>101</v>
      </c>
      <c r="E19" s="31">
        <v>330.48</v>
      </c>
      <c r="F19" s="32">
        <v>0.14724999999999999</v>
      </c>
      <c r="G19" s="32">
        <f t="shared" si="1"/>
        <v>48.663179999999997</v>
      </c>
    </row>
    <row r="20" spans="1:7" ht="27.95" customHeight="1">
      <c r="A20" s="29" t="s">
        <v>295</v>
      </c>
      <c r="B20" s="29" t="s">
        <v>211</v>
      </c>
      <c r="C20" s="29" t="s">
        <v>296</v>
      </c>
      <c r="D20" s="30" t="s">
        <v>101</v>
      </c>
      <c r="E20" s="31">
        <v>4</v>
      </c>
      <c r="F20" s="32">
        <v>0.14724999999999999</v>
      </c>
      <c r="G20" s="32">
        <f t="shared" si="1"/>
        <v>0.58899999999999997</v>
      </c>
    </row>
    <row r="21" spans="1:7" ht="27.95" customHeight="1">
      <c r="A21" s="29" t="s">
        <v>303</v>
      </c>
      <c r="B21" s="29" t="s">
        <v>304</v>
      </c>
      <c r="C21" s="29" t="s">
        <v>305</v>
      </c>
      <c r="D21" s="30" t="s">
        <v>48</v>
      </c>
      <c r="E21" s="31">
        <v>12</v>
      </c>
      <c r="F21" s="32">
        <v>0.32895600000000003</v>
      </c>
      <c r="G21" s="32">
        <f t="shared" si="1"/>
        <v>3.9474720000000003</v>
      </c>
    </row>
    <row r="22" spans="1:7" ht="27.95" customHeight="1">
      <c r="A22" s="29" t="s">
        <v>343</v>
      </c>
      <c r="B22" s="29" t="s">
        <v>211</v>
      </c>
      <c r="C22" s="29" t="s">
        <v>212</v>
      </c>
      <c r="D22" s="30" t="s">
        <v>101</v>
      </c>
      <c r="E22" s="31">
        <v>426.35</v>
      </c>
      <c r="F22" s="32">
        <v>0.14724999999999999</v>
      </c>
      <c r="G22" s="32">
        <f t="shared" si="1"/>
        <v>62.780037499999999</v>
      </c>
    </row>
    <row r="23" spans="1:7" ht="27.95" customHeight="1">
      <c r="A23" s="29" t="s">
        <v>347</v>
      </c>
      <c r="B23" s="29" t="s">
        <v>348</v>
      </c>
      <c r="C23" s="29" t="s">
        <v>349</v>
      </c>
      <c r="D23" s="30" t="s">
        <v>48</v>
      </c>
      <c r="E23" s="31">
        <v>72</v>
      </c>
      <c r="F23" s="32">
        <v>0.185</v>
      </c>
      <c r="G23" s="32">
        <f t="shared" si="1"/>
        <v>13.32</v>
      </c>
    </row>
    <row r="24" spans="1:7" ht="15" customHeight="1">
      <c r="A24" s="29" t="s">
        <v>421</v>
      </c>
      <c r="B24" s="29" t="s">
        <v>422</v>
      </c>
      <c r="C24" s="29" t="s">
        <v>423</v>
      </c>
      <c r="D24" s="30" t="s">
        <v>58</v>
      </c>
      <c r="E24" s="31">
        <v>10</v>
      </c>
      <c r="F24" s="32">
        <v>2.5499999999999998</v>
      </c>
      <c r="G24" s="32">
        <f t="shared" si="1"/>
        <v>25.5</v>
      </c>
    </row>
    <row r="25" spans="1:7" ht="20.100000000000001" customHeight="1">
      <c r="A25" s="29" t="s">
        <v>424</v>
      </c>
      <c r="B25" s="29" t="s">
        <v>425</v>
      </c>
      <c r="C25" s="29" t="s">
        <v>426</v>
      </c>
      <c r="D25" s="30" t="s">
        <v>58</v>
      </c>
      <c r="E25" s="31">
        <v>2</v>
      </c>
      <c r="F25" s="32">
        <v>3.75</v>
      </c>
      <c r="G25" s="32">
        <f t="shared" si="1"/>
        <v>7.5</v>
      </c>
    </row>
    <row r="26" spans="1:7" ht="15" customHeight="1">
      <c r="A26" s="1"/>
      <c r="B26" s="1"/>
      <c r="C26" s="1"/>
      <c r="D26" s="1"/>
      <c r="E26" s="1"/>
      <c r="F26" s="33" t="s">
        <v>2433</v>
      </c>
      <c r="G26" s="34">
        <v>394.15343427097599</v>
      </c>
    </row>
    <row r="27" spans="1:7" ht="15" customHeight="1">
      <c r="A27" s="27" t="s">
        <v>2431</v>
      </c>
      <c r="B27" s="27" t="s">
        <v>2435</v>
      </c>
      <c r="C27" s="27" t="s">
        <v>1043</v>
      </c>
      <c r="D27" s="28" t="s">
        <v>15</v>
      </c>
      <c r="E27" s="1"/>
      <c r="F27" s="1"/>
      <c r="G27" s="1"/>
    </row>
    <row r="28" spans="1:7" ht="20.100000000000001" customHeight="1">
      <c r="A28" s="29" t="s">
        <v>257</v>
      </c>
      <c r="B28" s="29" t="s">
        <v>258</v>
      </c>
      <c r="C28" s="29" t="s">
        <v>259</v>
      </c>
      <c r="D28" s="30" t="s">
        <v>48</v>
      </c>
      <c r="E28" s="31">
        <v>340</v>
      </c>
      <c r="F28" s="32">
        <v>0.6</v>
      </c>
      <c r="G28" s="32">
        <f>F28*E28</f>
        <v>204</v>
      </c>
    </row>
    <row r="29" spans="1:7" ht="20.100000000000001" customHeight="1">
      <c r="A29" s="29" t="s">
        <v>260</v>
      </c>
      <c r="B29" s="29" t="s">
        <v>261</v>
      </c>
      <c r="C29" s="29" t="s">
        <v>262</v>
      </c>
      <c r="D29" s="30" t="s">
        <v>48</v>
      </c>
      <c r="E29" s="31">
        <v>340</v>
      </c>
      <c r="F29" s="32">
        <v>0.6</v>
      </c>
      <c r="G29" s="32">
        <f>F29*E29</f>
        <v>204</v>
      </c>
    </row>
    <row r="30" spans="1:7" ht="15" customHeight="1">
      <c r="A30" s="1"/>
      <c r="B30" s="1"/>
      <c r="C30" s="1"/>
      <c r="D30" s="1"/>
      <c r="E30" s="1"/>
      <c r="F30" s="33" t="s">
        <v>2433</v>
      </c>
      <c r="G30" s="34">
        <v>408</v>
      </c>
    </row>
    <row r="31" spans="1:7" ht="15" customHeight="1">
      <c r="A31" s="27" t="s">
        <v>2431</v>
      </c>
      <c r="B31" s="27" t="s">
        <v>2436</v>
      </c>
      <c r="C31" s="27" t="s">
        <v>899</v>
      </c>
      <c r="D31" s="28" t="s">
        <v>15</v>
      </c>
      <c r="E31" s="1"/>
      <c r="F31" s="1"/>
      <c r="G31" s="1"/>
    </row>
    <row r="32" spans="1:7" ht="20.100000000000001" customHeight="1">
      <c r="A32" s="29" t="s">
        <v>161</v>
      </c>
      <c r="B32" s="29" t="s">
        <v>162</v>
      </c>
      <c r="C32" s="29" t="s">
        <v>163</v>
      </c>
      <c r="D32" s="30" t="s">
        <v>48</v>
      </c>
      <c r="E32" s="31">
        <v>161.22</v>
      </c>
      <c r="F32" s="32">
        <v>0.96</v>
      </c>
      <c r="G32" s="32">
        <f t="shared" ref="G32:G37" si="2">F32*E32</f>
        <v>154.77119999999999</v>
      </c>
    </row>
    <row r="33" spans="1:7" ht="20.100000000000001" customHeight="1">
      <c r="A33" s="29" t="s">
        <v>175</v>
      </c>
      <c r="B33" s="29" t="s">
        <v>176</v>
      </c>
      <c r="C33" s="29" t="s">
        <v>177</v>
      </c>
      <c r="D33" s="30" t="s">
        <v>48</v>
      </c>
      <c r="E33" s="31">
        <v>262.7</v>
      </c>
      <c r="F33" s="32">
        <v>0.192</v>
      </c>
      <c r="G33" s="32">
        <f t="shared" si="2"/>
        <v>50.438400000000001</v>
      </c>
    </row>
    <row r="34" spans="1:7" ht="20.100000000000001" customHeight="1">
      <c r="A34" s="29" t="s">
        <v>269</v>
      </c>
      <c r="B34" s="29" t="s">
        <v>270</v>
      </c>
      <c r="C34" s="29" t="s">
        <v>271</v>
      </c>
      <c r="D34" s="30" t="s">
        <v>48</v>
      </c>
      <c r="E34" s="31">
        <v>408</v>
      </c>
      <c r="F34" s="32">
        <v>9.6000000000000002E-2</v>
      </c>
      <c r="G34" s="32">
        <f t="shared" si="2"/>
        <v>39.167999999999999</v>
      </c>
    </row>
    <row r="35" spans="1:7" ht="20.100000000000001" customHeight="1">
      <c r="A35" s="29" t="s">
        <v>279</v>
      </c>
      <c r="B35" s="29" t="s">
        <v>280</v>
      </c>
      <c r="C35" s="29" t="s">
        <v>281</v>
      </c>
      <c r="D35" s="30" t="s">
        <v>48</v>
      </c>
      <c r="E35" s="31">
        <v>275.91000000000003</v>
      </c>
      <c r="F35" s="32">
        <v>0.192</v>
      </c>
      <c r="G35" s="32">
        <f t="shared" si="2"/>
        <v>52.974720000000005</v>
      </c>
    </row>
    <row r="36" spans="1:7" ht="20.100000000000001" customHeight="1">
      <c r="A36" s="29" t="s">
        <v>375</v>
      </c>
      <c r="B36" s="29" t="s">
        <v>280</v>
      </c>
      <c r="C36" s="29" t="s">
        <v>281</v>
      </c>
      <c r="D36" s="30" t="s">
        <v>48</v>
      </c>
      <c r="E36" s="31">
        <v>178.5</v>
      </c>
      <c r="F36" s="32">
        <v>0.192</v>
      </c>
      <c r="G36" s="32">
        <f t="shared" si="2"/>
        <v>34.271999999999998</v>
      </c>
    </row>
    <row r="37" spans="1:7" ht="15" customHeight="1">
      <c r="A37" s="29" t="s">
        <v>389</v>
      </c>
      <c r="B37" s="29" t="s">
        <v>390</v>
      </c>
      <c r="C37" s="29" t="s">
        <v>391</v>
      </c>
      <c r="D37" s="30" t="s">
        <v>48</v>
      </c>
      <c r="E37" s="31">
        <v>123.31</v>
      </c>
      <c r="F37" s="32">
        <v>0.6</v>
      </c>
      <c r="G37" s="32">
        <f t="shared" si="2"/>
        <v>73.986000000000004</v>
      </c>
    </row>
    <row r="38" spans="1:7" ht="15" customHeight="1">
      <c r="A38" s="1"/>
      <c r="B38" s="1"/>
      <c r="C38" s="1"/>
      <c r="D38" s="1"/>
      <c r="E38" s="1"/>
      <c r="F38" s="33" t="s">
        <v>2433</v>
      </c>
      <c r="G38" s="34">
        <v>405.61032</v>
      </c>
    </row>
    <row r="39" spans="1:7" ht="24" customHeight="1">
      <c r="A39" s="27" t="s">
        <v>2431</v>
      </c>
      <c r="B39" s="27" t="s">
        <v>2437</v>
      </c>
      <c r="C39" s="27" t="s">
        <v>625</v>
      </c>
      <c r="D39" s="28" t="s">
        <v>118</v>
      </c>
      <c r="E39" s="1"/>
      <c r="F39" s="1"/>
      <c r="G39" s="1"/>
    </row>
    <row r="40" spans="1:7" ht="20.100000000000001" customHeight="1">
      <c r="A40" s="29" t="s">
        <v>49</v>
      </c>
      <c r="B40" s="29" t="s">
        <v>50</v>
      </c>
      <c r="C40" s="29" t="s">
        <v>51</v>
      </c>
      <c r="D40" s="30" t="s">
        <v>48</v>
      </c>
      <c r="E40" s="31">
        <v>30</v>
      </c>
      <c r="F40" s="32">
        <v>2.7E-2</v>
      </c>
      <c r="G40" s="32">
        <f>F40*E40</f>
        <v>0.80999999999999994</v>
      </c>
    </row>
    <row r="41" spans="1:7" ht="27.95" customHeight="1">
      <c r="A41" s="29" t="s">
        <v>52</v>
      </c>
      <c r="B41" s="29" t="s">
        <v>53</v>
      </c>
      <c r="C41" s="29" t="s">
        <v>54</v>
      </c>
      <c r="D41" s="30" t="s">
        <v>48</v>
      </c>
      <c r="E41" s="31">
        <v>14</v>
      </c>
      <c r="F41" s="32">
        <v>0.04</v>
      </c>
      <c r="G41" s="32">
        <f>F41*E41</f>
        <v>0.56000000000000005</v>
      </c>
    </row>
    <row r="42" spans="1:7" ht="15" customHeight="1">
      <c r="A42" s="1"/>
      <c r="B42" s="1"/>
      <c r="C42" s="1"/>
      <c r="D42" s="1"/>
      <c r="E42" s="1"/>
      <c r="F42" s="33" t="s">
        <v>2433</v>
      </c>
      <c r="G42" s="34">
        <v>1.37</v>
      </c>
    </row>
    <row r="43" spans="1:7" ht="15" customHeight="1">
      <c r="A43" s="27" t="s">
        <v>2431</v>
      </c>
      <c r="B43" s="27" t="s">
        <v>2438</v>
      </c>
      <c r="C43" s="27" t="s">
        <v>588</v>
      </c>
      <c r="D43" s="28" t="s">
        <v>15</v>
      </c>
      <c r="E43" s="1"/>
      <c r="F43" s="1"/>
      <c r="G43" s="1"/>
    </row>
    <row r="44" spans="1:7" ht="27.95" customHeight="1">
      <c r="A44" s="29" t="s">
        <v>38</v>
      </c>
      <c r="B44" s="29" t="s">
        <v>39</v>
      </c>
      <c r="C44" s="29" t="s">
        <v>40</v>
      </c>
      <c r="D44" s="30" t="s">
        <v>42</v>
      </c>
      <c r="E44" s="31">
        <v>1</v>
      </c>
      <c r="F44" s="32">
        <v>42</v>
      </c>
      <c r="G44" s="32">
        <f>F44*E44</f>
        <v>42</v>
      </c>
    </row>
    <row r="45" spans="1:7" ht="15" customHeight="1">
      <c r="A45" s="1"/>
      <c r="B45" s="1"/>
      <c r="C45" s="1"/>
      <c r="D45" s="1"/>
      <c r="E45" s="1"/>
      <c r="F45" s="33" t="s">
        <v>2433</v>
      </c>
      <c r="G45" s="34">
        <v>42</v>
      </c>
    </row>
    <row r="46" spans="1:7" ht="15" customHeight="1">
      <c r="A46" s="27" t="s">
        <v>2431</v>
      </c>
      <c r="B46" s="27" t="s">
        <v>2439</v>
      </c>
      <c r="C46" s="27" t="s">
        <v>1012</v>
      </c>
      <c r="D46" s="28" t="s">
        <v>118</v>
      </c>
      <c r="E46" s="1"/>
      <c r="F46" s="1"/>
      <c r="G46" s="1"/>
    </row>
    <row r="47" spans="1:7" ht="20.100000000000001" customHeight="1">
      <c r="A47" s="29" t="s">
        <v>228</v>
      </c>
      <c r="B47" s="29" t="s">
        <v>229</v>
      </c>
      <c r="C47" s="29" t="s">
        <v>230</v>
      </c>
      <c r="D47" s="30" t="s">
        <v>48</v>
      </c>
      <c r="E47" s="31">
        <v>17.399999999999999</v>
      </c>
      <c r="F47" s="32">
        <v>2.5000000000000001E-2</v>
      </c>
      <c r="G47" s="32">
        <f>F47*E47</f>
        <v>0.435</v>
      </c>
    </row>
    <row r="48" spans="1:7" ht="15" customHeight="1">
      <c r="A48" s="1"/>
      <c r="B48" s="1"/>
      <c r="C48" s="1"/>
      <c r="D48" s="1"/>
      <c r="E48" s="1"/>
      <c r="F48" s="33" t="s">
        <v>2433</v>
      </c>
      <c r="G48" s="34">
        <v>0.435</v>
      </c>
    </row>
    <row r="49" spans="1:7" ht="24" customHeight="1">
      <c r="A49" s="27" t="s">
        <v>2431</v>
      </c>
      <c r="B49" s="27" t="s">
        <v>2440</v>
      </c>
      <c r="C49" s="27" t="s">
        <v>742</v>
      </c>
      <c r="D49" s="28" t="s">
        <v>118</v>
      </c>
      <c r="E49" s="1"/>
      <c r="F49" s="1"/>
      <c r="G49" s="1"/>
    </row>
    <row r="50" spans="1:7" ht="20.100000000000001" customHeight="1">
      <c r="A50" s="29" t="s">
        <v>49</v>
      </c>
      <c r="B50" s="29" t="s">
        <v>50</v>
      </c>
      <c r="C50" s="29" t="s">
        <v>51</v>
      </c>
      <c r="D50" s="30" t="s">
        <v>48</v>
      </c>
      <c r="E50" s="31">
        <v>30</v>
      </c>
      <c r="F50" s="32">
        <v>1.1088E-4</v>
      </c>
      <c r="G50" s="32">
        <f>F50*E50</f>
        <v>3.3263999999999998E-3</v>
      </c>
    </row>
    <row r="51" spans="1:7" ht="27.95" customHeight="1">
      <c r="A51" s="29" t="s">
        <v>52</v>
      </c>
      <c r="B51" s="29" t="s">
        <v>53</v>
      </c>
      <c r="C51" s="29" t="s">
        <v>54</v>
      </c>
      <c r="D51" s="30" t="s">
        <v>48</v>
      </c>
      <c r="E51" s="31">
        <v>14</v>
      </c>
      <c r="F51" s="32">
        <v>1.1792E-4</v>
      </c>
      <c r="G51" s="32">
        <f>F51*E51</f>
        <v>1.65088E-3</v>
      </c>
    </row>
    <row r="52" spans="1:7" ht="27.95" customHeight="1">
      <c r="A52" s="29" t="s">
        <v>55</v>
      </c>
      <c r="B52" s="29" t="s">
        <v>56</v>
      </c>
      <c r="C52" s="29" t="s">
        <v>57</v>
      </c>
      <c r="D52" s="30" t="s">
        <v>58</v>
      </c>
      <c r="E52" s="31">
        <v>1</v>
      </c>
      <c r="F52" s="32">
        <v>8.0000000000000002E-3</v>
      </c>
      <c r="G52" s="32">
        <f>F52*E52</f>
        <v>8.0000000000000002E-3</v>
      </c>
    </row>
    <row r="53" spans="1:7" ht="15" customHeight="1">
      <c r="A53" s="1"/>
      <c r="B53" s="1"/>
      <c r="C53" s="1"/>
      <c r="D53" s="1"/>
      <c r="E53" s="1"/>
      <c r="F53" s="33" t="s">
        <v>2433</v>
      </c>
      <c r="G53" s="34">
        <v>1.2977280000000001E-2</v>
      </c>
    </row>
    <row r="54" spans="1:7" ht="24" customHeight="1">
      <c r="A54" s="27" t="s">
        <v>2431</v>
      </c>
      <c r="B54" s="27" t="s">
        <v>2441</v>
      </c>
      <c r="C54" s="27" t="s">
        <v>998</v>
      </c>
      <c r="D54" s="28" t="s">
        <v>118</v>
      </c>
      <c r="E54" s="1"/>
      <c r="F54" s="1"/>
      <c r="G54" s="1"/>
    </row>
    <row r="55" spans="1:7" ht="27.95" customHeight="1">
      <c r="A55" s="29" t="s">
        <v>219</v>
      </c>
      <c r="B55" s="29" t="s">
        <v>220</v>
      </c>
      <c r="C55" s="29" t="s">
        <v>221</v>
      </c>
      <c r="D55" s="30" t="s">
        <v>48</v>
      </c>
      <c r="E55" s="31">
        <v>9</v>
      </c>
      <c r="F55" s="32">
        <v>8.6999999999999994E-3</v>
      </c>
      <c r="G55" s="32">
        <f>F55*E55</f>
        <v>7.8299999999999995E-2</v>
      </c>
    </row>
    <row r="56" spans="1:7" ht="15" customHeight="1">
      <c r="A56" s="1"/>
      <c r="B56" s="1"/>
      <c r="C56" s="1"/>
      <c r="D56" s="1"/>
      <c r="E56" s="1"/>
      <c r="F56" s="33" t="s">
        <v>2433</v>
      </c>
      <c r="G56" s="34">
        <v>7.8299999999999995E-2</v>
      </c>
    </row>
    <row r="57" spans="1:7" ht="24" customHeight="1">
      <c r="A57" s="27" t="s">
        <v>2431</v>
      </c>
      <c r="B57" s="27" t="s">
        <v>2442</v>
      </c>
      <c r="C57" s="27" t="s">
        <v>869</v>
      </c>
      <c r="D57" s="28" t="s">
        <v>118</v>
      </c>
      <c r="E57" s="1"/>
      <c r="F57" s="1"/>
      <c r="G57" s="1"/>
    </row>
    <row r="58" spans="1:7" ht="20.100000000000001" customHeight="1">
      <c r="A58" s="29" t="s">
        <v>49</v>
      </c>
      <c r="B58" s="29" t="s">
        <v>50</v>
      </c>
      <c r="C58" s="29" t="s">
        <v>51</v>
      </c>
      <c r="D58" s="30" t="s">
        <v>48</v>
      </c>
      <c r="E58" s="31">
        <v>30</v>
      </c>
      <c r="F58" s="32">
        <v>3.5100000000000001E-3</v>
      </c>
      <c r="G58" s="32">
        <f t="shared" ref="G58:G63" si="3">F58*E58</f>
        <v>0.1053</v>
      </c>
    </row>
    <row r="59" spans="1:7" ht="27.95" customHeight="1">
      <c r="A59" s="29" t="s">
        <v>52</v>
      </c>
      <c r="B59" s="29" t="s">
        <v>53</v>
      </c>
      <c r="C59" s="29" t="s">
        <v>54</v>
      </c>
      <c r="D59" s="30" t="s">
        <v>48</v>
      </c>
      <c r="E59" s="31">
        <v>14</v>
      </c>
      <c r="F59" s="32">
        <v>5.1999999999999998E-3</v>
      </c>
      <c r="G59" s="32">
        <f t="shared" si="3"/>
        <v>7.2800000000000004E-2</v>
      </c>
    </row>
    <row r="60" spans="1:7" ht="36" customHeight="1">
      <c r="A60" s="29" t="s">
        <v>137</v>
      </c>
      <c r="B60" s="29" t="s">
        <v>138</v>
      </c>
      <c r="C60" s="29" t="s">
        <v>139</v>
      </c>
      <c r="D60" s="30" t="s">
        <v>48</v>
      </c>
      <c r="E60" s="31">
        <v>44.77</v>
      </c>
      <c r="F60" s="32">
        <v>3.9300000000000002E-2</v>
      </c>
      <c r="G60" s="32">
        <f t="shared" si="3"/>
        <v>1.7594610000000002</v>
      </c>
    </row>
    <row r="61" spans="1:7" ht="36" customHeight="1">
      <c r="A61" s="29" t="s">
        <v>239</v>
      </c>
      <c r="B61" s="29" t="s">
        <v>138</v>
      </c>
      <c r="C61" s="29" t="s">
        <v>139</v>
      </c>
      <c r="D61" s="30" t="s">
        <v>48</v>
      </c>
      <c r="E61" s="31">
        <v>1721.67</v>
      </c>
      <c r="F61" s="32">
        <v>3.9300000000000002E-2</v>
      </c>
      <c r="G61" s="32">
        <f t="shared" si="3"/>
        <v>67.661631</v>
      </c>
    </row>
    <row r="62" spans="1:7" ht="27.95" customHeight="1">
      <c r="A62" s="29" t="s">
        <v>300</v>
      </c>
      <c r="B62" s="29" t="s">
        <v>301</v>
      </c>
      <c r="C62" s="29" t="s">
        <v>302</v>
      </c>
      <c r="D62" s="30" t="s">
        <v>48</v>
      </c>
      <c r="E62" s="31">
        <v>25</v>
      </c>
      <c r="F62" s="32">
        <v>7.7000000000000002E-3</v>
      </c>
      <c r="G62" s="32">
        <f t="shared" si="3"/>
        <v>0.1925</v>
      </c>
    </row>
    <row r="63" spans="1:7" ht="36" customHeight="1">
      <c r="A63" s="29" t="s">
        <v>310</v>
      </c>
      <c r="B63" s="29" t="s">
        <v>138</v>
      </c>
      <c r="C63" s="29" t="s">
        <v>139</v>
      </c>
      <c r="D63" s="30" t="s">
        <v>48</v>
      </c>
      <c r="E63" s="31">
        <v>25</v>
      </c>
      <c r="F63" s="32">
        <v>3.9300000000000002E-2</v>
      </c>
      <c r="G63" s="32">
        <f t="shared" si="3"/>
        <v>0.98250000000000004</v>
      </c>
    </row>
    <row r="64" spans="1:7" ht="15" customHeight="1">
      <c r="A64" s="1"/>
      <c r="B64" s="1"/>
      <c r="C64" s="1"/>
      <c r="D64" s="1"/>
      <c r="E64" s="1"/>
      <c r="F64" s="33" t="s">
        <v>2433</v>
      </c>
      <c r="G64" s="34">
        <v>70.774191999999999</v>
      </c>
    </row>
    <row r="65" spans="1:7" ht="24" customHeight="1">
      <c r="A65" s="27" t="s">
        <v>2431</v>
      </c>
      <c r="B65" s="27" t="s">
        <v>2443</v>
      </c>
      <c r="C65" s="27" t="s">
        <v>1153</v>
      </c>
      <c r="D65" s="28" t="s">
        <v>118</v>
      </c>
      <c r="E65" s="1"/>
      <c r="F65" s="1"/>
      <c r="G65" s="1"/>
    </row>
    <row r="66" spans="1:7" ht="27.95" customHeight="1">
      <c r="A66" s="29" t="s">
        <v>360</v>
      </c>
      <c r="B66" s="29" t="s">
        <v>361</v>
      </c>
      <c r="C66" s="29" t="s">
        <v>362</v>
      </c>
      <c r="D66" s="30" t="s">
        <v>48</v>
      </c>
      <c r="E66" s="31">
        <v>242</v>
      </c>
      <c r="F66" s="32">
        <v>1.6799999999999999E-2</v>
      </c>
      <c r="G66" s="32">
        <f>F66*E66</f>
        <v>4.0655999999999999</v>
      </c>
    </row>
    <row r="67" spans="1:7" ht="15" customHeight="1">
      <c r="A67" s="1"/>
      <c r="B67" s="1"/>
      <c r="C67" s="1"/>
      <c r="D67" s="1"/>
      <c r="E67" s="1"/>
      <c r="F67" s="33" t="s">
        <v>2433</v>
      </c>
      <c r="G67" s="34">
        <v>4.0655999999999999</v>
      </c>
    </row>
    <row r="68" spans="1:7" ht="24" customHeight="1">
      <c r="A68" s="27" t="s">
        <v>2431</v>
      </c>
      <c r="B68" s="27" t="s">
        <v>2444</v>
      </c>
      <c r="C68" s="27" t="s">
        <v>1138</v>
      </c>
      <c r="D68" s="28" t="s">
        <v>118</v>
      </c>
      <c r="E68" s="1"/>
      <c r="F68" s="1"/>
      <c r="G68" s="1"/>
    </row>
    <row r="69" spans="1:7" ht="20.100000000000001" customHeight="1">
      <c r="A69" s="29" t="s">
        <v>357</v>
      </c>
      <c r="B69" s="29" t="s">
        <v>358</v>
      </c>
      <c r="C69" s="29" t="s">
        <v>359</v>
      </c>
      <c r="D69" s="30" t="s">
        <v>81</v>
      </c>
      <c r="E69" s="31">
        <v>220</v>
      </c>
      <c r="F69" s="32">
        <v>1.4E-3</v>
      </c>
      <c r="G69" s="32">
        <f>F69*E69</f>
        <v>0.308</v>
      </c>
    </row>
    <row r="70" spans="1:7" ht="15" customHeight="1">
      <c r="A70" s="1"/>
      <c r="B70" s="1"/>
      <c r="C70" s="1"/>
      <c r="D70" s="1"/>
      <c r="E70" s="1"/>
      <c r="F70" s="33" t="s">
        <v>2433</v>
      </c>
      <c r="G70" s="34">
        <v>0.308</v>
      </c>
    </row>
    <row r="71" spans="1:7" ht="15.95" customHeight="1">
      <c r="A71" s="27" t="s">
        <v>2431</v>
      </c>
      <c r="B71" s="27" t="s">
        <v>2445</v>
      </c>
      <c r="C71" s="27" t="s">
        <v>1009</v>
      </c>
      <c r="D71" s="28" t="s">
        <v>118</v>
      </c>
      <c r="E71" s="1"/>
      <c r="F71" s="1"/>
      <c r="G71" s="1"/>
    </row>
    <row r="72" spans="1:7" ht="20.100000000000001" customHeight="1">
      <c r="A72" s="29" t="s">
        <v>225</v>
      </c>
      <c r="B72" s="29" t="s">
        <v>226</v>
      </c>
      <c r="C72" s="29" t="s">
        <v>227</v>
      </c>
      <c r="D72" s="30" t="s">
        <v>48</v>
      </c>
      <c r="E72" s="31">
        <v>17.399999999999999</v>
      </c>
      <c r="F72" s="32">
        <v>3.7000000000000002E-3</v>
      </c>
      <c r="G72" s="32">
        <f>F72*E72</f>
        <v>6.4379999999999993E-2</v>
      </c>
    </row>
    <row r="73" spans="1:7" ht="15" customHeight="1">
      <c r="A73" s="1"/>
      <c r="B73" s="1"/>
      <c r="C73" s="1"/>
      <c r="D73" s="1"/>
      <c r="E73" s="1"/>
      <c r="F73" s="33" t="s">
        <v>2433</v>
      </c>
      <c r="G73" s="34">
        <v>6.4380000000000007E-2</v>
      </c>
    </row>
    <row r="74" spans="1:7" ht="24" customHeight="1">
      <c r="A74" s="27" t="s">
        <v>2431</v>
      </c>
      <c r="B74" s="27" t="s">
        <v>2446</v>
      </c>
      <c r="C74" s="27" t="s">
        <v>864</v>
      </c>
      <c r="D74" s="28" t="s">
        <v>118</v>
      </c>
      <c r="E74" s="1"/>
      <c r="F74" s="1"/>
      <c r="G74" s="1"/>
    </row>
    <row r="75" spans="1:7" ht="27.95" customHeight="1">
      <c r="A75" s="29" t="s">
        <v>134</v>
      </c>
      <c r="B75" s="29" t="s">
        <v>135</v>
      </c>
      <c r="C75" s="29" t="s">
        <v>136</v>
      </c>
      <c r="D75" s="30" t="s">
        <v>48</v>
      </c>
      <c r="E75" s="31">
        <v>44.77</v>
      </c>
      <c r="F75" s="32">
        <v>3.7000000000000002E-3</v>
      </c>
      <c r="G75" s="32">
        <f>F75*E75</f>
        <v>0.16564900000000002</v>
      </c>
    </row>
    <row r="76" spans="1:7" ht="27.95" customHeight="1">
      <c r="A76" s="29" t="s">
        <v>238</v>
      </c>
      <c r="B76" s="29" t="s">
        <v>135</v>
      </c>
      <c r="C76" s="29" t="s">
        <v>136</v>
      </c>
      <c r="D76" s="30" t="s">
        <v>48</v>
      </c>
      <c r="E76" s="31">
        <v>1721.67</v>
      </c>
      <c r="F76" s="32">
        <v>3.7000000000000002E-3</v>
      </c>
      <c r="G76" s="32">
        <f>F76*E76</f>
        <v>6.3701790000000003</v>
      </c>
    </row>
    <row r="77" spans="1:7" ht="27.95" customHeight="1">
      <c r="A77" s="29" t="s">
        <v>309</v>
      </c>
      <c r="B77" s="29" t="s">
        <v>135</v>
      </c>
      <c r="C77" s="29" t="s">
        <v>136</v>
      </c>
      <c r="D77" s="30" t="s">
        <v>48</v>
      </c>
      <c r="E77" s="31">
        <v>25</v>
      </c>
      <c r="F77" s="32">
        <v>3.7000000000000002E-3</v>
      </c>
      <c r="G77" s="32">
        <f>F77*E77</f>
        <v>9.2499999999999999E-2</v>
      </c>
    </row>
    <row r="78" spans="1:7" ht="15" customHeight="1">
      <c r="A78" s="1"/>
      <c r="B78" s="1"/>
      <c r="C78" s="1"/>
      <c r="D78" s="1"/>
      <c r="E78" s="1"/>
      <c r="F78" s="33" t="s">
        <v>2433</v>
      </c>
      <c r="G78" s="34">
        <v>6.6283279999999998</v>
      </c>
    </row>
    <row r="79" spans="1:7" ht="24" customHeight="1">
      <c r="A79" s="27" t="s">
        <v>2431</v>
      </c>
      <c r="B79" s="27" t="s">
        <v>2447</v>
      </c>
      <c r="C79" s="27" t="s">
        <v>1553</v>
      </c>
      <c r="D79" s="28" t="s">
        <v>118</v>
      </c>
      <c r="E79" s="1"/>
      <c r="F79" s="1"/>
      <c r="G79" s="1"/>
    </row>
    <row r="80" spans="1:7" ht="27.95" customHeight="1">
      <c r="A80" s="29" t="s">
        <v>52</v>
      </c>
      <c r="B80" s="29" t="s">
        <v>53</v>
      </c>
      <c r="C80" s="29" t="s">
        <v>54</v>
      </c>
      <c r="D80" s="30" t="s">
        <v>48</v>
      </c>
      <c r="E80" s="31">
        <v>14</v>
      </c>
      <c r="F80" s="32">
        <v>1.95104E-3</v>
      </c>
      <c r="G80" s="32">
        <f>F80*E80</f>
        <v>2.7314560000000002E-2</v>
      </c>
    </row>
    <row r="81" spans="1:7" ht="15" customHeight="1">
      <c r="A81" s="1"/>
      <c r="B81" s="1"/>
      <c r="C81" s="1"/>
      <c r="D81" s="1"/>
      <c r="E81" s="1"/>
      <c r="F81" s="33" t="s">
        <v>2433</v>
      </c>
      <c r="G81" s="34">
        <v>2.7314560000000002E-2</v>
      </c>
    </row>
    <row r="82" spans="1:7" ht="15.95" customHeight="1">
      <c r="A82" s="27" t="s">
        <v>2431</v>
      </c>
      <c r="B82" s="27" t="s">
        <v>2448</v>
      </c>
      <c r="C82" s="27" t="s">
        <v>1068</v>
      </c>
      <c r="D82" s="28" t="s">
        <v>118</v>
      </c>
      <c r="E82" s="1"/>
      <c r="F82" s="1"/>
      <c r="G82" s="1"/>
    </row>
    <row r="83" spans="1:7" ht="20.100000000000001" customHeight="1">
      <c r="A83" s="29" t="s">
        <v>282</v>
      </c>
      <c r="B83" s="29" t="s">
        <v>283</v>
      </c>
      <c r="C83" s="29" t="s">
        <v>284</v>
      </c>
      <c r="D83" s="30" t="s">
        <v>48</v>
      </c>
      <c r="E83" s="31">
        <v>229.45</v>
      </c>
      <c r="F83" s="32">
        <v>4.3999999999999997E-2</v>
      </c>
      <c r="G83" s="32">
        <f>F83*E83</f>
        <v>10.095799999999999</v>
      </c>
    </row>
    <row r="84" spans="1:7" ht="20.100000000000001" customHeight="1">
      <c r="A84" s="29" t="s">
        <v>285</v>
      </c>
      <c r="B84" s="29" t="s">
        <v>286</v>
      </c>
      <c r="C84" s="29" t="s">
        <v>287</v>
      </c>
      <c r="D84" s="30" t="s">
        <v>48</v>
      </c>
      <c r="E84" s="31">
        <v>46.46</v>
      </c>
      <c r="F84" s="32">
        <v>2.5000000000000001E-2</v>
      </c>
      <c r="G84" s="32">
        <f>F84*E84</f>
        <v>1.1615</v>
      </c>
    </row>
    <row r="85" spans="1:7" ht="20.100000000000001" customHeight="1">
      <c r="A85" s="29" t="s">
        <v>376</v>
      </c>
      <c r="B85" s="29" t="s">
        <v>377</v>
      </c>
      <c r="C85" s="29" t="s">
        <v>378</v>
      </c>
      <c r="D85" s="30" t="s">
        <v>48</v>
      </c>
      <c r="E85" s="31">
        <v>123.31</v>
      </c>
      <c r="F85" s="32">
        <v>3.5000000000000003E-2</v>
      </c>
      <c r="G85" s="32">
        <f>F85*E85</f>
        <v>4.3158500000000002</v>
      </c>
    </row>
    <row r="86" spans="1:7" ht="20.100000000000001" customHeight="1">
      <c r="A86" s="29" t="s">
        <v>379</v>
      </c>
      <c r="B86" s="29" t="s">
        <v>286</v>
      </c>
      <c r="C86" s="29" t="s">
        <v>287</v>
      </c>
      <c r="D86" s="30" t="s">
        <v>48</v>
      </c>
      <c r="E86" s="31">
        <v>55.18</v>
      </c>
      <c r="F86" s="32">
        <v>2.5000000000000001E-2</v>
      </c>
      <c r="G86" s="32">
        <f>F86*E86</f>
        <v>1.3795000000000002</v>
      </c>
    </row>
    <row r="87" spans="1:7" ht="15" customHeight="1">
      <c r="A87" s="1"/>
      <c r="B87" s="1"/>
      <c r="C87" s="1"/>
      <c r="D87" s="1"/>
      <c r="E87" s="1"/>
      <c r="F87" s="33" t="s">
        <v>2433</v>
      </c>
      <c r="G87" s="34">
        <v>16.952649999999998</v>
      </c>
    </row>
    <row r="88" spans="1:7" ht="15.95" customHeight="1">
      <c r="A88" s="27" t="s">
        <v>2431</v>
      </c>
      <c r="B88" s="27" t="s">
        <v>2449</v>
      </c>
      <c r="C88" s="27" t="s">
        <v>1621</v>
      </c>
      <c r="D88" s="28" t="s">
        <v>118</v>
      </c>
      <c r="E88" s="1"/>
      <c r="F88" s="1"/>
      <c r="G88" s="1"/>
    </row>
    <row r="89" spans="1:7" ht="20.100000000000001" customHeight="1">
      <c r="A89" s="29" t="s">
        <v>49</v>
      </c>
      <c r="B89" s="29" t="s">
        <v>50</v>
      </c>
      <c r="C89" s="29" t="s">
        <v>51</v>
      </c>
      <c r="D89" s="30" t="s">
        <v>48</v>
      </c>
      <c r="E89" s="31">
        <v>30</v>
      </c>
      <c r="F89" s="32">
        <v>1.596E-3</v>
      </c>
      <c r="G89" s="32">
        <f>F89*E89</f>
        <v>4.7879999999999999E-2</v>
      </c>
    </row>
    <row r="90" spans="1:7" ht="27.95" customHeight="1">
      <c r="A90" s="29" t="s">
        <v>52</v>
      </c>
      <c r="B90" s="29" t="s">
        <v>53</v>
      </c>
      <c r="C90" s="29" t="s">
        <v>54</v>
      </c>
      <c r="D90" s="30" t="s">
        <v>48</v>
      </c>
      <c r="E90" s="31">
        <v>14</v>
      </c>
      <c r="F90" s="32">
        <v>5.8608179999999996E-4</v>
      </c>
      <c r="G90" s="32">
        <f>F90*E90</f>
        <v>8.2051451999999997E-3</v>
      </c>
    </row>
    <row r="91" spans="1:7" ht="15" customHeight="1">
      <c r="A91" s="1"/>
      <c r="B91" s="1"/>
      <c r="C91" s="1"/>
      <c r="D91" s="1"/>
      <c r="E91" s="1"/>
      <c r="F91" s="33" t="s">
        <v>2433</v>
      </c>
      <c r="G91" s="34">
        <v>5.6085145199999999E-2</v>
      </c>
    </row>
    <row r="92" spans="1:7" ht="24" customHeight="1">
      <c r="A92" s="27" t="s">
        <v>2431</v>
      </c>
      <c r="B92" s="27" t="s">
        <v>2450</v>
      </c>
      <c r="C92" s="27" t="s">
        <v>1120</v>
      </c>
      <c r="D92" s="28" t="s">
        <v>118</v>
      </c>
      <c r="E92" s="1"/>
      <c r="F92" s="1"/>
      <c r="G92" s="1"/>
    </row>
    <row r="93" spans="1:7" ht="27.95" customHeight="1">
      <c r="A93" s="29" t="s">
        <v>52</v>
      </c>
      <c r="B93" s="29" t="s">
        <v>53</v>
      </c>
      <c r="C93" s="29" t="s">
        <v>54</v>
      </c>
      <c r="D93" s="30" t="s">
        <v>48</v>
      </c>
      <c r="E93" s="31">
        <v>14</v>
      </c>
      <c r="F93" s="32">
        <v>3.9664000000000002E-4</v>
      </c>
      <c r="G93" s="32">
        <f>F93*E93</f>
        <v>5.55296E-3</v>
      </c>
    </row>
    <row r="94" spans="1:7" ht="20.100000000000001" customHeight="1">
      <c r="A94" s="29" t="s">
        <v>337</v>
      </c>
      <c r="B94" s="29" t="s">
        <v>338</v>
      </c>
      <c r="C94" s="29" t="s">
        <v>339</v>
      </c>
      <c r="D94" s="30" t="s">
        <v>118</v>
      </c>
      <c r="E94" s="31">
        <v>9.9</v>
      </c>
      <c r="F94" s="32">
        <v>0.3</v>
      </c>
      <c r="G94" s="32">
        <f>F94*E94</f>
        <v>2.97</v>
      </c>
    </row>
    <row r="95" spans="1:7" ht="15" customHeight="1">
      <c r="A95" s="1"/>
      <c r="B95" s="1"/>
      <c r="C95" s="1"/>
      <c r="D95" s="1"/>
      <c r="E95" s="1"/>
      <c r="F95" s="33" t="s">
        <v>2433</v>
      </c>
      <c r="G95" s="34">
        <v>2.9755529599999999</v>
      </c>
    </row>
    <row r="96" spans="1:7" ht="15.95" customHeight="1">
      <c r="A96" s="27" t="s">
        <v>2431</v>
      </c>
      <c r="B96" s="27" t="s">
        <v>2451</v>
      </c>
      <c r="C96" s="27" t="s">
        <v>906</v>
      </c>
      <c r="D96" s="28" t="s">
        <v>118</v>
      </c>
      <c r="E96" s="1"/>
      <c r="F96" s="1"/>
      <c r="G96" s="1"/>
    </row>
    <row r="97" spans="1:7" ht="27.95" customHeight="1">
      <c r="A97" s="29" t="s">
        <v>172</v>
      </c>
      <c r="B97" s="29" t="s">
        <v>173</v>
      </c>
      <c r="C97" s="29" t="s">
        <v>174</v>
      </c>
      <c r="D97" s="30" t="s">
        <v>48</v>
      </c>
      <c r="E97" s="31">
        <v>142</v>
      </c>
      <c r="F97" s="32">
        <v>5.2999999999999999E-2</v>
      </c>
      <c r="G97" s="32">
        <f>F97*E97</f>
        <v>7.5259999999999998</v>
      </c>
    </row>
    <row r="98" spans="1:7" ht="15" customHeight="1">
      <c r="A98" s="1"/>
      <c r="B98" s="1"/>
      <c r="C98" s="1"/>
      <c r="D98" s="1"/>
      <c r="E98" s="1"/>
      <c r="F98" s="33" t="s">
        <v>2433</v>
      </c>
      <c r="G98" s="34">
        <v>7.5259999999999998</v>
      </c>
    </row>
    <row r="99" spans="1:7" ht="24" customHeight="1">
      <c r="A99" s="27" t="s">
        <v>2431</v>
      </c>
      <c r="B99" s="27" t="s">
        <v>2452</v>
      </c>
      <c r="C99" s="27" t="s">
        <v>1054</v>
      </c>
      <c r="D99" s="28" t="s">
        <v>118</v>
      </c>
      <c r="E99" s="1"/>
      <c r="F99" s="1"/>
      <c r="G99" s="1"/>
    </row>
    <row r="100" spans="1:7" ht="36" customHeight="1">
      <c r="A100" s="29" t="s">
        <v>266</v>
      </c>
      <c r="B100" s="29" t="s">
        <v>267</v>
      </c>
      <c r="C100" s="29" t="s">
        <v>268</v>
      </c>
      <c r="D100" s="30" t="s">
        <v>48</v>
      </c>
      <c r="E100" s="31">
        <v>408</v>
      </c>
      <c r="F100" s="32">
        <v>4.3099999999999999E-2</v>
      </c>
      <c r="G100" s="32">
        <f>F100*E100</f>
        <v>17.584800000000001</v>
      </c>
    </row>
    <row r="101" spans="1:7" ht="36" customHeight="1">
      <c r="A101" s="29" t="s">
        <v>278</v>
      </c>
      <c r="B101" s="29" t="s">
        <v>267</v>
      </c>
      <c r="C101" s="29" t="s">
        <v>268</v>
      </c>
      <c r="D101" s="30" t="s">
        <v>48</v>
      </c>
      <c r="E101" s="31">
        <v>229.45</v>
      </c>
      <c r="F101" s="32">
        <v>4.3099999999999999E-2</v>
      </c>
      <c r="G101" s="32">
        <f>F101*E101</f>
        <v>9.8892949999999988</v>
      </c>
    </row>
    <row r="102" spans="1:7" ht="36" customHeight="1">
      <c r="A102" s="29" t="s">
        <v>374</v>
      </c>
      <c r="B102" s="29" t="s">
        <v>267</v>
      </c>
      <c r="C102" s="29" t="s">
        <v>268</v>
      </c>
      <c r="D102" s="30" t="s">
        <v>48</v>
      </c>
      <c r="E102" s="31">
        <v>123.31</v>
      </c>
      <c r="F102" s="32">
        <v>4.3099999999999999E-2</v>
      </c>
      <c r="G102" s="32">
        <f>F102*E102</f>
        <v>5.3146610000000001</v>
      </c>
    </row>
    <row r="103" spans="1:7" ht="15" customHeight="1">
      <c r="A103" s="1"/>
      <c r="B103" s="1"/>
      <c r="C103" s="1"/>
      <c r="D103" s="1"/>
      <c r="E103" s="1"/>
      <c r="F103" s="33" t="s">
        <v>2433</v>
      </c>
      <c r="G103" s="34">
        <v>32.788755999999999</v>
      </c>
    </row>
    <row r="104" spans="1:7" ht="15.95" customHeight="1">
      <c r="A104" s="27" t="s">
        <v>2431</v>
      </c>
      <c r="B104" s="27" t="s">
        <v>2453</v>
      </c>
      <c r="C104" s="27" t="s">
        <v>2224</v>
      </c>
      <c r="D104" s="28" t="s">
        <v>101</v>
      </c>
      <c r="E104" s="1"/>
      <c r="F104" s="1"/>
      <c r="G104" s="1"/>
    </row>
    <row r="105" spans="1:7" ht="27.95" customHeight="1">
      <c r="A105" s="29" t="s">
        <v>52</v>
      </c>
      <c r="B105" s="29" t="s">
        <v>53</v>
      </c>
      <c r="C105" s="29" t="s">
        <v>54</v>
      </c>
      <c r="D105" s="30" t="s">
        <v>48</v>
      </c>
      <c r="E105" s="31">
        <v>14</v>
      </c>
      <c r="F105" s="32">
        <v>3.4742799615999999E-2</v>
      </c>
      <c r="G105" s="32">
        <f>F105*E105</f>
        <v>0.486399194624</v>
      </c>
    </row>
    <row r="106" spans="1:7" ht="20.100000000000001" customHeight="1">
      <c r="A106" s="29" t="s">
        <v>344</v>
      </c>
      <c r="B106" s="29" t="s">
        <v>345</v>
      </c>
      <c r="C106" s="29" t="s">
        <v>346</v>
      </c>
      <c r="D106" s="30" t="s">
        <v>101</v>
      </c>
      <c r="E106" s="31">
        <v>60.82</v>
      </c>
      <c r="F106" s="32">
        <v>1</v>
      </c>
      <c r="G106" s="32">
        <f>F106*E106</f>
        <v>60.82</v>
      </c>
    </row>
    <row r="107" spans="1:7" ht="15" customHeight="1">
      <c r="A107" s="1"/>
      <c r="B107" s="1"/>
      <c r="C107" s="1"/>
      <c r="D107" s="1"/>
      <c r="E107" s="1"/>
      <c r="F107" s="33" t="s">
        <v>2433</v>
      </c>
      <c r="G107" s="34">
        <v>61.306399194623999</v>
      </c>
    </row>
    <row r="108" spans="1:7" ht="15" customHeight="1">
      <c r="A108" s="27" t="s">
        <v>2431</v>
      </c>
      <c r="B108" s="27" t="s">
        <v>2454</v>
      </c>
      <c r="C108" s="27" t="s">
        <v>831</v>
      </c>
      <c r="D108" s="28" t="s">
        <v>15</v>
      </c>
      <c r="E108" s="1"/>
      <c r="F108" s="1"/>
      <c r="G108" s="1"/>
    </row>
    <row r="109" spans="1:7" ht="27.95" customHeight="1">
      <c r="A109" s="29" t="s">
        <v>52</v>
      </c>
      <c r="B109" s="29" t="s">
        <v>53</v>
      </c>
      <c r="C109" s="29" t="s">
        <v>54</v>
      </c>
      <c r="D109" s="30" t="s">
        <v>48</v>
      </c>
      <c r="E109" s="31">
        <v>14</v>
      </c>
      <c r="F109" s="32">
        <v>6.9068685636608004E-3</v>
      </c>
      <c r="G109" s="32">
        <f t="shared" ref="G109:G119" si="4">F109*E109</f>
        <v>9.6696159891251202E-2</v>
      </c>
    </row>
    <row r="110" spans="1:7" ht="27.95" customHeight="1">
      <c r="A110" s="29" t="s">
        <v>102</v>
      </c>
      <c r="B110" s="29" t="s">
        <v>103</v>
      </c>
      <c r="C110" s="29" t="s">
        <v>104</v>
      </c>
      <c r="D110" s="30" t="s">
        <v>101</v>
      </c>
      <c r="E110" s="31">
        <v>342.18</v>
      </c>
      <c r="F110" s="32">
        <v>4.8000000000000001E-2</v>
      </c>
      <c r="G110" s="32">
        <f t="shared" si="4"/>
        <v>16.42464</v>
      </c>
    </row>
    <row r="111" spans="1:7" ht="27.95" customHeight="1">
      <c r="A111" s="29" t="s">
        <v>122</v>
      </c>
      <c r="B111" s="29" t="s">
        <v>123</v>
      </c>
      <c r="C111" s="29" t="s">
        <v>124</v>
      </c>
      <c r="D111" s="30" t="s">
        <v>101</v>
      </c>
      <c r="E111" s="31">
        <v>131.82</v>
      </c>
      <c r="F111" s="32">
        <v>5.1200000000000002E-2</v>
      </c>
      <c r="G111" s="32">
        <f t="shared" si="4"/>
        <v>6.7491839999999996</v>
      </c>
    </row>
    <row r="112" spans="1:7" ht="15" customHeight="1">
      <c r="A112" s="29" t="s">
        <v>152</v>
      </c>
      <c r="B112" s="29" t="s">
        <v>153</v>
      </c>
      <c r="C112" s="29" t="s">
        <v>154</v>
      </c>
      <c r="D112" s="30" t="s">
        <v>155</v>
      </c>
      <c r="E112" s="31">
        <v>142</v>
      </c>
      <c r="F112" s="32">
        <v>3.5999999999999999E-3</v>
      </c>
      <c r="G112" s="32">
        <f t="shared" si="4"/>
        <v>0.51119999999999999</v>
      </c>
    </row>
    <row r="113" spans="1:7" ht="15" customHeight="1">
      <c r="A113" s="29" t="s">
        <v>178</v>
      </c>
      <c r="B113" s="29" t="s">
        <v>153</v>
      </c>
      <c r="C113" s="29" t="s">
        <v>154</v>
      </c>
      <c r="D113" s="30" t="s">
        <v>155</v>
      </c>
      <c r="E113" s="31">
        <v>71</v>
      </c>
      <c r="F113" s="32">
        <v>3.5999999999999999E-3</v>
      </c>
      <c r="G113" s="32">
        <f t="shared" si="4"/>
        <v>0.25559999999999999</v>
      </c>
    </row>
    <row r="114" spans="1:7" ht="27.95" customHeight="1">
      <c r="A114" s="29" t="s">
        <v>218</v>
      </c>
      <c r="B114" s="29" t="s">
        <v>123</v>
      </c>
      <c r="C114" s="29" t="s">
        <v>124</v>
      </c>
      <c r="D114" s="30" t="s">
        <v>101</v>
      </c>
      <c r="E114" s="31">
        <v>34.67</v>
      </c>
      <c r="F114" s="32">
        <v>5.1200000000000002E-2</v>
      </c>
      <c r="G114" s="32">
        <f t="shared" si="4"/>
        <v>1.7751040000000002</v>
      </c>
    </row>
    <row r="115" spans="1:7" ht="15" customHeight="1">
      <c r="A115" s="29" t="s">
        <v>256</v>
      </c>
      <c r="B115" s="29" t="s">
        <v>153</v>
      </c>
      <c r="C115" s="29" t="s">
        <v>154</v>
      </c>
      <c r="D115" s="30" t="s">
        <v>155</v>
      </c>
      <c r="E115" s="31">
        <v>190</v>
      </c>
      <c r="F115" s="32">
        <v>3.5999999999999999E-3</v>
      </c>
      <c r="G115" s="32">
        <f t="shared" si="4"/>
        <v>0.68399999999999994</v>
      </c>
    </row>
    <row r="116" spans="1:7" ht="27.95" customHeight="1">
      <c r="A116" s="29" t="s">
        <v>294</v>
      </c>
      <c r="B116" s="29" t="s">
        <v>103</v>
      </c>
      <c r="C116" s="29" t="s">
        <v>104</v>
      </c>
      <c r="D116" s="30" t="s">
        <v>101</v>
      </c>
      <c r="E116" s="31">
        <v>4</v>
      </c>
      <c r="F116" s="32">
        <v>4.8000000000000001E-2</v>
      </c>
      <c r="G116" s="32">
        <f t="shared" si="4"/>
        <v>0.192</v>
      </c>
    </row>
    <row r="117" spans="1:7" ht="20.100000000000001" customHeight="1">
      <c r="A117" s="29" t="s">
        <v>344</v>
      </c>
      <c r="B117" s="29" t="s">
        <v>345</v>
      </c>
      <c r="C117" s="29" t="s">
        <v>346</v>
      </c>
      <c r="D117" s="30" t="s">
        <v>101</v>
      </c>
      <c r="E117" s="31">
        <v>60.82</v>
      </c>
      <c r="F117" s="32">
        <v>0.1988</v>
      </c>
      <c r="G117" s="32">
        <f t="shared" si="4"/>
        <v>12.091016</v>
      </c>
    </row>
    <row r="118" spans="1:7" ht="20.100000000000001" customHeight="1">
      <c r="A118" s="29" t="s">
        <v>357</v>
      </c>
      <c r="B118" s="29" t="s">
        <v>358</v>
      </c>
      <c r="C118" s="29" t="s">
        <v>359</v>
      </c>
      <c r="D118" s="30" t="s">
        <v>81</v>
      </c>
      <c r="E118" s="31">
        <v>220</v>
      </c>
      <c r="F118" s="32">
        <v>1.2798E-2</v>
      </c>
      <c r="G118" s="32">
        <f t="shared" si="4"/>
        <v>2.8155600000000001</v>
      </c>
    </row>
    <row r="119" spans="1:7" ht="15" customHeight="1">
      <c r="A119" s="29" t="s">
        <v>363</v>
      </c>
      <c r="B119" s="29" t="s">
        <v>153</v>
      </c>
      <c r="C119" s="29" t="s">
        <v>154</v>
      </c>
      <c r="D119" s="30" t="s">
        <v>155</v>
      </c>
      <c r="E119" s="31">
        <v>110</v>
      </c>
      <c r="F119" s="32">
        <v>3.5999999999999999E-3</v>
      </c>
      <c r="G119" s="32">
        <f t="shared" si="4"/>
        <v>0.39599999999999996</v>
      </c>
    </row>
    <row r="120" spans="1:7" ht="15" customHeight="1">
      <c r="A120" s="1"/>
      <c r="B120" s="1"/>
      <c r="C120" s="1"/>
      <c r="D120" s="1"/>
      <c r="E120" s="1"/>
      <c r="F120" s="33" t="s">
        <v>2433</v>
      </c>
      <c r="G120" s="34">
        <v>41.99100015989125</v>
      </c>
    </row>
    <row r="121" spans="1:7" ht="24" customHeight="1">
      <c r="A121" s="27" t="s">
        <v>2431</v>
      </c>
      <c r="B121" s="27" t="s">
        <v>2455</v>
      </c>
      <c r="C121" s="27" t="s">
        <v>744</v>
      </c>
      <c r="D121" s="28" t="s">
        <v>58</v>
      </c>
      <c r="E121" s="1"/>
      <c r="F121" s="1"/>
      <c r="G121" s="1"/>
    </row>
    <row r="122" spans="1:7" ht="27.95" customHeight="1">
      <c r="A122" s="29" t="s">
        <v>55</v>
      </c>
      <c r="B122" s="29" t="s">
        <v>56</v>
      </c>
      <c r="C122" s="29" t="s">
        <v>57</v>
      </c>
      <c r="D122" s="30" t="s">
        <v>58</v>
      </c>
      <c r="E122" s="31">
        <v>1</v>
      </c>
      <c r="F122" s="32">
        <v>1</v>
      </c>
      <c r="G122" s="32">
        <f>F122*E122</f>
        <v>1</v>
      </c>
    </row>
    <row r="123" spans="1:7" ht="15" customHeight="1">
      <c r="A123" s="1"/>
      <c r="B123" s="1"/>
      <c r="C123" s="1"/>
      <c r="D123" s="1"/>
      <c r="E123" s="1"/>
      <c r="F123" s="33" t="s">
        <v>2433</v>
      </c>
      <c r="G123" s="34">
        <v>1</v>
      </c>
    </row>
    <row r="124" spans="1:7" ht="15" customHeight="1">
      <c r="A124" s="27" t="s">
        <v>2431</v>
      </c>
      <c r="B124" s="27" t="s">
        <v>2456</v>
      </c>
      <c r="C124" s="27" t="s">
        <v>738</v>
      </c>
      <c r="D124" s="28" t="s">
        <v>15</v>
      </c>
      <c r="E124" s="1"/>
      <c r="F124" s="1"/>
      <c r="G124" s="1"/>
    </row>
    <row r="125" spans="1:7" ht="20.100000000000001" customHeight="1">
      <c r="A125" s="29" t="s">
        <v>49</v>
      </c>
      <c r="B125" s="29" t="s">
        <v>50</v>
      </c>
      <c r="C125" s="29" t="s">
        <v>51</v>
      </c>
      <c r="D125" s="30" t="s">
        <v>48</v>
      </c>
      <c r="E125" s="31">
        <v>30</v>
      </c>
      <c r="F125" s="32">
        <v>0.24113552999999999</v>
      </c>
      <c r="G125" s="32">
        <f>F125*E125</f>
        <v>7.2340658999999992</v>
      </c>
    </row>
    <row r="126" spans="1:7" ht="27.95" customHeight="1">
      <c r="A126" s="29" t="s">
        <v>52</v>
      </c>
      <c r="B126" s="29" t="s">
        <v>53</v>
      </c>
      <c r="C126" s="29" t="s">
        <v>54</v>
      </c>
      <c r="D126" s="30" t="s">
        <v>48</v>
      </c>
      <c r="E126" s="31">
        <v>14</v>
      </c>
      <c r="F126" s="32">
        <v>0.48040100000000002</v>
      </c>
      <c r="G126" s="32">
        <f>F126*E126</f>
        <v>6.7256140000000002</v>
      </c>
    </row>
    <row r="127" spans="1:7" ht="27.95" customHeight="1">
      <c r="A127" s="29" t="s">
        <v>55</v>
      </c>
      <c r="B127" s="29" t="s">
        <v>56</v>
      </c>
      <c r="C127" s="29" t="s">
        <v>57</v>
      </c>
      <c r="D127" s="30" t="s">
        <v>58</v>
      </c>
      <c r="E127" s="31">
        <v>1</v>
      </c>
      <c r="F127" s="32">
        <v>5.2802949999999997</v>
      </c>
      <c r="G127" s="32">
        <f>F127*E127</f>
        <v>5.2802949999999997</v>
      </c>
    </row>
    <row r="128" spans="1:7" ht="20.100000000000001" customHeight="1">
      <c r="A128" s="29" t="s">
        <v>324</v>
      </c>
      <c r="B128" s="29" t="s">
        <v>325</v>
      </c>
      <c r="C128" s="29" t="s">
        <v>326</v>
      </c>
      <c r="D128" s="30" t="s">
        <v>58</v>
      </c>
      <c r="E128" s="31">
        <v>2</v>
      </c>
      <c r="F128" s="32">
        <v>0.23369999999999999</v>
      </c>
      <c r="G128" s="32">
        <f>F128*E128</f>
        <v>0.46739999999999998</v>
      </c>
    </row>
    <row r="129" spans="1:7" ht="15" customHeight="1">
      <c r="A129" s="1"/>
      <c r="B129" s="1"/>
      <c r="C129" s="1"/>
      <c r="D129" s="1"/>
      <c r="E129" s="1"/>
      <c r="F129" s="33" t="s">
        <v>2433</v>
      </c>
      <c r="G129" s="34">
        <v>19.707374900000001</v>
      </c>
    </row>
    <row r="130" spans="1:7" ht="15.95" customHeight="1">
      <c r="A130" s="27" t="s">
        <v>2431</v>
      </c>
      <c r="B130" s="27" t="s">
        <v>2457</v>
      </c>
      <c r="C130" s="27" t="s">
        <v>844</v>
      </c>
      <c r="D130" s="28" t="s">
        <v>15</v>
      </c>
      <c r="E130" s="1"/>
      <c r="F130" s="1"/>
      <c r="G130" s="1"/>
    </row>
    <row r="131" spans="1:7" ht="20.100000000000001" customHeight="1">
      <c r="A131" s="29" t="s">
        <v>49</v>
      </c>
      <c r="B131" s="29" t="s">
        <v>50</v>
      </c>
      <c r="C131" s="29" t="s">
        <v>51</v>
      </c>
      <c r="D131" s="30" t="s">
        <v>48</v>
      </c>
      <c r="E131" s="31">
        <v>30</v>
      </c>
      <c r="F131" s="32">
        <v>1.6159300000000001E-2</v>
      </c>
      <c r="G131" s="32">
        <f t="shared" ref="G131:G140" si="5">F131*E131</f>
        <v>0.48477900000000007</v>
      </c>
    </row>
    <row r="132" spans="1:7" ht="27.95" customHeight="1">
      <c r="A132" s="29" t="s">
        <v>52</v>
      </c>
      <c r="B132" s="29" t="s">
        <v>53</v>
      </c>
      <c r="C132" s="29" t="s">
        <v>54</v>
      </c>
      <c r="D132" s="30" t="s">
        <v>48</v>
      </c>
      <c r="E132" s="31">
        <v>14</v>
      </c>
      <c r="F132" s="32">
        <v>0.20879916579999999</v>
      </c>
      <c r="G132" s="32">
        <f t="shared" si="5"/>
        <v>2.9231883212000001</v>
      </c>
    </row>
    <row r="133" spans="1:7" ht="27.95" customHeight="1">
      <c r="A133" s="29" t="s">
        <v>109</v>
      </c>
      <c r="B133" s="29" t="s">
        <v>110</v>
      </c>
      <c r="C133" s="29" t="s">
        <v>111</v>
      </c>
      <c r="D133" s="30" t="s">
        <v>58</v>
      </c>
      <c r="E133" s="31">
        <v>257.60000000000002</v>
      </c>
      <c r="F133" s="32">
        <v>8.2600000000000007E-2</v>
      </c>
      <c r="G133" s="32">
        <f t="shared" si="5"/>
        <v>21.277760000000004</v>
      </c>
    </row>
    <row r="134" spans="1:7" ht="27.95" customHeight="1">
      <c r="A134" s="29" t="s">
        <v>214</v>
      </c>
      <c r="B134" s="29" t="s">
        <v>110</v>
      </c>
      <c r="C134" s="29" t="s">
        <v>111</v>
      </c>
      <c r="D134" s="30" t="s">
        <v>58</v>
      </c>
      <c r="E134" s="31">
        <v>365.33</v>
      </c>
      <c r="F134" s="32">
        <v>8.2600000000000007E-2</v>
      </c>
      <c r="G134" s="32">
        <f t="shared" si="5"/>
        <v>30.176258000000001</v>
      </c>
    </row>
    <row r="135" spans="1:7" ht="15" customHeight="1">
      <c r="A135" s="29" t="s">
        <v>433</v>
      </c>
      <c r="B135" s="29" t="s">
        <v>434</v>
      </c>
      <c r="C135" s="29" t="s">
        <v>435</v>
      </c>
      <c r="D135" s="30" t="s">
        <v>58</v>
      </c>
      <c r="E135" s="31">
        <v>1</v>
      </c>
      <c r="F135" s="32">
        <v>5</v>
      </c>
      <c r="G135" s="32">
        <f t="shared" si="5"/>
        <v>5</v>
      </c>
    </row>
    <row r="136" spans="1:7" ht="15" customHeight="1">
      <c r="A136" s="29" t="s">
        <v>451</v>
      </c>
      <c r="B136" s="29" t="s">
        <v>452</v>
      </c>
      <c r="C136" s="29" t="s">
        <v>453</v>
      </c>
      <c r="D136" s="30" t="s">
        <v>196</v>
      </c>
      <c r="E136" s="31">
        <v>33</v>
      </c>
      <c r="F136" s="32">
        <v>0.63800000000000001</v>
      </c>
      <c r="G136" s="32">
        <f t="shared" si="5"/>
        <v>21.054000000000002</v>
      </c>
    </row>
    <row r="137" spans="1:7" ht="27.95" customHeight="1">
      <c r="A137" s="29" t="s">
        <v>454</v>
      </c>
      <c r="B137" s="29" t="s">
        <v>455</v>
      </c>
      <c r="C137" s="29" t="s">
        <v>456</v>
      </c>
      <c r="D137" s="30" t="s">
        <v>58</v>
      </c>
      <c r="E137" s="31">
        <v>12</v>
      </c>
      <c r="F137" s="32">
        <v>0.22120000000000001</v>
      </c>
      <c r="G137" s="32">
        <f t="shared" si="5"/>
        <v>2.6543999999999999</v>
      </c>
    </row>
    <row r="138" spans="1:7" ht="20.100000000000001" customHeight="1">
      <c r="A138" s="29" t="s">
        <v>457</v>
      </c>
      <c r="B138" s="29" t="s">
        <v>458</v>
      </c>
      <c r="C138" s="29" t="s">
        <v>459</v>
      </c>
      <c r="D138" s="30" t="s">
        <v>58</v>
      </c>
      <c r="E138" s="31">
        <v>2</v>
      </c>
      <c r="F138" s="32">
        <v>0.33979999999999999</v>
      </c>
      <c r="G138" s="32">
        <f t="shared" si="5"/>
        <v>0.67959999999999998</v>
      </c>
    </row>
    <row r="139" spans="1:7" ht="20.100000000000001" customHeight="1">
      <c r="A139" s="29" t="s">
        <v>460</v>
      </c>
      <c r="B139" s="29" t="s">
        <v>461</v>
      </c>
      <c r="C139" s="29" t="s">
        <v>462</v>
      </c>
      <c r="D139" s="30" t="s">
        <v>58</v>
      </c>
      <c r="E139" s="31">
        <v>3</v>
      </c>
      <c r="F139" s="32">
        <v>0.56950000000000001</v>
      </c>
      <c r="G139" s="32">
        <f t="shared" si="5"/>
        <v>1.7084999999999999</v>
      </c>
    </row>
    <row r="140" spans="1:7" ht="20.100000000000001" customHeight="1">
      <c r="A140" s="29" t="s">
        <v>463</v>
      </c>
      <c r="B140" s="29" t="s">
        <v>464</v>
      </c>
      <c r="C140" s="29" t="s">
        <v>465</v>
      </c>
      <c r="D140" s="30" t="s">
        <v>58</v>
      </c>
      <c r="E140" s="31">
        <v>2</v>
      </c>
      <c r="F140" s="32">
        <v>0.72250000000000003</v>
      </c>
      <c r="G140" s="32">
        <f t="shared" si="5"/>
        <v>1.4450000000000001</v>
      </c>
    </row>
    <row r="141" spans="1:7" ht="15" customHeight="1">
      <c r="A141" s="1"/>
      <c r="B141" s="1"/>
      <c r="C141" s="1"/>
      <c r="D141" s="1"/>
      <c r="E141" s="1"/>
      <c r="F141" s="33" t="s">
        <v>2433</v>
      </c>
      <c r="G141" s="34">
        <v>87.403485321199994</v>
      </c>
    </row>
    <row r="142" spans="1:7" ht="15" customHeight="1">
      <c r="A142" s="27" t="s">
        <v>2431</v>
      </c>
      <c r="B142" s="27" t="s">
        <v>2458</v>
      </c>
      <c r="C142" s="27" t="s">
        <v>859</v>
      </c>
      <c r="D142" s="28" t="s">
        <v>15</v>
      </c>
      <c r="E142" s="1"/>
      <c r="F142" s="1"/>
      <c r="G142" s="1"/>
    </row>
    <row r="143" spans="1:7" ht="20.100000000000001" customHeight="1">
      <c r="A143" s="29" t="s">
        <v>127</v>
      </c>
      <c r="B143" s="29" t="s">
        <v>128</v>
      </c>
      <c r="C143" s="29" t="s">
        <v>129</v>
      </c>
      <c r="D143" s="30" t="s">
        <v>48</v>
      </c>
      <c r="E143" s="31">
        <v>44.77</v>
      </c>
      <c r="F143" s="32">
        <v>0.2301</v>
      </c>
      <c r="G143" s="32">
        <f t="shared" ref="G143:G155" si="6">F143*E143</f>
        <v>10.301577</v>
      </c>
    </row>
    <row r="144" spans="1:7" ht="20.100000000000001" customHeight="1">
      <c r="A144" s="29" t="s">
        <v>143</v>
      </c>
      <c r="B144" s="29" t="s">
        <v>144</v>
      </c>
      <c r="C144" s="29" t="s">
        <v>145</v>
      </c>
      <c r="D144" s="30" t="s">
        <v>48</v>
      </c>
      <c r="E144" s="31">
        <v>42.68</v>
      </c>
      <c r="F144" s="32">
        <v>1.1559999999999999</v>
      </c>
      <c r="G144" s="32">
        <f t="shared" si="6"/>
        <v>49.338079999999998</v>
      </c>
    </row>
    <row r="145" spans="1:7" ht="20.100000000000001" customHeight="1">
      <c r="A145" s="29" t="s">
        <v>146</v>
      </c>
      <c r="B145" s="29" t="s">
        <v>147</v>
      </c>
      <c r="C145" s="29" t="s">
        <v>148</v>
      </c>
      <c r="D145" s="30" t="s">
        <v>48</v>
      </c>
      <c r="E145" s="31">
        <v>2.09</v>
      </c>
      <c r="F145" s="32">
        <v>1.1559999999999999</v>
      </c>
      <c r="G145" s="32">
        <f t="shared" si="6"/>
        <v>2.4160399999999997</v>
      </c>
    </row>
    <row r="146" spans="1:7" ht="20.100000000000001" customHeight="1">
      <c r="A146" s="29" t="s">
        <v>149</v>
      </c>
      <c r="B146" s="29" t="s">
        <v>150</v>
      </c>
      <c r="C146" s="29" t="s">
        <v>151</v>
      </c>
      <c r="D146" s="30" t="s">
        <v>48</v>
      </c>
      <c r="E146" s="31">
        <v>852</v>
      </c>
      <c r="F146" s="32">
        <v>0.23</v>
      </c>
      <c r="G146" s="32">
        <f t="shared" si="6"/>
        <v>195.96</v>
      </c>
    </row>
    <row r="147" spans="1:7" ht="20.100000000000001" customHeight="1">
      <c r="A147" s="29" t="s">
        <v>235</v>
      </c>
      <c r="B147" s="29" t="s">
        <v>128</v>
      </c>
      <c r="C147" s="29" t="s">
        <v>129</v>
      </c>
      <c r="D147" s="30" t="s">
        <v>48</v>
      </c>
      <c r="E147" s="31">
        <v>1721.67</v>
      </c>
      <c r="F147" s="32">
        <v>0.2301</v>
      </c>
      <c r="G147" s="32">
        <f t="shared" si="6"/>
        <v>396.15626700000001</v>
      </c>
    </row>
    <row r="148" spans="1:7" ht="20.100000000000001" customHeight="1">
      <c r="A148" s="29" t="s">
        <v>240</v>
      </c>
      <c r="B148" s="29" t="s">
        <v>241</v>
      </c>
      <c r="C148" s="29" t="s">
        <v>242</v>
      </c>
      <c r="D148" s="30" t="s">
        <v>48</v>
      </c>
      <c r="E148" s="31">
        <v>1269.6500000000001</v>
      </c>
      <c r="F148" s="32">
        <v>1.1559999999999999</v>
      </c>
      <c r="G148" s="32">
        <f t="shared" si="6"/>
        <v>1467.7154</v>
      </c>
    </row>
    <row r="149" spans="1:7" ht="20.100000000000001" customHeight="1">
      <c r="A149" s="29" t="s">
        <v>243</v>
      </c>
      <c r="B149" s="29" t="s">
        <v>244</v>
      </c>
      <c r="C149" s="29" t="s">
        <v>245</v>
      </c>
      <c r="D149" s="30" t="s">
        <v>48</v>
      </c>
      <c r="E149" s="31">
        <v>168.7</v>
      </c>
      <c r="F149" s="32">
        <v>1.1559999999999999</v>
      </c>
      <c r="G149" s="32">
        <f t="shared" si="6"/>
        <v>195.01719999999997</v>
      </c>
    </row>
    <row r="150" spans="1:7" ht="20.100000000000001" customHeight="1">
      <c r="A150" s="29" t="s">
        <v>246</v>
      </c>
      <c r="B150" s="29" t="s">
        <v>247</v>
      </c>
      <c r="C150" s="29" t="s">
        <v>248</v>
      </c>
      <c r="D150" s="30" t="s">
        <v>48</v>
      </c>
      <c r="E150" s="31">
        <v>283.3</v>
      </c>
      <c r="F150" s="32">
        <v>1.1559999999999999</v>
      </c>
      <c r="G150" s="32">
        <f t="shared" si="6"/>
        <v>327.4948</v>
      </c>
    </row>
    <row r="151" spans="1:7" ht="20.100000000000001" customHeight="1">
      <c r="A151" s="29" t="s">
        <v>249</v>
      </c>
      <c r="B151" s="29" t="s">
        <v>150</v>
      </c>
      <c r="C151" s="29" t="s">
        <v>151</v>
      </c>
      <c r="D151" s="30" t="s">
        <v>48</v>
      </c>
      <c r="E151" s="31">
        <v>1721.67</v>
      </c>
      <c r="F151" s="32">
        <v>0.23</v>
      </c>
      <c r="G151" s="32">
        <f t="shared" si="6"/>
        <v>395.98410000000001</v>
      </c>
    </row>
    <row r="152" spans="1:7" ht="20.100000000000001" customHeight="1">
      <c r="A152" s="29" t="s">
        <v>369</v>
      </c>
      <c r="B152" s="29" t="s">
        <v>128</v>
      </c>
      <c r="C152" s="29" t="s">
        <v>129</v>
      </c>
      <c r="D152" s="30" t="s">
        <v>48</v>
      </c>
      <c r="E152" s="31">
        <v>416.73</v>
      </c>
      <c r="F152" s="32">
        <v>0.2301</v>
      </c>
      <c r="G152" s="32">
        <f t="shared" si="6"/>
        <v>95.889572999999999</v>
      </c>
    </row>
    <row r="153" spans="1:7" ht="27.95" customHeight="1">
      <c r="A153" s="29" t="s">
        <v>380</v>
      </c>
      <c r="B153" s="29" t="s">
        <v>381</v>
      </c>
      <c r="C153" s="29" t="s">
        <v>382</v>
      </c>
      <c r="D153" s="30" t="s">
        <v>48</v>
      </c>
      <c r="E153" s="31">
        <v>416.73</v>
      </c>
      <c r="F153" s="32">
        <v>0.52029999999999998</v>
      </c>
      <c r="G153" s="32">
        <f t="shared" si="6"/>
        <v>216.82461900000001</v>
      </c>
    </row>
    <row r="154" spans="1:7" ht="20.100000000000001" customHeight="1">
      <c r="A154" s="29" t="s">
        <v>412</v>
      </c>
      <c r="B154" s="29" t="s">
        <v>413</v>
      </c>
      <c r="C154" s="29" t="s">
        <v>414</v>
      </c>
      <c r="D154" s="30" t="s">
        <v>48</v>
      </c>
      <c r="E154" s="31">
        <v>106.02</v>
      </c>
      <c r="F154" s="32">
        <v>0.47389999999999999</v>
      </c>
      <c r="G154" s="32">
        <f t="shared" si="6"/>
        <v>50.242877999999997</v>
      </c>
    </row>
    <row r="155" spans="1:7" ht="20.100000000000001" customHeight="1">
      <c r="A155" s="29" t="s">
        <v>415</v>
      </c>
      <c r="B155" s="29" t="s">
        <v>416</v>
      </c>
      <c r="C155" s="29" t="s">
        <v>417</v>
      </c>
      <c r="D155" s="30" t="s">
        <v>48</v>
      </c>
      <c r="E155" s="31">
        <v>20.66</v>
      </c>
      <c r="F155" s="32">
        <v>0.47389999999999999</v>
      </c>
      <c r="G155" s="32">
        <f t="shared" si="6"/>
        <v>9.790773999999999</v>
      </c>
    </row>
    <row r="156" spans="1:7" ht="15" customHeight="1">
      <c r="A156" s="1"/>
      <c r="B156" s="1"/>
      <c r="C156" s="1"/>
      <c r="D156" s="1"/>
      <c r="E156" s="1"/>
      <c r="F156" s="33" t="s">
        <v>2433</v>
      </c>
      <c r="G156" s="34">
        <v>3413.131308</v>
      </c>
    </row>
    <row r="157" spans="1:7" ht="32.1" customHeight="1">
      <c r="A157" s="27" t="s">
        <v>2431</v>
      </c>
      <c r="B157" s="27" t="s">
        <v>2459</v>
      </c>
      <c r="C157" s="27" t="s">
        <v>699</v>
      </c>
      <c r="D157" s="28" t="s">
        <v>58</v>
      </c>
      <c r="E157" s="1"/>
      <c r="F157" s="1"/>
      <c r="G157" s="1"/>
    </row>
    <row r="158" spans="1:7" ht="27.95" customHeight="1">
      <c r="A158" s="29" t="s">
        <v>52</v>
      </c>
      <c r="B158" s="29" t="s">
        <v>53</v>
      </c>
      <c r="C158" s="29" t="s">
        <v>54</v>
      </c>
      <c r="D158" s="30" t="s">
        <v>48</v>
      </c>
      <c r="E158" s="31">
        <v>14</v>
      </c>
      <c r="F158" s="32">
        <v>2.6800000000000001E-2</v>
      </c>
      <c r="G158" s="32">
        <f>F158*E158</f>
        <v>0.37520000000000003</v>
      </c>
    </row>
    <row r="159" spans="1:7" ht="15" customHeight="1">
      <c r="A159" s="1"/>
      <c r="B159" s="1"/>
      <c r="C159" s="1"/>
      <c r="D159" s="1"/>
      <c r="E159" s="1"/>
      <c r="F159" s="33" t="s">
        <v>2433</v>
      </c>
      <c r="G159" s="34">
        <v>0.37519999999999998</v>
      </c>
    </row>
    <row r="160" spans="1:7" ht="15.95" customHeight="1">
      <c r="A160" s="27" t="s">
        <v>2431</v>
      </c>
      <c r="B160" s="27" t="s">
        <v>2460</v>
      </c>
      <c r="C160" s="27" t="s">
        <v>1474</v>
      </c>
      <c r="D160" s="28" t="s">
        <v>58</v>
      </c>
      <c r="E160" s="1"/>
      <c r="F160" s="1"/>
      <c r="G160" s="1"/>
    </row>
    <row r="161" spans="1:7" ht="27.95" customHeight="1">
      <c r="A161" s="29" t="s">
        <v>52</v>
      </c>
      <c r="B161" s="29" t="s">
        <v>53</v>
      </c>
      <c r="C161" s="29" t="s">
        <v>54</v>
      </c>
      <c r="D161" s="30" t="s">
        <v>48</v>
      </c>
      <c r="E161" s="31">
        <v>14</v>
      </c>
      <c r="F161" s="32">
        <v>2.6800000000000001E-2</v>
      </c>
      <c r="G161" s="32">
        <f>F161*E161</f>
        <v>0.37520000000000003</v>
      </c>
    </row>
    <row r="162" spans="1:7" ht="15" customHeight="1">
      <c r="A162" s="1"/>
      <c r="B162" s="1"/>
      <c r="C162" s="1"/>
      <c r="D162" s="1"/>
      <c r="E162" s="1"/>
      <c r="F162" s="33" t="s">
        <v>2433</v>
      </c>
      <c r="G162" s="34">
        <v>0.37519999999999998</v>
      </c>
    </row>
    <row r="163" spans="1:7" ht="24" customHeight="1">
      <c r="A163" s="27" t="s">
        <v>2431</v>
      </c>
      <c r="B163" s="27" t="s">
        <v>2461</v>
      </c>
      <c r="C163" s="27" t="s">
        <v>1415</v>
      </c>
      <c r="D163" s="28" t="s">
        <v>840</v>
      </c>
      <c r="E163" s="1"/>
      <c r="F163" s="1"/>
      <c r="G163" s="1"/>
    </row>
    <row r="164" spans="1:7" ht="20.100000000000001" customHeight="1">
      <c r="A164" s="29" t="s">
        <v>49</v>
      </c>
      <c r="B164" s="29" t="s">
        <v>50</v>
      </c>
      <c r="C164" s="29" t="s">
        <v>51</v>
      </c>
      <c r="D164" s="30" t="s">
        <v>48</v>
      </c>
      <c r="E164" s="31">
        <v>30</v>
      </c>
      <c r="F164" s="32">
        <v>1.21095E-2</v>
      </c>
      <c r="G164" s="32">
        <f t="shared" ref="G164:G178" si="7">F164*E164</f>
        <v>0.36328500000000002</v>
      </c>
    </row>
    <row r="165" spans="1:7" ht="27.95" customHeight="1">
      <c r="A165" s="29" t="s">
        <v>52</v>
      </c>
      <c r="B165" s="29" t="s">
        <v>53</v>
      </c>
      <c r="C165" s="29" t="s">
        <v>54</v>
      </c>
      <c r="D165" s="30" t="s">
        <v>48</v>
      </c>
      <c r="E165" s="31">
        <v>14</v>
      </c>
      <c r="F165" s="32">
        <v>2.4971033600000001E-2</v>
      </c>
      <c r="G165" s="32">
        <f t="shared" si="7"/>
        <v>0.34959447040000002</v>
      </c>
    </row>
    <row r="166" spans="1:7" ht="27.95" customHeight="1">
      <c r="A166" s="29" t="s">
        <v>134</v>
      </c>
      <c r="B166" s="29" t="s">
        <v>135</v>
      </c>
      <c r="C166" s="29" t="s">
        <v>136</v>
      </c>
      <c r="D166" s="30" t="s">
        <v>48</v>
      </c>
      <c r="E166" s="31">
        <v>44.77</v>
      </c>
      <c r="F166" s="32">
        <v>1.2246999999999999E-2</v>
      </c>
      <c r="G166" s="32">
        <f t="shared" si="7"/>
        <v>0.54829819000000002</v>
      </c>
    </row>
    <row r="167" spans="1:7" ht="36" customHeight="1">
      <c r="A167" s="29" t="s">
        <v>137</v>
      </c>
      <c r="B167" s="29" t="s">
        <v>138</v>
      </c>
      <c r="C167" s="29" t="s">
        <v>139</v>
      </c>
      <c r="D167" s="30" t="s">
        <v>48</v>
      </c>
      <c r="E167" s="31">
        <v>44.77</v>
      </c>
      <c r="F167" s="32">
        <v>0.13558500000000001</v>
      </c>
      <c r="G167" s="32">
        <f t="shared" si="7"/>
        <v>6.0701404500000011</v>
      </c>
    </row>
    <row r="168" spans="1:7" ht="27.95" customHeight="1">
      <c r="A168" s="29" t="s">
        <v>238</v>
      </c>
      <c r="B168" s="29" t="s">
        <v>135</v>
      </c>
      <c r="C168" s="29" t="s">
        <v>136</v>
      </c>
      <c r="D168" s="30" t="s">
        <v>48</v>
      </c>
      <c r="E168" s="31">
        <v>1721.67</v>
      </c>
      <c r="F168" s="32">
        <v>1.2246999999999999E-2</v>
      </c>
      <c r="G168" s="32">
        <f t="shared" si="7"/>
        <v>21.08529249</v>
      </c>
    </row>
    <row r="169" spans="1:7" ht="36" customHeight="1">
      <c r="A169" s="29" t="s">
        <v>239</v>
      </c>
      <c r="B169" s="29" t="s">
        <v>138</v>
      </c>
      <c r="C169" s="29" t="s">
        <v>139</v>
      </c>
      <c r="D169" s="30" t="s">
        <v>48</v>
      </c>
      <c r="E169" s="31">
        <v>1721.67</v>
      </c>
      <c r="F169" s="32">
        <v>0.13558500000000001</v>
      </c>
      <c r="G169" s="32">
        <f t="shared" si="7"/>
        <v>233.43262695000004</v>
      </c>
    </row>
    <row r="170" spans="1:7" ht="36" customHeight="1">
      <c r="A170" s="29" t="s">
        <v>266</v>
      </c>
      <c r="B170" s="29" t="s">
        <v>267</v>
      </c>
      <c r="C170" s="29" t="s">
        <v>268</v>
      </c>
      <c r="D170" s="30" t="s">
        <v>48</v>
      </c>
      <c r="E170" s="31">
        <v>408</v>
      </c>
      <c r="F170" s="32">
        <v>0.160332</v>
      </c>
      <c r="G170" s="32">
        <f t="shared" si="7"/>
        <v>65.415456000000006</v>
      </c>
    </row>
    <row r="171" spans="1:7" ht="36" customHeight="1">
      <c r="A171" s="29" t="s">
        <v>278</v>
      </c>
      <c r="B171" s="29" t="s">
        <v>267</v>
      </c>
      <c r="C171" s="29" t="s">
        <v>268</v>
      </c>
      <c r="D171" s="30" t="s">
        <v>48</v>
      </c>
      <c r="E171" s="31">
        <v>229.45</v>
      </c>
      <c r="F171" s="32">
        <v>0.160332</v>
      </c>
      <c r="G171" s="32">
        <f t="shared" si="7"/>
        <v>36.788177400000002</v>
      </c>
    </row>
    <row r="172" spans="1:7" ht="27.95" customHeight="1">
      <c r="A172" s="29" t="s">
        <v>300</v>
      </c>
      <c r="B172" s="29" t="s">
        <v>301</v>
      </c>
      <c r="C172" s="29" t="s">
        <v>302</v>
      </c>
      <c r="D172" s="30" t="s">
        <v>48</v>
      </c>
      <c r="E172" s="31">
        <v>25</v>
      </c>
      <c r="F172" s="32">
        <v>2.6564999999999998E-2</v>
      </c>
      <c r="G172" s="32">
        <f t="shared" si="7"/>
        <v>0.66412499999999997</v>
      </c>
    </row>
    <row r="173" spans="1:7" ht="27.95" customHeight="1">
      <c r="A173" s="29" t="s">
        <v>309</v>
      </c>
      <c r="B173" s="29" t="s">
        <v>135</v>
      </c>
      <c r="C173" s="29" t="s">
        <v>136</v>
      </c>
      <c r="D173" s="30" t="s">
        <v>48</v>
      </c>
      <c r="E173" s="31">
        <v>25</v>
      </c>
      <c r="F173" s="32">
        <v>1.2246999999999999E-2</v>
      </c>
      <c r="G173" s="32">
        <f t="shared" si="7"/>
        <v>0.30617499999999997</v>
      </c>
    </row>
    <row r="174" spans="1:7" ht="36" customHeight="1">
      <c r="A174" s="29" t="s">
        <v>310</v>
      </c>
      <c r="B174" s="29" t="s">
        <v>138</v>
      </c>
      <c r="C174" s="29" t="s">
        <v>139</v>
      </c>
      <c r="D174" s="30" t="s">
        <v>48</v>
      </c>
      <c r="E174" s="31">
        <v>25</v>
      </c>
      <c r="F174" s="32">
        <v>0.13558500000000001</v>
      </c>
      <c r="G174" s="32">
        <f t="shared" si="7"/>
        <v>3.3896250000000001</v>
      </c>
    </row>
    <row r="175" spans="1:7" ht="20.100000000000001" customHeight="1">
      <c r="A175" s="29" t="s">
        <v>337</v>
      </c>
      <c r="B175" s="29" t="s">
        <v>338</v>
      </c>
      <c r="C175" s="29" t="s">
        <v>339</v>
      </c>
      <c r="D175" s="30" t="s">
        <v>118</v>
      </c>
      <c r="E175" s="31">
        <v>9.9</v>
      </c>
      <c r="F175" s="32">
        <v>1.0680000000000001</v>
      </c>
      <c r="G175" s="32">
        <f t="shared" si="7"/>
        <v>10.573200000000002</v>
      </c>
    </row>
    <row r="176" spans="1:7" ht="20.100000000000001" customHeight="1">
      <c r="A176" s="29" t="s">
        <v>357</v>
      </c>
      <c r="B176" s="29" t="s">
        <v>358</v>
      </c>
      <c r="C176" s="29" t="s">
        <v>359</v>
      </c>
      <c r="D176" s="30" t="s">
        <v>81</v>
      </c>
      <c r="E176" s="31">
        <v>220</v>
      </c>
      <c r="F176" s="32">
        <v>5.6213399999999998E-3</v>
      </c>
      <c r="G176" s="32">
        <f t="shared" si="7"/>
        <v>1.2366948</v>
      </c>
    </row>
    <row r="177" spans="1:7" ht="27.95" customHeight="1">
      <c r="A177" s="29" t="s">
        <v>360</v>
      </c>
      <c r="B177" s="29" t="s">
        <v>361</v>
      </c>
      <c r="C177" s="29" t="s">
        <v>362</v>
      </c>
      <c r="D177" s="30" t="s">
        <v>48</v>
      </c>
      <c r="E177" s="31">
        <v>242</v>
      </c>
      <c r="F177" s="32">
        <v>5.4935999999999999E-2</v>
      </c>
      <c r="G177" s="32">
        <f t="shared" si="7"/>
        <v>13.294511999999999</v>
      </c>
    </row>
    <row r="178" spans="1:7" ht="36" customHeight="1">
      <c r="A178" s="29" t="s">
        <v>374</v>
      </c>
      <c r="B178" s="29" t="s">
        <v>267</v>
      </c>
      <c r="C178" s="29" t="s">
        <v>268</v>
      </c>
      <c r="D178" s="30" t="s">
        <v>48</v>
      </c>
      <c r="E178" s="31">
        <v>123.31</v>
      </c>
      <c r="F178" s="32">
        <v>0.160332</v>
      </c>
      <c r="G178" s="32">
        <f t="shared" si="7"/>
        <v>19.77053892</v>
      </c>
    </row>
    <row r="179" spans="1:7" ht="15" customHeight="1">
      <c r="A179" s="1"/>
      <c r="B179" s="1"/>
      <c r="C179" s="1"/>
      <c r="D179" s="1"/>
      <c r="E179" s="1"/>
      <c r="F179" s="33" t="s">
        <v>2433</v>
      </c>
      <c r="G179" s="34">
        <v>413.28774167040001</v>
      </c>
    </row>
    <row r="180" spans="1:7" ht="24" customHeight="1">
      <c r="A180" s="27" t="s">
        <v>2431</v>
      </c>
      <c r="B180" s="27" t="s">
        <v>2462</v>
      </c>
      <c r="C180" s="27" t="s">
        <v>1417</v>
      </c>
      <c r="D180" s="28" t="s">
        <v>810</v>
      </c>
      <c r="E180" s="1"/>
      <c r="F180" s="1"/>
      <c r="G180" s="1"/>
    </row>
    <row r="181" spans="1:7" ht="20.100000000000001" customHeight="1">
      <c r="A181" s="29" t="s">
        <v>49</v>
      </c>
      <c r="B181" s="29" t="s">
        <v>50</v>
      </c>
      <c r="C181" s="29" t="s">
        <v>51</v>
      </c>
      <c r="D181" s="30" t="s">
        <v>48</v>
      </c>
      <c r="E181" s="31">
        <v>30</v>
      </c>
      <c r="F181" s="32">
        <v>3.6855E-3</v>
      </c>
      <c r="G181" s="32">
        <f t="shared" ref="G181:G195" si="8">F181*E181</f>
        <v>0.110565</v>
      </c>
    </row>
    <row r="182" spans="1:7" ht="27.95" customHeight="1">
      <c r="A182" s="29" t="s">
        <v>52</v>
      </c>
      <c r="B182" s="29" t="s">
        <v>53</v>
      </c>
      <c r="C182" s="29" t="s">
        <v>54</v>
      </c>
      <c r="D182" s="30" t="s">
        <v>48</v>
      </c>
      <c r="E182" s="31">
        <v>14</v>
      </c>
      <c r="F182" s="32">
        <v>7.5857759999999998E-3</v>
      </c>
      <c r="G182" s="32">
        <f t="shared" si="8"/>
        <v>0.10620086399999999</v>
      </c>
    </row>
    <row r="183" spans="1:7" ht="27.95" customHeight="1">
      <c r="A183" s="29" t="s">
        <v>134</v>
      </c>
      <c r="B183" s="29" t="s">
        <v>135</v>
      </c>
      <c r="C183" s="29" t="s">
        <v>136</v>
      </c>
      <c r="D183" s="30" t="s">
        <v>48</v>
      </c>
      <c r="E183" s="31">
        <v>44.77</v>
      </c>
      <c r="F183" s="32">
        <v>3.7369999999999999E-3</v>
      </c>
      <c r="G183" s="32">
        <f t="shared" si="8"/>
        <v>0.16730549</v>
      </c>
    </row>
    <row r="184" spans="1:7" ht="36" customHeight="1">
      <c r="A184" s="29" t="s">
        <v>137</v>
      </c>
      <c r="B184" s="29" t="s">
        <v>138</v>
      </c>
      <c r="C184" s="29" t="s">
        <v>139</v>
      </c>
      <c r="D184" s="30" t="s">
        <v>48</v>
      </c>
      <c r="E184" s="31">
        <v>44.77</v>
      </c>
      <c r="F184" s="32">
        <v>4.1265000000000003E-2</v>
      </c>
      <c r="G184" s="32">
        <f t="shared" si="8"/>
        <v>1.8474340500000002</v>
      </c>
    </row>
    <row r="185" spans="1:7" ht="27.95" customHeight="1">
      <c r="A185" s="29" t="s">
        <v>238</v>
      </c>
      <c r="B185" s="29" t="s">
        <v>135</v>
      </c>
      <c r="C185" s="29" t="s">
        <v>136</v>
      </c>
      <c r="D185" s="30" t="s">
        <v>48</v>
      </c>
      <c r="E185" s="31">
        <v>1721.67</v>
      </c>
      <c r="F185" s="32">
        <v>3.7369999999999999E-3</v>
      </c>
      <c r="G185" s="32">
        <f t="shared" si="8"/>
        <v>6.4338807899999999</v>
      </c>
    </row>
    <row r="186" spans="1:7" ht="36" customHeight="1">
      <c r="A186" s="29" t="s">
        <v>239</v>
      </c>
      <c r="B186" s="29" t="s">
        <v>138</v>
      </c>
      <c r="C186" s="29" t="s">
        <v>139</v>
      </c>
      <c r="D186" s="30" t="s">
        <v>48</v>
      </c>
      <c r="E186" s="31">
        <v>1721.67</v>
      </c>
      <c r="F186" s="32">
        <v>4.1265000000000003E-2</v>
      </c>
      <c r="G186" s="32">
        <f t="shared" si="8"/>
        <v>71.044712550000014</v>
      </c>
    </row>
    <row r="187" spans="1:7" ht="36" customHeight="1">
      <c r="A187" s="29" t="s">
        <v>266</v>
      </c>
      <c r="B187" s="29" t="s">
        <v>267</v>
      </c>
      <c r="C187" s="29" t="s">
        <v>268</v>
      </c>
      <c r="D187" s="30" t="s">
        <v>48</v>
      </c>
      <c r="E187" s="31">
        <v>408</v>
      </c>
      <c r="F187" s="32">
        <v>4.8703000000000003E-2</v>
      </c>
      <c r="G187" s="32">
        <f t="shared" si="8"/>
        <v>19.870824000000002</v>
      </c>
    </row>
    <row r="188" spans="1:7" ht="36" customHeight="1">
      <c r="A188" s="29" t="s">
        <v>278</v>
      </c>
      <c r="B188" s="29" t="s">
        <v>267</v>
      </c>
      <c r="C188" s="29" t="s">
        <v>268</v>
      </c>
      <c r="D188" s="30" t="s">
        <v>48</v>
      </c>
      <c r="E188" s="31">
        <v>229.45</v>
      </c>
      <c r="F188" s="32">
        <v>4.8703000000000003E-2</v>
      </c>
      <c r="G188" s="32">
        <f t="shared" si="8"/>
        <v>11.174903350000001</v>
      </c>
    </row>
    <row r="189" spans="1:7" ht="27.95" customHeight="1">
      <c r="A189" s="29" t="s">
        <v>300</v>
      </c>
      <c r="B189" s="29" t="s">
        <v>301</v>
      </c>
      <c r="C189" s="29" t="s">
        <v>302</v>
      </c>
      <c r="D189" s="30" t="s">
        <v>48</v>
      </c>
      <c r="E189" s="31">
        <v>25</v>
      </c>
      <c r="F189" s="32">
        <v>8.0850000000000002E-3</v>
      </c>
      <c r="G189" s="32">
        <f t="shared" si="8"/>
        <v>0.202125</v>
      </c>
    </row>
    <row r="190" spans="1:7" ht="27.95" customHeight="1">
      <c r="A190" s="29" t="s">
        <v>309</v>
      </c>
      <c r="B190" s="29" t="s">
        <v>135</v>
      </c>
      <c r="C190" s="29" t="s">
        <v>136</v>
      </c>
      <c r="D190" s="30" t="s">
        <v>48</v>
      </c>
      <c r="E190" s="31">
        <v>25</v>
      </c>
      <c r="F190" s="32">
        <v>3.7369999999999999E-3</v>
      </c>
      <c r="G190" s="32">
        <f t="shared" si="8"/>
        <v>9.3424999999999994E-2</v>
      </c>
    </row>
    <row r="191" spans="1:7" ht="36" customHeight="1">
      <c r="A191" s="29" t="s">
        <v>310</v>
      </c>
      <c r="B191" s="29" t="s">
        <v>138</v>
      </c>
      <c r="C191" s="29" t="s">
        <v>139</v>
      </c>
      <c r="D191" s="30" t="s">
        <v>48</v>
      </c>
      <c r="E191" s="31">
        <v>25</v>
      </c>
      <c r="F191" s="32">
        <v>4.1265000000000003E-2</v>
      </c>
      <c r="G191" s="32">
        <f t="shared" si="8"/>
        <v>1.031625</v>
      </c>
    </row>
    <row r="192" spans="1:7" ht="20.100000000000001" customHeight="1">
      <c r="A192" s="29" t="s">
        <v>337</v>
      </c>
      <c r="B192" s="29" t="s">
        <v>338</v>
      </c>
      <c r="C192" s="29" t="s">
        <v>339</v>
      </c>
      <c r="D192" s="30" t="s">
        <v>118</v>
      </c>
      <c r="E192" s="31">
        <v>9.9</v>
      </c>
      <c r="F192" s="32">
        <v>0.32400000000000001</v>
      </c>
      <c r="G192" s="32">
        <f t="shared" si="8"/>
        <v>3.2076000000000002</v>
      </c>
    </row>
    <row r="193" spans="1:7" ht="20.100000000000001" customHeight="1">
      <c r="A193" s="29" t="s">
        <v>357</v>
      </c>
      <c r="B193" s="29" t="s">
        <v>358</v>
      </c>
      <c r="C193" s="29" t="s">
        <v>359</v>
      </c>
      <c r="D193" s="30" t="s">
        <v>81</v>
      </c>
      <c r="E193" s="31">
        <v>220</v>
      </c>
      <c r="F193" s="32">
        <v>1.269732E-2</v>
      </c>
      <c r="G193" s="32">
        <f t="shared" si="8"/>
        <v>2.7934104</v>
      </c>
    </row>
    <row r="194" spans="1:7" ht="27.95" customHeight="1">
      <c r="A194" s="29" t="s">
        <v>360</v>
      </c>
      <c r="B194" s="29" t="s">
        <v>361</v>
      </c>
      <c r="C194" s="29" t="s">
        <v>362</v>
      </c>
      <c r="D194" s="30" t="s">
        <v>48</v>
      </c>
      <c r="E194" s="31">
        <v>242</v>
      </c>
      <c r="F194" s="32">
        <v>1.6632000000000001E-2</v>
      </c>
      <c r="G194" s="32">
        <f t="shared" si="8"/>
        <v>4.0249440000000005</v>
      </c>
    </row>
    <row r="195" spans="1:7" ht="36" customHeight="1">
      <c r="A195" s="29" t="s">
        <v>374</v>
      </c>
      <c r="B195" s="29" t="s">
        <v>267</v>
      </c>
      <c r="C195" s="29" t="s">
        <v>268</v>
      </c>
      <c r="D195" s="30" t="s">
        <v>48</v>
      </c>
      <c r="E195" s="31">
        <v>123.31</v>
      </c>
      <c r="F195" s="32">
        <v>4.8703000000000003E-2</v>
      </c>
      <c r="G195" s="32">
        <f t="shared" si="8"/>
        <v>6.0055669300000005</v>
      </c>
    </row>
    <row r="196" spans="1:7" ht="15" customHeight="1">
      <c r="A196" s="1"/>
      <c r="B196" s="1"/>
      <c r="C196" s="1"/>
      <c r="D196" s="1"/>
      <c r="E196" s="1"/>
      <c r="F196" s="33" t="s">
        <v>2433</v>
      </c>
      <c r="G196" s="34">
        <v>128.114522424</v>
      </c>
    </row>
    <row r="197" spans="1:7" ht="24" customHeight="1">
      <c r="A197" s="27" t="s">
        <v>2431</v>
      </c>
      <c r="B197" s="27" t="s">
        <v>2463</v>
      </c>
      <c r="C197" s="27" t="s">
        <v>1490</v>
      </c>
      <c r="D197" s="28" t="s">
        <v>15</v>
      </c>
      <c r="E197" s="1"/>
      <c r="F197" s="1"/>
      <c r="G197" s="1"/>
    </row>
    <row r="198" spans="1:7" ht="20.100000000000001" customHeight="1">
      <c r="A198" s="29" t="s">
        <v>49</v>
      </c>
      <c r="B198" s="29" t="s">
        <v>50</v>
      </c>
      <c r="C198" s="29" t="s">
        <v>51</v>
      </c>
      <c r="D198" s="30" t="s">
        <v>48</v>
      </c>
      <c r="E198" s="31">
        <v>30</v>
      </c>
      <c r="F198" s="32">
        <v>1.5795E-2</v>
      </c>
      <c r="G198" s="32">
        <f t="shared" ref="G198:G212" si="9">F198*E198</f>
        <v>0.47384999999999999</v>
      </c>
    </row>
    <row r="199" spans="1:7" ht="27.95" customHeight="1">
      <c r="A199" s="29" t="s">
        <v>52</v>
      </c>
      <c r="B199" s="29" t="s">
        <v>53</v>
      </c>
      <c r="C199" s="29" t="s">
        <v>54</v>
      </c>
      <c r="D199" s="30" t="s">
        <v>48</v>
      </c>
      <c r="E199" s="31">
        <v>14</v>
      </c>
      <c r="F199" s="32">
        <v>3.25568096E-2</v>
      </c>
      <c r="G199" s="32">
        <f t="shared" si="9"/>
        <v>0.45579533439999997</v>
      </c>
    </row>
    <row r="200" spans="1:7" ht="27.95" customHeight="1">
      <c r="A200" s="29" t="s">
        <v>134</v>
      </c>
      <c r="B200" s="29" t="s">
        <v>135</v>
      </c>
      <c r="C200" s="29" t="s">
        <v>136</v>
      </c>
      <c r="D200" s="30" t="s">
        <v>48</v>
      </c>
      <c r="E200" s="31">
        <v>44.77</v>
      </c>
      <c r="F200" s="32">
        <v>1.5984000000000002E-2</v>
      </c>
      <c r="G200" s="32">
        <f t="shared" si="9"/>
        <v>0.71560368000000008</v>
      </c>
    </row>
    <row r="201" spans="1:7" ht="36" customHeight="1">
      <c r="A201" s="29" t="s">
        <v>137</v>
      </c>
      <c r="B201" s="29" t="s">
        <v>138</v>
      </c>
      <c r="C201" s="29" t="s">
        <v>139</v>
      </c>
      <c r="D201" s="30" t="s">
        <v>48</v>
      </c>
      <c r="E201" s="31">
        <v>44.77</v>
      </c>
      <c r="F201" s="32">
        <v>0.17685000000000001</v>
      </c>
      <c r="G201" s="32">
        <f t="shared" si="9"/>
        <v>7.9175745000000006</v>
      </c>
    </row>
    <row r="202" spans="1:7" ht="27.95" customHeight="1">
      <c r="A202" s="29" t="s">
        <v>238</v>
      </c>
      <c r="B202" s="29" t="s">
        <v>135</v>
      </c>
      <c r="C202" s="29" t="s">
        <v>136</v>
      </c>
      <c r="D202" s="30" t="s">
        <v>48</v>
      </c>
      <c r="E202" s="31">
        <v>1721.67</v>
      </c>
      <c r="F202" s="32">
        <v>1.5984000000000002E-2</v>
      </c>
      <c r="G202" s="32">
        <f t="shared" si="9"/>
        <v>27.519173280000004</v>
      </c>
    </row>
    <row r="203" spans="1:7" ht="36" customHeight="1">
      <c r="A203" s="29" t="s">
        <v>239</v>
      </c>
      <c r="B203" s="29" t="s">
        <v>138</v>
      </c>
      <c r="C203" s="29" t="s">
        <v>139</v>
      </c>
      <c r="D203" s="30" t="s">
        <v>48</v>
      </c>
      <c r="E203" s="31">
        <v>1721.67</v>
      </c>
      <c r="F203" s="32">
        <v>0.17685000000000001</v>
      </c>
      <c r="G203" s="32">
        <f t="shared" si="9"/>
        <v>304.47733950000003</v>
      </c>
    </row>
    <row r="204" spans="1:7" ht="36" customHeight="1">
      <c r="A204" s="29" t="s">
        <v>266</v>
      </c>
      <c r="B204" s="29" t="s">
        <v>267</v>
      </c>
      <c r="C204" s="29" t="s">
        <v>268</v>
      </c>
      <c r="D204" s="30" t="s">
        <v>48</v>
      </c>
      <c r="E204" s="31">
        <v>408</v>
      </c>
      <c r="F204" s="32">
        <v>0.209035</v>
      </c>
      <c r="G204" s="32">
        <f t="shared" si="9"/>
        <v>85.286280000000005</v>
      </c>
    </row>
    <row r="205" spans="1:7" ht="36" customHeight="1">
      <c r="A205" s="29" t="s">
        <v>278</v>
      </c>
      <c r="B205" s="29" t="s">
        <v>267</v>
      </c>
      <c r="C205" s="29" t="s">
        <v>268</v>
      </c>
      <c r="D205" s="30" t="s">
        <v>48</v>
      </c>
      <c r="E205" s="31">
        <v>229.45</v>
      </c>
      <c r="F205" s="32">
        <v>0.209035</v>
      </c>
      <c r="G205" s="32">
        <f t="shared" si="9"/>
        <v>47.963080749999996</v>
      </c>
    </row>
    <row r="206" spans="1:7" ht="27.95" customHeight="1">
      <c r="A206" s="29" t="s">
        <v>300</v>
      </c>
      <c r="B206" s="29" t="s">
        <v>301</v>
      </c>
      <c r="C206" s="29" t="s">
        <v>302</v>
      </c>
      <c r="D206" s="30" t="s">
        <v>48</v>
      </c>
      <c r="E206" s="31">
        <v>25</v>
      </c>
      <c r="F206" s="32">
        <v>3.465E-2</v>
      </c>
      <c r="G206" s="32">
        <f t="shared" si="9"/>
        <v>0.86624999999999996</v>
      </c>
    </row>
    <row r="207" spans="1:7" ht="27.95" customHeight="1">
      <c r="A207" s="29" t="s">
        <v>309</v>
      </c>
      <c r="B207" s="29" t="s">
        <v>135</v>
      </c>
      <c r="C207" s="29" t="s">
        <v>136</v>
      </c>
      <c r="D207" s="30" t="s">
        <v>48</v>
      </c>
      <c r="E207" s="31">
        <v>25</v>
      </c>
      <c r="F207" s="32">
        <v>1.5984000000000002E-2</v>
      </c>
      <c r="G207" s="32">
        <f t="shared" si="9"/>
        <v>0.39960000000000007</v>
      </c>
    </row>
    <row r="208" spans="1:7" ht="36" customHeight="1">
      <c r="A208" s="29" t="s">
        <v>310</v>
      </c>
      <c r="B208" s="29" t="s">
        <v>138</v>
      </c>
      <c r="C208" s="29" t="s">
        <v>139</v>
      </c>
      <c r="D208" s="30" t="s">
        <v>48</v>
      </c>
      <c r="E208" s="31">
        <v>25</v>
      </c>
      <c r="F208" s="32">
        <v>0.17685000000000001</v>
      </c>
      <c r="G208" s="32">
        <f t="shared" si="9"/>
        <v>4.4212500000000006</v>
      </c>
    </row>
    <row r="209" spans="1:7" ht="20.100000000000001" customHeight="1">
      <c r="A209" s="29" t="s">
        <v>337</v>
      </c>
      <c r="B209" s="29" t="s">
        <v>338</v>
      </c>
      <c r="C209" s="29" t="s">
        <v>339</v>
      </c>
      <c r="D209" s="30" t="s">
        <v>118</v>
      </c>
      <c r="E209" s="31">
        <v>9.9</v>
      </c>
      <c r="F209" s="32">
        <v>1.3919999999999999</v>
      </c>
      <c r="G209" s="32">
        <f t="shared" si="9"/>
        <v>13.780799999999999</v>
      </c>
    </row>
    <row r="210" spans="1:7" ht="20.100000000000001" customHeight="1">
      <c r="A210" s="29" t="s">
        <v>357</v>
      </c>
      <c r="B210" s="29" t="s">
        <v>358</v>
      </c>
      <c r="C210" s="29" t="s">
        <v>359</v>
      </c>
      <c r="D210" s="30" t="s">
        <v>81</v>
      </c>
      <c r="E210" s="31">
        <v>220</v>
      </c>
      <c r="F210" s="32">
        <v>1.831866E-2</v>
      </c>
      <c r="G210" s="32">
        <f t="shared" si="9"/>
        <v>4.0301052000000004</v>
      </c>
    </row>
    <row r="211" spans="1:7" ht="27.95" customHeight="1">
      <c r="A211" s="29" t="s">
        <v>360</v>
      </c>
      <c r="B211" s="29" t="s">
        <v>361</v>
      </c>
      <c r="C211" s="29" t="s">
        <v>362</v>
      </c>
      <c r="D211" s="30" t="s">
        <v>48</v>
      </c>
      <c r="E211" s="31">
        <v>242</v>
      </c>
      <c r="F211" s="32">
        <v>7.1568000000000007E-2</v>
      </c>
      <c r="G211" s="32">
        <f t="shared" si="9"/>
        <v>17.319456000000002</v>
      </c>
    </row>
    <row r="212" spans="1:7" ht="36" customHeight="1">
      <c r="A212" s="29" t="s">
        <v>374</v>
      </c>
      <c r="B212" s="29" t="s">
        <v>267</v>
      </c>
      <c r="C212" s="29" t="s">
        <v>268</v>
      </c>
      <c r="D212" s="30" t="s">
        <v>48</v>
      </c>
      <c r="E212" s="31">
        <v>123.31</v>
      </c>
      <c r="F212" s="32">
        <v>0.209035</v>
      </c>
      <c r="G212" s="32">
        <f t="shared" si="9"/>
        <v>25.77610585</v>
      </c>
    </row>
    <row r="213" spans="1:7" ht="15" customHeight="1">
      <c r="A213" s="1"/>
      <c r="B213" s="1"/>
      <c r="C213" s="1"/>
      <c r="D213" s="1"/>
      <c r="E213" s="1"/>
      <c r="F213" s="33" t="s">
        <v>2433</v>
      </c>
      <c r="G213" s="34">
        <v>541.40226409440004</v>
      </c>
    </row>
    <row r="214" spans="1:7" ht="24" customHeight="1">
      <c r="A214" s="27" t="s">
        <v>2431</v>
      </c>
      <c r="B214" s="27" t="s">
        <v>2464</v>
      </c>
      <c r="C214" s="27" t="s">
        <v>1492</v>
      </c>
      <c r="D214" s="28" t="s">
        <v>15</v>
      </c>
      <c r="E214" s="1"/>
      <c r="F214" s="1"/>
      <c r="G214" s="1"/>
    </row>
    <row r="215" spans="1:7" ht="20.100000000000001" customHeight="1">
      <c r="A215" s="29" t="s">
        <v>49</v>
      </c>
      <c r="B215" s="29" t="s">
        <v>50</v>
      </c>
      <c r="C215" s="29" t="s">
        <v>51</v>
      </c>
      <c r="D215" s="30" t="s">
        <v>48</v>
      </c>
      <c r="E215" s="31">
        <v>30</v>
      </c>
      <c r="F215" s="32">
        <v>1.5795E-2</v>
      </c>
      <c r="G215" s="32">
        <f t="shared" ref="G215:G229" si="10">F215*E215</f>
        <v>0.47384999999999999</v>
      </c>
    </row>
    <row r="216" spans="1:7" ht="27.95" customHeight="1">
      <c r="A216" s="29" t="s">
        <v>52</v>
      </c>
      <c r="B216" s="29" t="s">
        <v>53</v>
      </c>
      <c r="C216" s="29" t="s">
        <v>54</v>
      </c>
      <c r="D216" s="30" t="s">
        <v>48</v>
      </c>
      <c r="E216" s="31">
        <v>14</v>
      </c>
      <c r="F216" s="32">
        <v>3.25568096E-2</v>
      </c>
      <c r="G216" s="32">
        <f t="shared" si="10"/>
        <v>0.45579533439999997</v>
      </c>
    </row>
    <row r="217" spans="1:7" ht="27.95" customHeight="1">
      <c r="A217" s="29" t="s">
        <v>134</v>
      </c>
      <c r="B217" s="29" t="s">
        <v>135</v>
      </c>
      <c r="C217" s="29" t="s">
        <v>136</v>
      </c>
      <c r="D217" s="30" t="s">
        <v>48</v>
      </c>
      <c r="E217" s="31">
        <v>44.77</v>
      </c>
      <c r="F217" s="32">
        <v>1.5984000000000002E-2</v>
      </c>
      <c r="G217" s="32">
        <f t="shared" si="10"/>
        <v>0.71560368000000008</v>
      </c>
    </row>
    <row r="218" spans="1:7" ht="36" customHeight="1">
      <c r="A218" s="29" t="s">
        <v>137</v>
      </c>
      <c r="B218" s="29" t="s">
        <v>138</v>
      </c>
      <c r="C218" s="29" t="s">
        <v>139</v>
      </c>
      <c r="D218" s="30" t="s">
        <v>48</v>
      </c>
      <c r="E218" s="31">
        <v>44.77</v>
      </c>
      <c r="F218" s="32">
        <v>0.17685000000000001</v>
      </c>
      <c r="G218" s="32">
        <f t="shared" si="10"/>
        <v>7.9175745000000006</v>
      </c>
    </row>
    <row r="219" spans="1:7" ht="27.95" customHeight="1">
      <c r="A219" s="29" t="s">
        <v>238</v>
      </c>
      <c r="B219" s="29" t="s">
        <v>135</v>
      </c>
      <c r="C219" s="29" t="s">
        <v>136</v>
      </c>
      <c r="D219" s="30" t="s">
        <v>48</v>
      </c>
      <c r="E219" s="31">
        <v>1721.67</v>
      </c>
      <c r="F219" s="32">
        <v>1.5984000000000002E-2</v>
      </c>
      <c r="G219" s="32">
        <f t="shared" si="10"/>
        <v>27.519173280000004</v>
      </c>
    </row>
    <row r="220" spans="1:7" ht="36" customHeight="1">
      <c r="A220" s="29" t="s">
        <v>239</v>
      </c>
      <c r="B220" s="29" t="s">
        <v>138</v>
      </c>
      <c r="C220" s="29" t="s">
        <v>139</v>
      </c>
      <c r="D220" s="30" t="s">
        <v>48</v>
      </c>
      <c r="E220" s="31">
        <v>1721.67</v>
      </c>
      <c r="F220" s="32">
        <v>0.17685000000000001</v>
      </c>
      <c r="G220" s="32">
        <f t="shared" si="10"/>
        <v>304.47733950000003</v>
      </c>
    </row>
    <row r="221" spans="1:7" ht="36" customHeight="1">
      <c r="A221" s="29" t="s">
        <v>266</v>
      </c>
      <c r="B221" s="29" t="s">
        <v>267</v>
      </c>
      <c r="C221" s="29" t="s">
        <v>268</v>
      </c>
      <c r="D221" s="30" t="s">
        <v>48</v>
      </c>
      <c r="E221" s="31">
        <v>408</v>
      </c>
      <c r="F221" s="32">
        <v>0.209035</v>
      </c>
      <c r="G221" s="32">
        <f t="shared" si="10"/>
        <v>85.286280000000005</v>
      </c>
    </row>
    <row r="222" spans="1:7" ht="36" customHeight="1">
      <c r="A222" s="29" t="s">
        <v>278</v>
      </c>
      <c r="B222" s="29" t="s">
        <v>267</v>
      </c>
      <c r="C222" s="29" t="s">
        <v>268</v>
      </c>
      <c r="D222" s="30" t="s">
        <v>48</v>
      </c>
      <c r="E222" s="31">
        <v>229.45</v>
      </c>
      <c r="F222" s="32">
        <v>0.209035</v>
      </c>
      <c r="G222" s="32">
        <f t="shared" si="10"/>
        <v>47.963080749999996</v>
      </c>
    </row>
    <row r="223" spans="1:7" ht="27.95" customHeight="1">
      <c r="A223" s="29" t="s">
        <v>300</v>
      </c>
      <c r="B223" s="29" t="s">
        <v>301</v>
      </c>
      <c r="C223" s="29" t="s">
        <v>302</v>
      </c>
      <c r="D223" s="30" t="s">
        <v>48</v>
      </c>
      <c r="E223" s="31">
        <v>25</v>
      </c>
      <c r="F223" s="32">
        <v>3.465E-2</v>
      </c>
      <c r="G223" s="32">
        <f t="shared" si="10"/>
        <v>0.86624999999999996</v>
      </c>
    </row>
    <row r="224" spans="1:7" ht="27.95" customHeight="1">
      <c r="A224" s="29" t="s">
        <v>309</v>
      </c>
      <c r="B224" s="29" t="s">
        <v>135</v>
      </c>
      <c r="C224" s="29" t="s">
        <v>136</v>
      </c>
      <c r="D224" s="30" t="s">
        <v>48</v>
      </c>
      <c r="E224" s="31">
        <v>25</v>
      </c>
      <c r="F224" s="32">
        <v>1.5984000000000002E-2</v>
      </c>
      <c r="G224" s="32">
        <f t="shared" si="10"/>
        <v>0.39960000000000007</v>
      </c>
    </row>
    <row r="225" spans="1:7" ht="36" customHeight="1">
      <c r="A225" s="29" t="s">
        <v>310</v>
      </c>
      <c r="B225" s="29" t="s">
        <v>138</v>
      </c>
      <c r="C225" s="29" t="s">
        <v>139</v>
      </c>
      <c r="D225" s="30" t="s">
        <v>48</v>
      </c>
      <c r="E225" s="31">
        <v>25</v>
      </c>
      <c r="F225" s="32">
        <v>0.17685000000000001</v>
      </c>
      <c r="G225" s="32">
        <f t="shared" si="10"/>
        <v>4.4212500000000006</v>
      </c>
    </row>
    <row r="226" spans="1:7" ht="20.100000000000001" customHeight="1">
      <c r="A226" s="29" t="s">
        <v>337</v>
      </c>
      <c r="B226" s="29" t="s">
        <v>338</v>
      </c>
      <c r="C226" s="29" t="s">
        <v>339</v>
      </c>
      <c r="D226" s="30" t="s">
        <v>118</v>
      </c>
      <c r="E226" s="31">
        <v>9.9</v>
      </c>
      <c r="F226" s="32">
        <v>1.3919999999999999</v>
      </c>
      <c r="G226" s="32">
        <f t="shared" si="10"/>
        <v>13.780799999999999</v>
      </c>
    </row>
    <row r="227" spans="1:7" ht="20.100000000000001" customHeight="1">
      <c r="A227" s="29" t="s">
        <v>357</v>
      </c>
      <c r="B227" s="29" t="s">
        <v>358</v>
      </c>
      <c r="C227" s="29" t="s">
        <v>359</v>
      </c>
      <c r="D227" s="30" t="s">
        <v>81</v>
      </c>
      <c r="E227" s="31">
        <v>220</v>
      </c>
      <c r="F227" s="32">
        <v>1.831866E-2</v>
      </c>
      <c r="G227" s="32">
        <f t="shared" si="10"/>
        <v>4.0301052000000004</v>
      </c>
    </row>
    <row r="228" spans="1:7" ht="27.95" customHeight="1">
      <c r="A228" s="29" t="s">
        <v>360</v>
      </c>
      <c r="B228" s="29" t="s">
        <v>361</v>
      </c>
      <c r="C228" s="29" t="s">
        <v>362</v>
      </c>
      <c r="D228" s="30" t="s">
        <v>48</v>
      </c>
      <c r="E228" s="31">
        <v>242</v>
      </c>
      <c r="F228" s="32">
        <v>7.1568000000000007E-2</v>
      </c>
      <c r="G228" s="32">
        <f t="shared" si="10"/>
        <v>17.319456000000002</v>
      </c>
    </row>
    <row r="229" spans="1:7" ht="36" customHeight="1">
      <c r="A229" s="29" t="s">
        <v>374</v>
      </c>
      <c r="B229" s="29" t="s">
        <v>267</v>
      </c>
      <c r="C229" s="29" t="s">
        <v>268</v>
      </c>
      <c r="D229" s="30" t="s">
        <v>48</v>
      </c>
      <c r="E229" s="31">
        <v>123.31</v>
      </c>
      <c r="F229" s="32">
        <v>0.209035</v>
      </c>
      <c r="G229" s="32">
        <f t="shared" si="10"/>
        <v>25.77610585</v>
      </c>
    </row>
    <row r="230" spans="1:7" ht="15" customHeight="1">
      <c r="A230" s="1"/>
      <c r="B230" s="1"/>
      <c r="C230" s="1"/>
      <c r="D230" s="1"/>
      <c r="E230" s="1"/>
      <c r="F230" s="33" t="s">
        <v>2433</v>
      </c>
      <c r="G230" s="34">
        <v>541.40226409440004</v>
      </c>
    </row>
    <row r="231" spans="1:7" ht="24" customHeight="1">
      <c r="A231" s="27" t="s">
        <v>2431</v>
      </c>
      <c r="B231" s="27" t="s">
        <v>2465</v>
      </c>
      <c r="C231" s="27" t="s">
        <v>1495</v>
      </c>
      <c r="D231" s="28" t="s">
        <v>15</v>
      </c>
      <c r="E231" s="1"/>
      <c r="F231" s="1"/>
      <c r="G231" s="1"/>
    </row>
    <row r="232" spans="1:7" ht="20.100000000000001" customHeight="1">
      <c r="A232" s="29" t="s">
        <v>49</v>
      </c>
      <c r="B232" s="29" t="s">
        <v>50</v>
      </c>
      <c r="C232" s="29" t="s">
        <v>51</v>
      </c>
      <c r="D232" s="30" t="s">
        <v>48</v>
      </c>
      <c r="E232" s="31">
        <v>30</v>
      </c>
      <c r="F232" s="32">
        <v>3.6855E-3</v>
      </c>
      <c r="G232" s="32">
        <f t="shared" ref="G232:G246" si="11">F232*E232</f>
        <v>0.110565</v>
      </c>
    </row>
    <row r="233" spans="1:7" ht="27.95" customHeight="1">
      <c r="A233" s="29" t="s">
        <v>52</v>
      </c>
      <c r="B233" s="29" t="s">
        <v>53</v>
      </c>
      <c r="C233" s="29" t="s">
        <v>54</v>
      </c>
      <c r="D233" s="30" t="s">
        <v>48</v>
      </c>
      <c r="E233" s="31">
        <v>14</v>
      </c>
      <c r="F233" s="32">
        <v>7.5857759999999998E-3</v>
      </c>
      <c r="G233" s="32">
        <f t="shared" si="11"/>
        <v>0.10620086399999999</v>
      </c>
    </row>
    <row r="234" spans="1:7" ht="27.95" customHeight="1">
      <c r="A234" s="29" t="s">
        <v>134</v>
      </c>
      <c r="B234" s="29" t="s">
        <v>135</v>
      </c>
      <c r="C234" s="29" t="s">
        <v>136</v>
      </c>
      <c r="D234" s="30" t="s">
        <v>48</v>
      </c>
      <c r="E234" s="31">
        <v>44.77</v>
      </c>
      <c r="F234" s="32">
        <v>3.7369999999999999E-3</v>
      </c>
      <c r="G234" s="32">
        <f t="shared" si="11"/>
        <v>0.16730549</v>
      </c>
    </row>
    <row r="235" spans="1:7" ht="36" customHeight="1">
      <c r="A235" s="29" t="s">
        <v>137</v>
      </c>
      <c r="B235" s="29" t="s">
        <v>138</v>
      </c>
      <c r="C235" s="29" t="s">
        <v>139</v>
      </c>
      <c r="D235" s="30" t="s">
        <v>48</v>
      </c>
      <c r="E235" s="31">
        <v>44.77</v>
      </c>
      <c r="F235" s="32">
        <v>4.1265000000000003E-2</v>
      </c>
      <c r="G235" s="32">
        <f t="shared" si="11"/>
        <v>1.8474340500000002</v>
      </c>
    </row>
    <row r="236" spans="1:7" ht="27.95" customHeight="1">
      <c r="A236" s="29" t="s">
        <v>238</v>
      </c>
      <c r="B236" s="29" t="s">
        <v>135</v>
      </c>
      <c r="C236" s="29" t="s">
        <v>136</v>
      </c>
      <c r="D236" s="30" t="s">
        <v>48</v>
      </c>
      <c r="E236" s="31">
        <v>1721.67</v>
      </c>
      <c r="F236" s="32">
        <v>3.7369999999999999E-3</v>
      </c>
      <c r="G236" s="32">
        <f t="shared" si="11"/>
        <v>6.4338807899999999</v>
      </c>
    </row>
    <row r="237" spans="1:7" ht="36" customHeight="1">
      <c r="A237" s="29" t="s">
        <v>239</v>
      </c>
      <c r="B237" s="29" t="s">
        <v>138</v>
      </c>
      <c r="C237" s="29" t="s">
        <v>139</v>
      </c>
      <c r="D237" s="30" t="s">
        <v>48</v>
      </c>
      <c r="E237" s="31">
        <v>1721.67</v>
      </c>
      <c r="F237" s="32">
        <v>4.1265000000000003E-2</v>
      </c>
      <c r="G237" s="32">
        <f t="shared" si="11"/>
        <v>71.044712550000014</v>
      </c>
    </row>
    <row r="238" spans="1:7" ht="36" customHeight="1">
      <c r="A238" s="29" t="s">
        <v>266</v>
      </c>
      <c r="B238" s="29" t="s">
        <v>267</v>
      </c>
      <c r="C238" s="29" t="s">
        <v>268</v>
      </c>
      <c r="D238" s="30" t="s">
        <v>48</v>
      </c>
      <c r="E238" s="31">
        <v>408</v>
      </c>
      <c r="F238" s="32">
        <v>4.8703000000000003E-2</v>
      </c>
      <c r="G238" s="32">
        <f t="shared" si="11"/>
        <v>19.870824000000002</v>
      </c>
    </row>
    <row r="239" spans="1:7" ht="36" customHeight="1">
      <c r="A239" s="29" t="s">
        <v>278</v>
      </c>
      <c r="B239" s="29" t="s">
        <v>267</v>
      </c>
      <c r="C239" s="29" t="s">
        <v>268</v>
      </c>
      <c r="D239" s="30" t="s">
        <v>48</v>
      </c>
      <c r="E239" s="31">
        <v>229.45</v>
      </c>
      <c r="F239" s="32">
        <v>4.8703000000000003E-2</v>
      </c>
      <c r="G239" s="32">
        <f t="shared" si="11"/>
        <v>11.174903350000001</v>
      </c>
    </row>
    <row r="240" spans="1:7" ht="27.95" customHeight="1">
      <c r="A240" s="29" t="s">
        <v>300</v>
      </c>
      <c r="B240" s="29" t="s">
        <v>301</v>
      </c>
      <c r="C240" s="29" t="s">
        <v>302</v>
      </c>
      <c r="D240" s="30" t="s">
        <v>48</v>
      </c>
      <c r="E240" s="31">
        <v>25</v>
      </c>
      <c r="F240" s="32">
        <v>8.0850000000000002E-3</v>
      </c>
      <c r="G240" s="32">
        <f t="shared" si="11"/>
        <v>0.202125</v>
      </c>
    </row>
    <row r="241" spans="1:7" ht="27.95" customHeight="1">
      <c r="A241" s="29" t="s">
        <v>309</v>
      </c>
      <c r="B241" s="29" t="s">
        <v>135</v>
      </c>
      <c r="C241" s="29" t="s">
        <v>136</v>
      </c>
      <c r="D241" s="30" t="s">
        <v>48</v>
      </c>
      <c r="E241" s="31">
        <v>25</v>
      </c>
      <c r="F241" s="32">
        <v>3.7369999999999999E-3</v>
      </c>
      <c r="G241" s="32">
        <f t="shared" si="11"/>
        <v>9.3424999999999994E-2</v>
      </c>
    </row>
    <row r="242" spans="1:7" ht="36" customHeight="1">
      <c r="A242" s="29" t="s">
        <v>310</v>
      </c>
      <c r="B242" s="29" t="s">
        <v>138</v>
      </c>
      <c r="C242" s="29" t="s">
        <v>139</v>
      </c>
      <c r="D242" s="30" t="s">
        <v>48</v>
      </c>
      <c r="E242" s="31">
        <v>25</v>
      </c>
      <c r="F242" s="32">
        <v>4.1265000000000003E-2</v>
      </c>
      <c r="G242" s="32">
        <f t="shared" si="11"/>
        <v>1.031625</v>
      </c>
    </row>
    <row r="243" spans="1:7" ht="20.100000000000001" customHeight="1">
      <c r="A243" s="29" t="s">
        <v>337</v>
      </c>
      <c r="B243" s="29" t="s">
        <v>338</v>
      </c>
      <c r="C243" s="29" t="s">
        <v>339</v>
      </c>
      <c r="D243" s="30" t="s">
        <v>118</v>
      </c>
      <c r="E243" s="31">
        <v>9.9</v>
      </c>
      <c r="F243" s="32">
        <v>0.32400000000000001</v>
      </c>
      <c r="G243" s="32">
        <f t="shared" si="11"/>
        <v>3.2076000000000002</v>
      </c>
    </row>
    <row r="244" spans="1:7" ht="20.100000000000001" customHeight="1">
      <c r="A244" s="29" t="s">
        <v>357</v>
      </c>
      <c r="B244" s="29" t="s">
        <v>358</v>
      </c>
      <c r="C244" s="29" t="s">
        <v>359</v>
      </c>
      <c r="D244" s="30" t="s">
        <v>81</v>
      </c>
      <c r="E244" s="31">
        <v>220</v>
      </c>
      <c r="F244" s="32">
        <v>1.269732E-2</v>
      </c>
      <c r="G244" s="32">
        <f t="shared" si="11"/>
        <v>2.7934104</v>
      </c>
    </row>
    <row r="245" spans="1:7" ht="27.95" customHeight="1">
      <c r="A245" s="29" t="s">
        <v>360</v>
      </c>
      <c r="B245" s="29" t="s">
        <v>361</v>
      </c>
      <c r="C245" s="29" t="s">
        <v>362</v>
      </c>
      <c r="D245" s="30" t="s">
        <v>48</v>
      </c>
      <c r="E245" s="31">
        <v>242</v>
      </c>
      <c r="F245" s="32">
        <v>1.6632000000000001E-2</v>
      </c>
      <c r="G245" s="32">
        <f t="shared" si="11"/>
        <v>4.0249440000000005</v>
      </c>
    </row>
    <row r="246" spans="1:7" ht="36" customHeight="1">
      <c r="A246" s="29" t="s">
        <v>374</v>
      </c>
      <c r="B246" s="29" t="s">
        <v>267</v>
      </c>
      <c r="C246" s="29" t="s">
        <v>268</v>
      </c>
      <c r="D246" s="30" t="s">
        <v>48</v>
      </c>
      <c r="E246" s="31">
        <v>123.31</v>
      </c>
      <c r="F246" s="32">
        <v>4.8703000000000003E-2</v>
      </c>
      <c r="G246" s="32">
        <f t="shared" si="11"/>
        <v>6.0055669300000005</v>
      </c>
    </row>
    <row r="247" spans="1:7" ht="15" customHeight="1">
      <c r="A247" s="1"/>
      <c r="B247" s="1"/>
      <c r="C247" s="1"/>
      <c r="D247" s="1"/>
      <c r="E247" s="1"/>
      <c r="F247" s="33" t="s">
        <v>2433</v>
      </c>
      <c r="G247" s="34">
        <v>128.114522424</v>
      </c>
    </row>
    <row r="248" spans="1:7" ht="24" customHeight="1">
      <c r="A248" s="27" t="s">
        <v>2431</v>
      </c>
      <c r="B248" s="27" t="s">
        <v>2466</v>
      </c>
      <c r="C248" s="27" t="s">
        <v>1497</v>
      </c>
      <c r="D248" s="28" t="s">
        <v>15</v>
      </c>
      <c r="E248" s="1"/>
      <c r="F248" s="1"/>
      <c r="G248" s="1"/>
    </row>
    <row r="249" spans="1:7" ht="20.100000000000001" customHeight="1">
      <c r="A249" s="29" t="s">
        <v>49</v>
      </c>
      <c r="B249" s="29" t="s">
        <v>50</v>
      </c>
      <c r="C249" s="29" t="s">
        <v>51</v>
      </c>
      <c r="D249" s="30" t="s">
        <v>48</v>
      </c>
      <c r="E249" s="31">
        <v>30</v>
      </c>
      <c r="F249" s="32">
        <v>3.6855E-3</v>
      </c>
      <c r="G249" s="32">
        <f t="shared" ref="G249:G263" si="12">F249*E249</f>
        <v>0.110565</v>
      </c>
    </row>
    <row r="250" spans="1:7" ht="27.95" customHeight="1">
      <c r="A250" s="29" t="s">
        <v>52</v>
      </c>
      <c r="B250" s="29" t="s">
        <v>53</v>
      </c>
      <c r="C250" s="29" t="s">
        <v>54</v>
      </c>
      <c r="D250" s="30" t="s">
        <v>48</v>
      </c>
      <c r="E250" s="31">
        <v>14</v>
      </c>
      <c r="F250" s="32">
        <v>7.5857759999999998E-3</v>
      </c>
      <c r="G250" s="32">
        <f t="shared" si="12"/>
        <v>0.10620086399999999</v>
      </c>
    </row>
    <row r="251" spans="1:7" ht="27.95" customHeight="1">
      <c r="A251" s="29" t="s">
        <v>134</v>
      </c>
      <c r="B251" s="29" t="s">
        <v>135</v>
      </c>
      <c r="C251" s="29" t="s">
        <v>136</v>
      </c>
      <c r="D251" s="30" t="s">
        <v>48</v>
      </c>
      <c r="E251" s="31">
        <v>44.77</v>
      </c>
      <c r="F251" s="32">
        <v>3.7369999999999999E-3</v>
      </c>
      <c r="G251" s="32">
        <f t="shared" si="12"/>
        <v>0.16730549</v>
      </c>
    </row>
    <row r="252" spans="1:7" ht="36" customHeight="1">
      <c r="A252" s="29" t="s">
        <v>137</v>
      </c>
      <c r="B252" s="29" t="s">
        <v>138</v>
      </c>
      <c r="C252" s="29" t="s">
        <v>139</v>
      </c>
      <c r="D252" s="30" t="s">
        <v>48</v>
      </c>
      <c r="E252" s="31">
        <v>44.77</v>
      </c>
      <c r="F252" s="32">
        <v>4.1265000000000003E-2</v>
      </c>
      <c r="G252" s="32">
        <f t="shared" si="12"/>
        <v>1.8474340500000002</v>
      </c>
    </row>
    <row r="253" spans="1:7" ht="27.95" customHeight="1">
      <c r="A253" s="29" t="s">
        <v>238</v>
      </c>
      <c r="B253" s="29" t="s">
        <v>135</v>
      </c>
      <c r="C253" s="29" t="s">
        <v>136</v>
      </c>
      <c r="D253" s="30" t="s">
        <v>48</v>
      </c>
      <c r="E253" s="31">
        <v>1721.67</v>
      </c>
      <c r="F253" s="32">
        <v>3.7369999999999999E-3</v>
      </c>
      <c r="G253" s="32">
        <f t="shared" si="12"/>
        <v>6.4338807899999999</v>
      </c>
    </row>
    <row r="254" spans="1:7" ht="36" customHeight="1">
      <c r="A254" s="29" t="s">
        <v>239</v>
      </c>
      <c r="B254" s="29" t="s">
        <v>138</v>
      </c>
      <c r="C254" s="29" t="s">
        <v>139</v>
      </c>
      <c r="D254" s="30" t="s">
        <v>48</v>
      </c>
      <c r="E254" s="31">
        <v>1721.67</v>
      </c>
      <c r="F254" s="32">
        <v>4.1265000000000003E-2</v>
      </c>
      <c r="G254" s="32">
        <f t="shared" si="12"/>
        <v>71.044712550000014</v>
      </c>
    </row>
    <row r="255" spans="1:7" ht="36" customHeight="1">
      <c r="A255" s="29" t="s">
        <v>266</v>
      </c>
      <c r="B255" s="29" t="s">
        <v>267</v>
      </c>
      <c r="C255" s="29" t="s">
        <v>268</v>
      </c>
      <c r="D255" s="30" t="s">
        <v>48</v>
      </c>
      <c r="E255" s="31">
        <v>408</v>
      </c>
      <c r="F255" s="32">
        <v>4.8703000000000003E-2</v>
      </c>
      <c r="G255" s="32">
        <f t="shared" si="12"/>
        <v>19.870824000000002</v>
      </c>
    </row>
    <row r="256" spans="1:7" ht="36" customHeight="1">
      <c r="A256" s="29" t="s">
        <v>278</v>
      </c>
      <c r="B256" s="29" t="s">
        <v>267</v>
      </c>
      <c r="C256" s="29" t="s">
        <v>268</v>
      </c>
      <c r="D256" s="30" t="s">
        <v>48</v>
      </c>
      <c r="E256" s="31">
        <v>229.45</v>
      </c>
      <c r="F256" s="32">
        <v>4.8703000000000003E-2</v>
      </c>
      <c r="G256" s="32">
        <f t="shared" si="12"/>
        <v>11.174903350000001</v>
      </c>
    </row>
    <row r="257" spans="1:7" ht="27.95" customHeight="1">
      <c r="A257" s="29" t="s">
        <v>300</v>
      </c>
      <c r="B257" s="29" t="s">
        <v>301</v>
      </c>
      <c r="C257" s="29" t="s">
        <v>302</v>
      </c>
      <c r="D257" s="30" t="s">
        <v>48</v>
      </c>
      <c r="E257" s="31">
        <v>25</v>
      </c>
      <c r="F257" s="32">
        <v>8.0850000000000002E-3</v>
      </c>
      <c r="G257" s="32">
        <f t="shared" si="12"/>
        <v>0.202125</v>
      </c>
    </row>
    <row r="258" spans="1:7" ht="27.95" customHeight="1">
      <c r="A258" s="29" t="s">
        <v>309</v>
      </c>
      <c r="B258" s="29" t="s">
        <v>135</v>
      </c>
      <c r="C258" s="29" t="s">
        <v>136</v>
      </c>
      <c r="D258" s="30" t="s">
        <v>48</v>
      </c>
      <c r="E258" s="31">
        <v>25</v>
      </c>
      <c r="F258" s="32">
        <v>3.7369999999999999E-3</v>
      </c>
      <c r="G258" s="32">
        <f t="shared" si="12"/>
        <v>9.3424999999999994E-2</v>
      </c>
    </row>
    <row r="259" spans="1:7" ht="36" customHeight="1">
      <c r="A259" s="29" t="s">
        <v>310</v>
      </c>
      <c r="B259" s="29" t="s">
        <v>138</v>
      </c>
      <c r="C259" s="29" t="s">
        <v>139</v>
      </c>
      <c r="D259" s="30" t="s">
        <v>48</v>
      </c>
      <c r="E259" s="31">
        <v>25</v>
      </c>
      <c r="F259" s="32">
        <v>4.1265000000000003E-2</v>
      </c>
      <c r="G259" s="32">
        <f t="shared" si="12"/>
        <v>1.031625</v>
      </c>
    </row>
    <row r="260" spans="1:7" ht="20.100000000000001" customHeight="1">
      <c r="A260" s="29" t="s">
        <v>337</v>
      </c>
      <c r="B260" s="29" t="s">
        <v>338</v>
      </c>
      <c r="C260" s="29" t="s">
        <v>339</v>
      </c>
      <c r="D260" s="30" t="s">
        <v>118</v>
      </c>
      <c r="E260" s="31">
        <v>9.9</v>
      </c>
      <c r="F260" s="32">
        <v>0.32400000000000001</v>
      </c>
      <c r="G260" s="32">
        <f t="shared" si="12"/>
        <v>3.2076000000000002</v>
      </c>
    </row>
    <row r="261" spans="1:7" ht="20.100000000000001" customHeight="1">
      <c r="A261" s="29" t="s">
        <v>357</v>
      </c>
      <c r="B261" s="29" t="s">
        <v>358</v>
      </c>
      <c r="C261" s="29" t="s">
        <v>359</v>
      </c>
      <c r="D261" s="30" t="s">
        <v>81</v>
      </c>
      <c r="E261" s="31">
        <v>220</v>
      </c>
      <c r="F261" s="32">
        <v>1.269732E-2</v>
      </c>
      <c r="G261" s="32">
        <f t="shared" si="12"/>
        <v>2.7934104</v>
      </c>
    </row>
    <row r="262" spans="1:7" ht="27.95" customHeight="1">
      <c r="A262" s="29" t="s">
        <v>360</v>
      </c>
      <c r="B262" s="29" t="s">
        <v>361</v>
      </c>
      <c r="C262" s="29" t="s">
        <v>362</v>
      </c>
      <c r="D262" s="30" t="s">
        <v>48</v>
      </c>
      <c r="E262" s="31">
        <v>242</v>
      </c>
      <c r="F262" s="32">
        <v>1.6632000000000001E-2</v>
      </c>
      <c r="G262" s="32">
        <f t="shared" si="12"/>
        <v>4.0249440000000005</v>
      </c>
    </row>
    <row r="263" spans="1:7" ht="36" customHeight="1">
      <c r="A263" s="29" t="s">
        <v>374</v>
      </c>
      <c r="B263" s="29" t="s">
        <v>267</v>
      </c>
      <c r="C263" s="29" t="s">
        <v>268</v>
      </c>
      <c r="D263" s="30" t="s">
        <v>48</v>
      </c>
      <c r="E263" s="31">
        <v>123.31</v>
      </c>
      <c r="F263" s="32">
        <v>4.8703000000000003E-2</v>
      </c>
      <c r="G263" s="32">
        <f t="shared" si="12"/>
        <v>6.0055669300000005</v>
      </c>
    </row>
    <row r="264" spans="1:7" ht="15" customHeight="1">
      <c r="A264" s="1"/>
      <c r="B264" s="1"/>
      <c r="C264" s="1"/>
      <c r="D264" s="1"/>
      <c r="E264" s="1"/>
      <c r="F264" s="33" t="s">
        <v>2433</v>
      </c>
      <c r="G264" s="34">
        <v>128.114522424</v>
      </c>
    </row>
    <row r="265" spans="1:7" ht="24" customHeight="1">
      <c r="A265" s="27" t="s">
        <v>2431</v>
      </c>
      <c r="B265" s="27" t="s">
        <v>2467</v>
      </c>
      <c r="C265" s="27" t="s">
        <v>1423</v>
      </c>
      <c r="D265" s="28" t="s">
        <v>840</v>
      </c>
      <c r="E265" s="1"/>
      <c r="F265" s="1"/>
      <c r="G265" s="1"/>
    </row>
    <row r="266" spans="1:7" ht="20.100000000000001" customHeight="1">
      <c r="A266" s="29" t="s">
        <v>49</v>
      </c>
      <c r="B266" s="29" t="s">
        <v>50</v>
      </c>
      <c r="C266" s="29" t="s">
        <v>51</v>
      </c>
      <c r="D266" s="30" t="s">
        <v>48</v>
      </c>
      <c r="E266" s="31">
        <v>30</v>
      </c>
      <c r="F266" s="32">
        <v>5.2691664960000002E-2</v>
      </c>
      <c r="G266" s="32">
        <f>F266*E266</f>
        <v>1.5807499488000001</v>
      </c>
    </row>
    <row r="267" spans="1:7" ht="27.95" customHeight="1">
      <c r="A267" s="29" t="s">
        <v>52</v>
      </c>
      <c r="B267" s="29" t="s">
        <v>53</v>
      </c>
      <c r="C267" s="29" t="s">
        <v>54</v>
      </c>
      <c r="D267" s="30" t="s">
        <v>48</v>
      </c>
      <c r="E267" s="31">
        <v>14</v>
      </c>
      <c r="F267" s="32">
        <v>5.5276287326399998E-2</v>
      </c>
      <c r="G267" s="32">
        <f>F267*E267</f>
        <v>0.77386802256959997</v>
      </c>
    </row>
    <row r="268" spans="1:7" ht="20.100000000000001" customHeight="1">
      <c r="A268" s="29" t="s">
        <v>354</v>
      </c>
      <c r="B268" s="29" t="s">
        <v>355</v>
      </c>
      <c r="C268" s="29" t="s">
        <v>356</v>
      </c>
      <c r="D268" s="30" t="s">
        <v>118</v>
      </c>
      <c r="E268" s="31">
        <v>3.89</v>
      </c>
      <c r="F268" s="32">
        <v>0.69206999999999996</v>
      </c>
      <c r="G268" s="32">
        <f>F268*E268</f>
        <v>2.6921523000000001</v>
      </c>
    </row>
    <row r="269" spans="1:7" ht="20.100000000000001" customHeight="1">
      <c r="A269" s="29" t="s">
        <v>357</v>
      </c>
      <c r="B269" s="29" t="s">
        <v>358</v>
      </c>
      <c r="C269" s="29" t="s">
        <v>359</v>
      </c>
      <c r="D269" s="30" t="s">
        <v>81</v>
      </c>
      <c r="E269" s="31">
        <v>220</v>
      </c>
      <c r="F269" s="32">
        <v>3.9199999999999999E-3</v>
      </c>
      <c r="G269" s="32">
        <f>F269*E269</f>
        <v>0.86239999999999994</v>
      </c>
    </row>
    <row r="270" spans="1:7" ht="15" customHeight="1">
      <c r="A270" s="1"/>
      <c r="B270" s="1"/>
      <c r="C270" s="1"/>
      <c r="D270" s="1"/>
      <c r="E270" s="1"/>
      <c r="F270" s="33" t="s">
        <v>2433</v>
      </c>
      <c r="G270" s="34">
        <v>5.9091702713696002</v>
      </c>
    </row>
    <row r="271" spans="1:7" ht="24" customHeight="1">
      <c r="A271" s="27" t="s">
        <v>2431</v>
      </c>
      <c r="B271" s="27" t="s">
        <v>2468</v>
      </c>
      <c r="C271" s="27" t="s">
        <v>1425</v>
      </c>
      <c r="D271" s="28" t="s">
        <v>810</v>
      </c>
      <c r="E271" s="1"/>
      <c r="F271" s="1"/>
      <c r="G271" s="1"/>
    </row>
    <row r="272" spans="1:7" ht="20.100000000000001" customHeight="1">
      <c r="A272" s="29" t="s">
        <v>49</v>
      </c>
      <c r="B272" s="29" t="s">
        <v>50</v>
      </c>
      <c r="C272" s="29" t="s">
        <v>51</v>
      </c>
      <c r="D272" s="30" t="s">
        <v>48</v>
      </c>
      <c r="E272" s="31">
        <v>30</v>
      </c>
      <c r="F272" s="32">
        <v>5.5879910239999997E-2</v>
      </c>
      <c r="G272" s="32">
        <f>F272*E272</f>
        <v>1.6763973071999998</v>
      </c>
    </row>
    <row r="273" spans="1:7" ht="27.95" customHeight="1">
      <c r="A273" s="29" t="s">
        <v>52</v>
      </c>
      <c r="B273" s="29" t="s">
        <v>53</v>
      </c>
      <c r="C273" s="29" t="s">
        <v>54</v>
      </c>
      <c r="D273" s="30" t="s">
        <v>48</v>
      </c>
      <c r="E273" s="31">
        <v>14</v>
      </c>
      <c r="F273" s="32">
        <v>5.8620909341599997E-2</v>
      </c>
      <c r="G273" s="32">
        <f>F273*E273</f>
        <v>0.8206927307823999</v>
      </c>
    </row>
    <row r="274" spans="1:7" ht="20.100000000000001" customHeight="1">
      <c r="A274" s="29" t="s">
        <v>354</v>
      </c>
      <c r="B274" s="29" t="s">
        <v>355</v>
      </c>
      <c r="C274" s="29" t="s">
        <v>356</v>
      </c>
      <c r="D274" s="30" t="s">
        <v>118</v>
      </c>
      <c r="E274" s="31">
        <v>3.89</v>
      </c>
      <c r="F274" s="32">
        <v>0.73392999999999997</v>
      </c>
      <c r="G274" s="32">
        <f>F274*E274</f>
        <v>2.8549877000000001</v>
      </c>
    </row>
    <row r="275" spans="1:7" ht="20.100000000000001" customHeight="1">
      <c r="A275" s="29" t="s">
        <v>357</v>
      </c>
      <c r="B275" s="29" t="s">
        <v>358</v>
      </c>
      <c r="C275" s="29" t="s">
        <v>359</v>
      </c>
      <c r="D275" s="30" t="s">
        <v>81</v>
      </c>
      <c r="E275" s="31">
        <v>220</v>
      </c>
      <c r="F275" s="32">
        <v>1.1900000000000001E-3</v>
      </c>
      <c r="G275" s="32">
        <f>F275*E275</f>
        <v>0.26180000000000003</v>
      </c>
    </row>
    <row r="276" spans="1:7" ht="15" customHeight="1">
      <c r="A276" s="1"/>
      <c r="B276" s="1"/>
      <c r="C276" s="1"/>
      <c r="D276" s="1"/>
      <c r="E276" s="1"/>
      <c r="F276" s="33" t="s">
        <v>2433</v>
      </c>
      <c r="G276" s="34">
        <v>5.6138777379824001</v>
      </c>
    </row>
    <row r="277" spans="1:7" ht="24" customHeight="1">
      <c r="A277" s="27" t="s">
        <v>2431</v>
      </c>
      <c r="B277" s="27" t="s">
        <v>2469</v>
      </c>
      <c r="C277" s="27" t="s">
        <v>1511</v>
      </c>
      <c r="D277" s="28" t="s">
        <v>15</v>
      </c>
      <c r="E277" s="1"/>
      <c r="F277" s="1"/>
      <c r="G277" s="1"/>
    </row>
    <row r="278" spans="1:7" ht="20.100000000000001" customHeight="1">
      <c r="A278" s="29" t="s">
        <v>49</v>
      </c>
      <c r="B278" s="29" t="s">
        <v>50</v>
      </c>
      <c r="C278" s="29" t="s">
        <v>51</v>
      </c>
      <c r="D278" s="30" t="s">
        <v>48</v>
      </c>
      <c r="E278" s="31">
        <v>30</v>
      </c>
      <c r="F278" s="32">
        <v>0.10857157520000001</v>
      </c>
      <c r="G278" s="32">
        <f>F278*E278</f>
        <v>3.2571472560000001</v>
      </c>
    </row>
    <row r="279" spans="1:7" ht="27.95" customHeight="1">
      <c r="A279" s="29" t="s">
        <v>52</v>
      </c>
      <c r="B279" s="29" t="s">
        <v>53</v>
      </c>
      <c r="C279" s="29" t="s">
        <v>54</v>
      </c>
      <c r="D279" s="30" t="s">
        <v>48</v>
      </c>
      <c r="E279" s="31">
        <v>14</v>
      </c>
      <c r="F279" s="32">
        <v>0.11389719666799999</v>
      </c>
      <c r="G279" s="32">
        <f>F279*E279</f>
        <v>1.5945607533519999</v>
      </c>
    </row>
    <row r="280" spans="1:7" ht="20.100000000000001" customHeight="1">
      <c r="A280" s="29" t="s">
        <v>354</v>
      </c>
      <c r="B280" s="29" t="s">
        <v>355</v>
      </c>
      <c r="C280" s="29" t="s">
        <v>356</v>
      </c>
      <c r="D280" s="30" t="s">
        <v>118</v>
      </c>
      <c r="E280" s="31">
        <v>3.89</v>
      </c>
      <c r="F280" s="32">
        <v>1.4259999999999999</v>
      </c>
      <c r="G280" s="32">
        <f>F280*E280</f>
        <v>5.5471399999999997</v>
      </c>
    </row>
    <row r="281" spans="1:7" ht="20.100000000000001" customHeight="1">
      <c r="A281" s="29" t="s">
        <v>357</v>
      </c>
      <c r="B281" s="29" t="s">
        <v>358</v>
      </c>
      <c r="C281" s="29" t="s">
        <v>359</v>
      </c>
      <c r="D281" s="30" t="s">
        <v>81</v>
      </c>
      <c r="E281" s="31">
        <v>220</v>
      </c>
      <c r="F281" s="32">
        <v>5.11E-3</v>
      </c>
      <c r="G281" s="32">
        <f>F281*E281</f>
        <v>1.1242000000000001</v>
      </c>
    </row>
    <row r="282" spans="1:7" ht="15" customHeight="1">
      <c r="A282" s="1"/>
      <c r="B282" s="1"/>
      <c r="C282" s="1"/>
      <c r="D282" s="1"/>
      <c r="E282" s="1"/>
      <c r="F282" s="33" t="s">
        <v>2433</v>
      </c>
      <c r="G282" s="34">
        <v>11.523048009351999</v>
      </c>
    </row>
    <row r="283" spans="1:7" ht="24" customHeight="1">
      <c r="A283" s="27" t="s">
        <v>2431</v>
      </c>
      <c r="B283" s="27" t="s">
        <v>2470</v>
      </c>
      <c r="C283" s="27" t="s">
        <v>1513</v>
      </c>
      <c r="D283" s="28" t="s">
        <v>15</v>
      </c>
      <c r="E283" s="1"/>
      <c r="F283" s="1"/>
      <c r="G283" s="1"/>
    </row>
    <row r="284" spans="1:7" ht="20.100000000000001" customHeight="1">
      <c r="A284" s="29" t="s">
        <v>49</v>
      </c>
      <c r="B284" s="29" t="s">
        <v>50</v>
      </c>
      <c r="C284" s="29" t="s">
        <v>51</v>
      </c>
      <c r="D284" s="30" t="s">
        <v>48</v>
      </c>
      <c r="E284" s="31">
        <v>30</v>
      </c>
      <c r="F284" s="32">
        <v>0.10857157520000001</v>
      </c>
      <c r="G284" s="32">
        <f>F284*E284</f>
        <v>3.2571472560000001</v>
      </c>
    </row>
    <row r="285" spans="1:7" ht="27.95" customHeight="1">
      <c r="A285" s="29" t="s">
        <v>52</v>
      </c>
      <c r="B285" s="29" t="s">
        <v>53</v>
      </c>
      <c r="C285" s="29" t="s">
        <v>54</v>
      </c>
      <c r="D285" s="30" t="s">
        <v>48</v>
      </c>
      <c r="E285" s="31">
        <v>14</v>
      </c>
      <c r="F285" s="32">
        <v>0.11389719666799999</v>
      </c>
      <c r="G285" s="32">
        <f>F285*E285</f>
        <v>1.5945607533519999</v>
      </c>
    </row>
    <row r="286" spans="1:7" ht="20.100000000000001" customHeight="1">
      <c r="A286" s="29" t="s">
        <v>354</v>
      </c>
      <c r="B286" s="29" t="s">
        <v>355</v>
      </c>
      <c r="C286" s="29" t="s">
        <v>356</v>
      </c>
      <c r="D286" s="30" t="s">
        <v>118</v>
      </c>
      <c r="E286" s="31">
        <v>3.89</v>
      </c>
      <c r="F286" s="32">
        <v>1.4259999999999999</v>
      </c>
      <c r="G286" s="32">
        <f>F286*E286</f>
        <v>5.5471399999999997</v>
      </c>
    </row>
    <row r="287" spans="1:7" ht="20.100000000000001" customHeight="1">
      <c r="A287" s="29" t="s">
        <v>357</v>
      </c>
      <c r="B287" s="29" t="s">
        <v>358</v>
      </c>
      <c r="C287" s="29" t="s">
        <v>359</v>
      </c>
      <c r="D287" s="30" t="s">
        <v>81</v>
      </c>
      <c r="E287" s="31">
        <v>220</v>
      </c>
      <c r="F287" s="32">
        <v>5.11E-3</v>
      </c>
      <c r="G287" s="32">
        <f>F287*E287</f>
        <v>1.1242000000000001</v>
      </c>
    </row>
    <row r="288" spans="1:7" ht="15" customHeight="1">
      <c r="A288" s="1"/>
      <c r="B288" s="1"/>
      <c r="C288" s="1"/>
      <c r="D288" s="1"/>
      <c r="E288" s="1"/>
      <c r="F288" s="33" t="s">
        <v>2433</v>
      </c>
      <c r="G288" s="34">
        <v>11.523048009351999</v>
      </c>
    </row>
    <row r="289" spans="1:7" ht="24" customHeight="1">
      <c r="A289" s="27" t="s">
        <v>2431</v>
      </c>
      <c r="B289" s="27" t="s">
        <v>2471</v>
      </c>
      <c r="C289" s="27" t="s">
        <v>1516</v>
      </c>
      <c r="D289" s="28" t="s">
        <v>15</v>
      </c>
      <c r="E289" s="1"/>
      <c r="F289" s="1"/>
      <c r="G289" s="1"/>
    </row>
    <row r="290" spans="1:7" ht="20.100000000000001" customHeight="1">
      <c r="A290" s="29" t="s">
        <v>49</v>
      </c>
      <c r="B290" s="29" t="s">
        <v>50</v>
      </c>
      <c r="C290" s="29" t="s">
        <v>51</v>
      </c>
      <c r="D290" s="30" t="s">
        <v>48</v>
      </c>
      <c r="E290" s="31">
        <v>30</v>
      </c>
      <c r="F290" s="32">
        <v>5.5879910239999997E-2</v>
      </c>
      <c r="G290" s="32">
        <f>F290*E290</f>
        <v>1.6763973071999998</v>
      </c>
    </row>
    <row r="291" spans="1:7" ht="27.95" customHeight="1">
      <c r="A291" s="29" t="s">
        <v>52</v>
      </c>
      <c r="B291" s="29" t="s">
        <v>53</v>
      </c>
      <c r="C291" s="29" t="s">
        <v>54</v>
      </c>
      <c r="D291" s="30" t="s">
        <v>48</v>
      </c>
      <c r="E291" s="31">
        <v>14</v>
      </c>
      <c r="F291" s="32">
        <v>5.8620909341599997E-2</v>
      </c>
      <c r="G291" s="32">
        <f>F291*E291</f>
        <v>0.8206927307823999</v>
      </c>
    </row>
    <row r="292" spans="1:7" ht="20.100000000000001" customHeight="1">
      <c r="A292" s="29" t="s">
        <v>354</v>
      </c>
      <c r="B292" s="29" t="s">
        <v>355</v>
      </c>
      <c r="C292" s="29" t="s">
        <v>356</v>
      </c>
      <c r="D292" s="30" t="s">
        <v>118</v>
      </c>
      <c r="E292" s="31">
        <v>3.89</v>
      </c>
      <c r="F292" s="32">
        <v>0.73392999999999997</v>
      </c>
      <c r="G292" s="32">
        <f>F292*E292</f>
        <v>2.8549877000000001</v>
      </c>
    </row>
    <row r="293" spans="1:7" ht="20.100000000000001" customHeight="1">
      <c r="A293" s="29" t="s">
        <v>357</v>
      </c>
      <c r="B293" s="29" t="s">
        <v>358</v>
      </c>
      <c r="C293" s="29" t="s">
        <v>359</v>
      </c>
      <c r="D293" s="30" t="s">
        <v>81</v>
      </c>
      <c r="E293" s="31">
        <v>220</v>
      </c>
      <c r="F293" s="32">
        <v>1.1900000000000001E-3</v>
      </c>
      <c r="G293" s="32">
        <f>F293*E293</f>
        <v>0.26180000000000003</v>
      </c>
    </row>
    <row r="294" spans="1:7" ht="15" customHeight="1">
      <c r="A294" s="1"/>
      <c r="B294" s="1"/>
      <c r="C294" s="1"/>
      <c r="D294" s="1"/>
      <c r="E294" s="1"/>
      <c r="F294" s="33" t="s">
        <v>2433</v>
      </c>
      <c r="G294" s="34">
        <v>5.6138777379824001</v>
      </c>
    </row>
    <row r="295" spans="1:7" ht="24" customHeight="1">
      <c r="A295" s="27" t="s">
        <v>2431</v>
      </c>
      <c r="B295" s="27" t="s">
        <v>2472</v>
      </c>
      <c r="C295" s="27" t="s">
        <v>1518</v>
      </c>
      <c r="D295" s="28" t="s">
        <v>15</v>
      </c>
      <c r="E295" s="1"/>
      <c r="F295" s="1"/>
      <c r="G295" s="1"/>
    </row>
    <row r="296" spans="1:7" ht="20.100000000000001" customHeight="1">
      <c r="A296" s="29" t="s">
        <v>49</v>
      </c>
      <c r="B296" s="29" t="s">
        <v>50</v>
      </c>
      <c r="C296" s="29" t="s">
        <v>51</v>
      </c>
      <c r="D296" s="30" t="s">
        <v>48</v>
      </c>
      <c r="E296" s="31">
        <v>30</v>
      </c>
      <c r="F296" s="32">
        <v>5.5879910239999997E-2</v>
      </c>
      <c r="G296" s="32">
        <f>F296*E296</f>
        <v>1.6763973071999998</v>
      </c>
    </row>
    <row r="297" spans="1:7" ht="27.95" customHeight="1">
      <c r="A297" s="29" t="s">
        <v>52</v>
      </c>
      <c r="B297" s="29" t="s">
        <v>53</v>
      </c>
      <c r="C297" s="29" t="s">
        <v>54</v>
      </c>
      <c r="D297" s="30" t="s">
        <v>48</v>
      </c>
      <c r="E297" s="31">
        <v>14</v>
      </c>
      <c r="F297" s="32">
        <v>5.8620909341599997E-2</v>
      </c>
      <c r="G297" s="32">
        <f>F297*E297</f>
        <v>0.8206927307823999</v>
      </c>
    </row>
    <row r="298" spans="1:7" ht="20.100000000000001" customHeight="1">
      <c r="A298" s="29" t="s">
        <v>354</v>
      </c>
      <c r="B298" s="29" t="s">
        <v>355</v>
      </c>
      <c r="C298" s="29" t="s">
        <v>356</v>
      </c>
      <c r="D298" s="30" t="s">
        <v>118</v>
      </c>
      <c r="E298" s="31">
        <v>3.89</v>
      </c>
      <c r="F298" s="32">
        <v>0.73392999999999997</v>
      </c>
      <c r="G298" s="32">
        <f>F298*E298</f>
        <v>2.8549877000000001</v>
      </c>
    </row>
    <row r="299" spans="1:7" ht="20.100000000000001" customHeight="1">
      <c r="A299" s="29" t="s">
        <v>357</v>
      </c>
      <c r="B299" s="29" t="s">
        <v>358</v>
      </c>
      <c r="C299" s="29" t="s">
        <v>359</v>
      </c>
      <c r="D299" s="30" t="s">
        <v>81</v>
      </c>
      <c r="E299" s="31">
        <v>220</v>
      </c>
      <c r="F299" s="32">
        <v>1.1900000000000001E-3</v>
      </c>
      <c r="G299" s="32">
        <f>F299*E299</f>
        <v>0.26180000000000003</v>
      </c>
    </row>
    <row r="300" spans="1:7" ht="15" customHeight="1">
      <c r="A300" s="1"/>
      <c r="B300" s="1"/>
      <c r="C300" s="1"/>
      <c r="D300" s="1"/>
      <c r="E300" s="1"/>
      <c r="F300" s="33" t="s">
        <v>2433</v>
      </c>
      <c r="G300" s="34">
        <v>5.6138777379824001</v>
      </c>
    </row>
    <row r="301" spans="1:7" ht="15.95" customHeight="1">
      <c r="A301" s="27" t="s">
        <v>2431</v>
      </c>
      <c r="B301" s="27" t="s">
        <v>2473</v>
      </c>
      <c r="C301" s="27" t="s">
        <v>627</v>
      </c>
      <c r="D301" s="28" t="s">
        <v>81</v>
      </c>
      <c r="E301" s="1"/>
      <c r="F301" s="1"/>
      <c r="G301" s="1"/>
    </row>
    <row r="302" spans="1:7" ht="20.100000000000001" customHeight="1">
      <c r="A302" s="29" t="s">
        <v>49</v>
      </c>
      <c r="B302" s="29" t="s">
        <v>50</v>
      </c>
      <c r="C302" s="29" t="s">
        <v>51</v>
      </c>
      <c r="D302" s="30" t="s">
        <v>48</v>
      </c>
      <c r="E302" s="31">
        <v>30</v>
      </c>
      <c r="F302" s="32">
        <v>0.622</v>
      </c>
      <c r="G302" s="32">
        <f>F302*E302</f>
        <v>18.66</v>
      </c>
    </row>
    <row r="303" spans="1:7" ht="27.95" customHeight="1">
      <c r="A303" s="29" t="s">
        <v>52</v>
      </c>
      <c r="B303" s="29" t="s">
        <v>53</v>
      </c>
      <c r="C303" s="29" t="s">
        <v>54</v>
      </c>
      <c r="D303" s="30" t="s">
        <v>48</v>
      </c>
      <c r="E303" s="31">
        <v>14</v>
      </c>
      <c r="F303" s="32">
        <v>0.85909999999999997</v>
      </c>
      <c r="G303" s="32">
        <f>F303*E303</f>
        <v>12.0274</v>
      </c>
    </row>
    <row r="304" spans="1:7" ht="15" customHeight="1">
      <c r="A304" s="1"/>
      <c r="B304" s="1"/>
      <c r="C304" s="1"/>
      <c r="D304" s="1"/>
      <c r="E304" s="1"/>
      <c r="F304" s="33" t="s">
        <v>2433</v>
      </c>
      <c r="G304" s="34">
        <v>30.6874</v>
      </c>
    </row>
    <row r="305" spans="1:7" ht="15.95" customHeight="1">
      <c r="A305" s="27" t="s">
        <v>2431</v>
      </c>
      <c r="B305" s="27" t="s">
        <v>2474</v>
      </c>
      <c r="C305" s="27" t="s">
        <v>746</v>
      </c>
      <c r="D305" s="28" t="s">
        <v>81</v>
      </c>
      <c r="E305" s="1"/>
      <c r="F305" s="1"/>
      <c r="G305" s="1"/>
    </row>
    <row r="306" spans="1:7" ht="27.95" customHeight="1">
      <c r="A306" s="29" t="s">
        <v>55</v>
      </c>
      <c r="B306" s="29" t="s">
        <v>56</v>
      </c>
      <c r="C306" s="29" t="s">
        <v>57</v>
      </c>
      <c r="D306" s="30" t="s">
        <v>58</v>
      </c>
      <c r="E306" s="31">
        <v>1</v>
      </c>
      <c r="F306" s="32">
        <v>11</v>
      </c>
      <c r="G306" s="32">
        <f>F306*E306</f>
        <v>11</v>
      </c>
    </row>
    <row r="307" spans="1:7" ht="15" customHeight="1">
      <c r="A307" s="1"/>
      <c r="B307" s="1"/>
      <c r="C307" s="1"/>
      <c r="D307" s="1"/>
      <c r="E307" s="1"/>
      <c r="F307" s="33" t="s">
        <v>2433</v>
      </c>
      <c r="G307" s="34">
        <v>11</v>
      </c>
    </row>
    <row r="308" spans="1:7" ht="15.95" customHeight="1">
      <c r="A308" s="27" t="s">
        <v>2431</v>
      </c>
      <c r="B308" s="27" t="s">
        <v>2475</v>
      </c>
      <c r="C308" s="27" t="s">
        <v>629</v>
      </c>
      <c r="D308" s="28" t="s">
        <v>81</v>
      </c>
      <c r="E308" s="1"/>
      <c r="F308" s="1"/>
      <c r="G308" s="1"/>
    </row>
    <row r="309" spans="1:7" ht="20.100000000000001" customHeight="1">
      <c r="A309" s="29" t="s">
        <v>49</v>
      </c>
      <c r="B309" s="29" t="s">
        <v>50</v>
      </c>
      <c r="C309" s="29" t="s">
        <v>51</v>
      </c>
      <c r="D309" s="30" t="s">
        <v>48</v>
      </c>
      <c r="E309" s="31">
        <v>30</v>
      </c>
      <c r="F309" s="32">
        <v>0.68</v>
      </c>
      <c r="G309" s="32">
        <f>F309*E309</f>
        <v>20.400000000000002</v>
      </c>
    </row>
    <row r="310" spans="1:7" ht="27.95" customHeight="1">
      <c r="A310" s="29" t="s">
        <v>52</v>
      </c>
      <c r="B310" s="29" t="s">
        <v>53</v>
      </c>
      <c r="C310" s="29" t="s">
        <v>54</v>
      </c>
      <c r="D310" s="30" t="s">
        <v>48</v>
      </c>
      <c r="E310" s="31">
        <v>14</v>
      </c>
      <c r="F310" s="32">
        <v>2.5503</v>
      </c>
      <c r="G310" s="32">
        <f>F310*E310</f>
        <v>35.7042</v>
      </c>
    </row>
    <row r="311" spans="1:7" ht="15" customHeight="1">
      <c r="A311" s="1"/>
      <c r="B311" s="1"/>
      <c r="C311" s="1"/>
      <c r="D311" s="1"/>
      <c r="E311" s="1"/>
      <c r="F311" s="33" t="s">
        <v>2433</v>
      </c>
      <c r="G311" s="34">
        <v>56.104199999999999</v>
      </c>
    </row>
    <row r="312" spans="1:7" ht="15.95" customHeight="1">
      <c r="A312" s="27" t="s">
        <v>2431</v>
      </c>
      <c r="B312" s="27" t="s">
        <v>2476</v>
      </c>
      <c r="C312" s="27" t="s">
        <v>701</v>
      </c>
      <c r="D312" s="28" t="s">
        <v>58</v>
      </c>
      <c r="E312" s="1"/>
      <c r="F312" s="1"/>
      <c r="G312" s="1"/>
    </row>
    <row r="313" spans="1:7" ht="27.95" customHeight="1">
      <c r="A313" s="29" t="s">
        <v>52</v>
      </c>
      <c r="B313" s="29" t="s">
        <v>53</v>
      </c>
      <c r="C313" s="29" t="s">
        <v>54</v>
      </c>
      <c r="D313" s="30" t="s">
        <v>48</v>
      </c>
      <c r="E313" s="31">
        <v>14</v>
      </c>
      <c r="F313" s="32">
        <v>2.6800000000000001E-2</v>
      </c>
      <c r="G313" s="32">
        <f>F313*E313</f>
        <v>0.37520000000000003</v>
      </c>
    </row>
    <row r="314" spans="1:7" ht="15" customHeight="1">
      <c r="A314" s="1"/>
      <c r="B314" s="1"/>
      <c r="C314" s="1"/>
      <c r="D314" s="1"/>
      <c r="E314" s="1"/>
      <c r="F314" s="33" t="s">
        <v>2433</v>
      </c>
      <c r="G314" s="34">
        <v>0.37519999999999998</v>
      </c>
    </row>
    <row r="315" spans="1:7" ht="24" customHeight="1">
      <c r="A315" s="27" t="s">
        <v>2431</v>
      </c>
      <c r="B315" s="27" t="s">
        <v>2477</v>
      </c>
      <c r="C315" s="27" t="s">
        <v>703</v>
      </c>
      <c r="D315" s="28" t="s">
        <v>58</v>
      </c>
      <c r="E315" s="1"/>
      <c r="F315" s="1"/>
      <c r="G315" s="1"/>
    </row>
    <row r="316" spans="1:7" ht="27.95" customHeight="1">
      <c r="A316" s="29" t="s">
        <v>52</v>
      </c>
      <c r="B316" s="29" t="s">
        <v>53</v>
      </c>
      <c r="C316" s="29" t="s">
        <v>54</v>
      </c>
      <c r="D316" s="30" t="s">
        <v>48</v>
      </c>
      <c r="E316" s="31">
        <v>14</v>
      </c>
      <c r="F316" s="32">
        <v>2.6800000000000001E-2</v>
      </c>
      <c r="G316" s="32">
        <f>F316*E316</f>
        <v>0.37520000000000003</v>
      </c>
    </row>
    <row r="317" spans="1:7" ht="15" customHeight="1">
      <c r="A317" s="1"/>
      <c r="B317" s="1"/>
      <c r="C317" s="1"/>
      <c r="D317" s="1"/>
      <c r="E317" s="1"/>
      <c r="F317" s="33" t="s">
        <v>2433</v>
      </c>
      <c r="G317" s="34">
        <v>0.37519999999999998</v>
      </c>
    </row>
    <row r="318" spans="1:7" ht="15.95" customHeight="1">
      <c r="A318" s="27" t="s">
        <v>2431</v>
      </c>
      <c r="B318" s="27" t="s">
        <v>2478</v>
      </c>
      <c r="C318" s="27" t="s">
        <v>631</v>
      </c>
      <c r="D318" s="28" t="s">
        <v>58</v>
      </c>
      <c r="E318" s="1"/>
      <c r="F318" s="1"/>
      <c r="G318" s="1"/>
    </row>
    <row r="319" spans="1:7" ht="20.100000000000001" customHeight="1">
      <c r="A319" s="29" t="s">
        <v>49</v>
      </c>
      <c r="B319" s="29" t="s">
        <v>50</v>
      </c>
      <c r="C319" s="29" t="s">
        <v>51</v>
      </c>
      <c r="D319" s="30" t="s">
        <v>48</v>
      </c>
      <c r="E319" s="31">
        <v>30</v>
      </c>
      <c r="F319" s="32">
        <v>0.126</v>
      </c>
      <c r="G319" s="32">
        <f>F319*E319</f>
        <v>3.7800000000000002</v>
      </c>
    </row>
    <row r="320" spans="1:7" ht="27.95" customHeight="1">
      <c r="A320" s="29" t="s">
        <v>52</v>
      </c>
      <c r="B320" s="29" t="s">
        <v>53</v>
      </c>
      <c r="C320" s="29" t="s">
        <v>54</v>
      </c>
      <c r="D320" s="30" t="s">
        <v>48</v>
      </c>
      <c r="E320" s="31">
        <v>14</v>
      </c>
      <c r="F320" s="32">
        <v>0.16109999999999999</v>
      </c>
      <c r="G320" s="32">
        <f>F320*E320</f>
        <v>2.2553999999999998</v>
      </c>
    </row>
    <row r="321" spans="1:7" ht="15" customHeight="1">
      <c r="A321" s="1"/>
      <c r="B321" s="1"/>
      <c r="C321" s="1"/>
      <c r="D321" s="1"/>
      <c r="E321" s="1"/>
      <c r="F321" s="33" t="s">
        <v>2433</v>
      </c>
      <c r="G321" s="34">
        <v>6.0354000000000001</v>
      </c>
    </row>
    <row r="322" spans="1:7" ht="32.1" customHeight="1">
      <c r="A322" s="27" t="s">
        <v>2431</v>
      </c>
      <c r="B322" s="27" t="s">
        <v>2479</v>
      </c>
      <c r="C322" s="27" t="s">
        <v>1300</v>
      </c>
      <c r="D322" s="28" t="s">
        <v>840</v>
      </c>
      <c r="E322" s="1"/>
      <c r="F322" s="1"/>
      <c r="G322" s="1"/>
    </row>
    <row r="323" spans="1:7" ht="27.95" customHeight="1">
      <c r="A323" s="29" t="s">
        <v>480</v>
      </c>
      <c r="B323" s="29" t="s">
        <v>481</v>
      </c>
      <c r="C323" s="29" t="s">
        <v>482</v>
      </c>
      <c r="D323" s="30" t="s">
        <v>118</v>
      </c>
      <c r="E323" s="31">
        <v>355.22</v>
      </c>
      <c r="F323" s="32">
        <v>1.38E-2</v>
      </c>
      <c r="G323" s="32">
        <f>F323*E323</f>
        <v>4.9020360000000007</v>
      </c>
    </row>
    <row r="324" spans="1:7" ht="15" customHeight="1">
      <c r="A324" s="1"/>
      <c r="B324" s="1"/>
      <c r="C324" s="1"/>
      <c r="D324" s="1"/>
      <c r="E324" s="1"/>
      <c r="F324" s="33" t="s">
        <v>2433</v>
      </c>
      <c r="G324" s="34">
        <v>4.9020359999999998</v>
      </c>
    </row>
    <row r="325" spans="1:7" ht="32.1" customHeight="1">
      <c r="A325" s="27" t="s">
        <v>2431</v>
      </c>
      <c r="B325" s="27" t="s">
        <v>2480</v>
      </c>
      <c r="C325" s="27" t="s">
        <v>1302</v>
      </c>
      <c r="D325" s="28" t="s">
        <v>810</v>
      </c>
      <c r="E325" s="1"/>
      <c r="F325" s="1"/>
      <c r="G325" s="1"/>
    </row>
    <row r="326" spans="1:7" ht="27.95" customHeight="1">
      <c r="A326" s="29" t="s">
        <v>480</v>
      </c>
      <c r="B326" s="29" t="s">
        <v>481</v>
      </c>
      <c r="C326" s="29" t="s">
        <v>482</v>
      </c>
      <c r="D326" s="30" t="s">
        <v>118</v>
      </c>
      <c r="E326" s="31">
        <v>355.22</v>
      </c>
      <c r="F326" s="32">
        <v>1.9800000000000002E-2</v>
      </c>
      <c r="G326" s="32">
        <f>F326*E326</f>
        <v>7.0333560000000013</v>
      </c>
    </row>
    <row r="327" spans="1:7" ht="15" customHeight="1">
      <c r="A327" s="1"/>
      <c r="B327" s="1"/>
      <c r="C327" s="1"/>
      <c r="D327" s="1"/>
      <c r="E327" s="1"/>
      <c r="F327" s="33" t="s">
        <v>2433</v>
      </c>
      <c r="G327" s="34">
        <v>7.0333560000000004</v>
      </c>
    </row>
    <row r="328" spans="1:7" ht="32.1" customHeight="1">
      <c r="A328" s="27" t="s">
        <v>2431</v>
      </c>
      <c r="B328" s="27" t="s">
        <v>2481</v>
      </c>
      <c r="C328" s="27" t="s">
        <v>1567</v>
      </c>
      <c r="D328" s="28" t="s">
        <v>15</v>
      </c>
      <c r="E328" s="1"/>
      <c r="F328" s="1"/>
      <c r="G328" s="1"/>
    </row>
    <row r="329" spans="1:7" ht="27.95" customHeight="1">
      <c r="A329" s="29" t="s">
        <v>480</v>
      </c>
      <c r="B329" s="29" t="s">
        <v>481</v>
      </c>
      <c r="C329" s="29" t="s">
        <v>482</v>
      </c>
      <c r="D329" s="30" t="s">
        <v>118</v>
      </c>
      <c r="E329" s="31">
        <v>355.22</v>
      </c>
      <c r="F329" s="32">
        <v>3.3599999999999998E-2</v>
      </c>
      <c r="G329" s="32">
        <f>F329*E329</f>
        <v>11.935392</v>
      </c>
    </row>
    <row r="330" spans="1:7" ht="15" customHeight="1">
      <c r="A330" s="1"/>
      <c r="B330" s="1"/>
      <c r="C330" s="1"/>
      <c r="D330" s="1"/>
      <c r="E330" s="1"/>
      <c r="F330" s="33" t="s">
        <v>2433</v>
      </c>
      <c r="G330" s="34">
        <v>11.935392</v>
      </c>
    </row>
    <row r="331" spans="1:7" ht="32.1" customHeight="1">
      <c r="A331" s="27" t="s">
        <v>2431</v>
      </c>
      <c r="B331" s="27" t="s">
        <v>2482</v>
      </c>
      <c r="C331" s="27" t="s">
        <v>1569</v>
      </c>
      <c r="D331" s="28" t="s">
        <v>15</v>
      </c>
      <c r="E331" s="1"/>
      <c r="F331" s="1"/>
      <c r="G331" s="1"/>
    </row>
    <row r="332" spans="1:7" ht="27.95" customHeight="1">
      <c r="A332" s="29" t="s">
        <v>480</v>
      </c>
      <c r="B332" s="29" t="s">
        <v>481</v>
      </c>
      <c r="C332" s="29" t="s">
        <v>482</v>
      </c>
      <c r="D332" s="30" t="s">
        <v>118</v>
      </c>
      <c r="E332" s="31">
        <v>355.22</v>
      </c>
      <c r="F332" s="32">
        <v>3.3599999999999998E-2</v>
      </c>
      <c r="G332" s="32">
        <f>F332*E332</f>
        <v>11.935392</v>
      </c>
    </row>
    <row r="333" spans="1:7" ht="15" customHeight="1">
      <c r="A333" s="1"/>
      <c r="B333" s="1"/>
      <c r="C333" s="1"/>
      <c r="D333" s="1"/>
      <c r="E333" s="1"/>
      <c r="F333" s="33" t="s">
        <v>2433</v>
      </c>
      <c r="G333" s="34">
        <v>11.935392</v>
      </c>
    </row>
    <row r="334" spans="1:7" ht="32.1" customHeight="1">
      <c r="A334" s="27" t="s">
        <v>2431</v>
      </c>
      <c r="B334" s="27" t="s">
        <v>2483</v>
      </c>
      <c r="C334" s="27" t="s">
        <v>1571</v>
      </c>
      <c r="D334" s="28" t="s">
        <v>15</v>
      </c>
      <c r="E334" s="1"/>
      <c r="F334" s="1"/>
      <c r="G334" s="1"/>
    </row>
    <row r="335" spans="1:7" ht="27.95" customHeight="1">
      <c r="A335" s="29" t="s">
        <v>480</v>
      </c>
      <c r="B335" s="29" t="s">
        <v>481</v>
      </c>
      <c r="C335" s="29" t="s">
        <v>482</v>
      </c>
      <c r="D335" s="30" t="s">
        <v>118</v>
      </c>
      <c r="E335" s="31">
        <v>355.22</v>
      </c>
      <c r="F335" s="32">
        <v>3.3599999999999998E-2</v>
      </c>
      <c r="G335" s="32">
        <f>F335*E335</f>
        <v>11.935392</v>
      </c>
    </row>
    <row r="336" spans="1:7" ht="15" customHeight="1">
      <c r="A336" s="1"/>
      <c r="B336" s="1"/>
      <c r="C336" s="1"/>
      <c r="D336" s="1"/>
      <c r="E336" s="1"/>
      <c r="F336" s="33" t="s">
        <v>2433</v>
      </c>
      <c r="G336" s="34">
        <v>11.935392</v>
      </c>
    </row>
    <row r="337" spans="1:7" ht="32.1" customHeight="1">
      <c r="A337" s="27" t="s">
        <v>2431</v>
      </c>
      <c r="B337" s="27" t="s">
        <v>2484</v>
      </c>
      <c r="C337" s="27" t="s">
        <v>1574</v>
      </c>
      <c r="D337" s="28" t="s">
        <v>15</v>
      </c>
      <c r="E337" s="1"/>
      <c r="F337" s="1"/>
      <c r="G337" s="1"/>
    </row>
    <row r="338" spans="1:7" ht="27.95" customHeight="1">
      <c r="A338" s="29" t="s">
        <v>480</v>
      </c>
      <c r="B338" s="29" t="s">
        <v>481</v>
      </c>
      <c r="C338" s="29" t="s">
        <v>482</v>
      </c>
      <c r="D338" s="30" t="s">
        <v>118</v>
      </c>
      <c r="E338" s="31">
        <v>355.22</v>
      </c>
      <c r="F338" s="32">
        <v>1.9800000000000002E-2</v>
      </c>
      <c r="G338" s="32">
        <f>F338*E338</f>
        <v>7.0333560000000013</v>
      </c>
    </row>
    <row r="339" spans="1:7" ht="15" customHeight="1">
      <c r="A339" s="1"/>
      <c r="B339" s="1"/>
      <c r="C339" s="1"/>
      <c r="D339" s="1"/>
      <c r="E339" s="1"/>
      <c r="F339" s="33" t="s">
        <v>2433</v>
      </c>
      <c r="G339" s="34">
        <v>7.0333560000000004</v>
      </c>
    </row>
    <row r="340" spans="1:7" ht="32.1" customHeight="1">
      <c r="A340" s="27" t="s">
        <v>2431</v>
      </c>
      <c r="B340" s="27" t="s">
        <v>2485</v>
      </c>
      <c r="C340" s="27" t="s">
        <v>1576</v>
      </c>
      <c r="D340" s="28" t="s">
        <v>15</v>
      </c>
      <c r="E340" s="1"/>
      <c r="F340" s="1"/>
      <c r="G340" s="1"/>
    </row>
    <row r="341" spans="1:7" ht="27.95" customHeight="1">
      <c r="A341" s="29" t="s">
        <v>480</v>
      </c>
      <c r="B341" s="29" t="s">
        <v>481</v>
      </c>
      <c r="C341" s="29" t="s">
        <v>482</v>
      </c>
      <c r="D341" s="30" t="s">
        <v>118</v>
      </c>
      <c r="E341" s="31">
        <v>355.22</v>
      </c>
      <c r="F341" s="32">
        <v>1.9800000000000002E-2</v>
      </c>
      <c r="G341" s="32">
        <f>F341*E341</f>
        <v>7.0333560000000013</v>
      </c>
    </row>
    <row r="342" spans="1:7" ht="15" customHeight="1">
      <c r="A342" s="1"/>
      <c r="B342" s="1"/>
      <c r="C342" s="1"/>
      <c r="D342" s="1"/>
      <c r="E342" s="1"/>
      <c r="F342" s="33" t="s">
        <v>2433</v>
      </c>
      <c r="G342" s="34">
        <v>7.0333560000000004</v>
      </c>
    </row>
    <row r="343" spans="1:7" ht="32.1" customHeight="1">
      <c r="A343" s="27" t="s">
        <v>2431</v>
      </c>
      <c r="B343" s="27" t="s">
        <v>2486</v>
      </c>
      <c r="C343" s="27" t="s">
        <v>2302</v>
      </c>
      <c r="D343" s="28" t="s">
        <v>840</v>
      </c>
      <c r="E343" s="1"/>
      <c r="F343" s="1"/>
      <c r="G343" s="1"/>
    </row>
    <row r="344" spans="1:7" ht="20.100000000000001" customHeight="1">
      <c r="A344" s="29" t="s">
        <v>49</v>
      </c>
      <c r="B344" s="29" t="s">
        <v>50</v>
      </c>
      <c r="C344" s="29" t="s">
        <v>51</v>
      </c>
      <c r="D344" s="30" t="s">
        <v>48</v>
      </c>
      <c r="E344" s="31">
        <v>30</v>
      </c>
      <c r="F344" s="32">
        <v>4.0199999999999996E-6</v>
      </c>
      <c r="G344" s="32">
        <f>F344*E344</f>
        <v>1.2059999999999999E-4</v>
      </c>
    </row>
    <row r="345" spans="1:7" ht="27.95" customHeight="1">
      <c r="A345" s="29" t="s">
        <v>52</v>
      </c>
      <c r="B345" s="29" t="s">
        <v>53</v>
      </c>
      <c r="C345" s="29" t="s">
        <v>54</v>
      </c>
      <c r="D345" s="30" t="s">
        <v>48</v>
      </c>
      <c r="E345" s="31">
        <v>14</v>
      </c>
      <c r="F345" s="32">
        <v>6.0000000000000002E-6</v>
      </c>
      <c r="G345" s="32">
        <f>F345*E345</f>
        <v>8.4000000000000009E-5</v>
      </c>
    </row>
    <row r="346" spans="1:7" ht="15" customHeight="1">
      <c r="A346" s="1"/>
      <c r="B346" s="1"/>
      <c r="C346" s="1"/>
      <c r="D346" s="1"/>
      <c r="E346" s="1"/>
      <c r="F346" s="33" t="s">
        <v>2433</v>
      </c>
      <c r="G346" s="34">
        <v>2.0460000000000001E-4</v>
      </c>
    </row>
    <row r="347" spans="1:7" ht="32.1" customHeight="1">
      <c r="A347" s="27" t="s">
        <v>2431</v>
      </c>
      <c r="B347" s="27" t="s">
        <v>2487</v>
      </c>
      <c r="C347" s="27" t="s">
        <v>2304</v>
      </c>
      <c r="D347" s="28" t="s">
        <v>810</v>
      </c>
      <c r="E347" s="1"/>
      <c r="F347" s="1"/>
      <c r="G347" s="1"/>
    </row>
    <row r="348" spans="1:7" ht="20.100000000000001" customHeight="1">
      <c r="A348" s="29" t="s">
        <v>49</v>
      </c>
      <c r="B348" s="29" t="s">
        <v>50</v>
      </c>
      <c r="C348" s="29" t="s">
        <v>51</v>
      </c>
      <c r="D348" s="30" t="s">
        <v>48</v>
      </c>
      <c r="E348" s="31">
        <v>30</v>
      </c>
      <c r="F348" s="32">
        <v>3.6180000000000003E-5</v>
      </c>
      <c r="G348" s="32">
        <f>F348*E348</f>
        <v>1.0854E-3</v>
      </c>
    </row>
    <row r="349" spans="1:7" ht="27.95" customHeight="1">
      <c r="A349" s="29" t="s">
        <v>52</v>
      </c>
      <c r="B349" s="29" t="s">
        <v>53</v>
      </c>
      <c r="C349" s="29" t="s">
        <v>54</v>
      </c>
      <c r="D349" s="30" t="s">
        <v>48</v>
      </c>
      <c r="E349" s="31">
        <v>14</v>
      </c>
      <c r="F349" s="32">
        <v>5.3999999999999998E-5</v>
      </c>
      <c r="G349" s="32">
        <f>F349*E349</f>
        <v>7.5599999999999994E-4</v>
      </c>
    </row>
    <row r="350" spans="1:7" ht="15" customHeight="1">
      <c r="A350" s="1"/>
      <c r="B350" s="1"/>
      <c r="C350" s="1"/>
      <c r="D350" s="1"/>
      <c r="E350" s="1"/>
      <c r="F350" s="33" t="s">
        <v>2433</v>
      </c>
      <c r="G350" s="34">
        <v>1.8414E-3</v>
      </c>
    </row>
    <row r="351" spans="1:7" ht="32.1" customHeight="1">
      <c r="A351" s="27" t="s">
        <v>2431</v>
      </c>
      <c r="B351" s="27" t="s">
        <v>2488</v>
      </c>
      <c r="C351" s="27" t="s">
        <v>1592</v>
      </c>
      <c r="D351" s="28" t="s">
        <v>15</v>
      </c>
      <c r="E351" s="1"/>
      <c r="F351" s="1"/>
      <c r="G351" s="1"/>
    </row>
    <row r="352" spans="1:7" ht="20.100000000000001" customHeight="1">
      <c r="A352" s="29" t="s">
        <v>49</v>
      </c>
      <c r="B352" s="29" t="s">
        <v>50</v>
      </c>
      <c r="C352" s="29" t="s">
        <v>51</v>
      </c>
      <c r="D352" s="30" t="s">
        <v>48</v>
      </c>
      <c r="E352" s="31">
        <v>30</v>
      </c>
      <c r="F352" s="32">
        <v>4.0200000000000001E-5</v>
      </c>
      <c r="G352" s="32">
        <f>F352*E352</f>
        <v>1.206E-3</v>
      </c>
    </row>
    <row r="353" spans="1:7" ht="27.95" customHeight="1">
      <c r="A353" s="29" t="s">
        <v>52</v>
      </c>
      <c r="B353" s="29" t="s">
        <v>53</v>
      </c>
      <c r="C353" s="29" t="s">
        <v>54</v>
      </c>
      <c r="D353" s="30" t="s">
        <v>48</v>
      </c>
      <c r="E353" s="31">
        <v>14</v>
      </c>
      <c r="F353" s="32">
        <v>6.0000000000000002E-5</v>
      </c>
      <c r="G353" s="32">
        <f>F353*E353</f>
        <v>8.4000000000000003E-4</v>
      </c>
    </row>
    <row r="354" spans="1:7" ht="15" customHeight="1">
      <c r="A354" s="1"/>
      <c r="B354" s="1"/>
      <c r="C354" s="1"/>
      <c r="D354" s="1"/>
      <c r="E354" s="1"/>
      <c r="F354" s="33" t="s">
        <v>2433</v>
      </c>
      <c r="G354" s="34">
        <v>2.0460000000000001E-3</v>
      </c>
    </row>
    <row r="355" spans="1:7" ht="32.1" customHeight="1">
      <c r="A355" s="27" t="s">
        <v>2431</v>
      </c>
      <c r="B355" s="27" t="s">
        <v>2489</v>
      </c>
      <c r="C355" s="27" t="s">
        <v>1594</v>
      </c>
      <c r="D355" s="28" t="s">
        <v>15</v>
      </c>
      <c r="E355" s="1"/>
      <c r="F355" s="1"/>
      <c r="G355" s="1"/>
    </row>
    <row r="356" spans="1:7" ht="20.100000000000001" customHeight="1">
      <c r="A356" s="29" t="s">
        <v>49</v>
      </c>
      <c r="B356" s="29" t="s">
        <v>50</v>
      </c>
      <c r="C356" s="29" t="s">
        <v>51</v>
      </c>
      <c r="D356" s="30" t="s">
        <v>48</v>
      </c>
      <c r="E356" s="31">
        <v>30</v>
      </c>
      <c r="F356" s="32">
        <v>4.0200000000000001E-5</v>
      </c>
      <c r="G356" s="32">
        <f>F356*E356</f>
        <v>1.206E-3</v>
      </c>
    </row>
    <row r="357" spans="1:7" ht="27.95" customHeight="1">
      <c r="A357" s="29" t="s">
        <v>52</v>
      </c>
      <c r="B357" s="29" t="s">
        <v>53</v>
      </c>
      <c r="C357" s="29" t="s">
        <v>54</v>
      </c>
      <c r="D357" s="30" t="s">
        <v>48</v>
      </c>
      <c r="E357" s="31">
        <v>14</v>
      </c>
      <c r="F357" s="32">
        <v>6.0000000000000002E-5</v>
      </c>
      <c r="G357" s="32">
        <f>F357*E357</f>
        <v>8.4000000000000003E-4</v>
      </c>
    </row>
    <row r="358" spans="1:7" ht="15" customHeight="1">
      <c r="A358" s="1"/>
      <c r="B358" s="1"/>
      <c r="C358" s="1"/>
      <c r="D358" s="1"/>
      <c r="E358" s="1"/>
      <c r="F358" s="33" t="s">
        <v>2433</v>
      </c>
      <c r="G358" s="34">
        <v>2.0460000000000001E-3</v>
      </c>
    </row>
    <row r="359" spans="1:7" ht="32.1" customHeight="1">
      <c r="A359" s="27" t="s">
        <v>2431</v>
      </c>
      <c r="B359" s="27" t="s">
        <v>2490</v>
      </c>
      <c r="C359" s="27" t="s">
        <v>1596</v>
      </c>
      <c r="D359" s="28" t="s">
        <v>15</v>
      </c>
      <c r="E359" s="1"/>
      <c r="F359" s="1"/>
      <c r="G359" s="1"/>
    </row>
    <row r="360" spans="1:7" ht="20.100000000000001" customHeight="1">
      <c r="A360" s="29" t="s">
        <v>49</v>
      </c>
      <c r="B360" s="29" t="s">
        <v>50</v>
      </c>
      <c r="C360" s="29" t="s">
        <v>51</v>
      </c>
      <c r="D360" s="30" t="s">
        <v>48</v>
      </c>
      <c r="E360" s="31">
        <v>30</v>
      </c>
      <c r="F360" s="32">
        <v>4.0200000000000001E-5</v>
      </c>
      <c r="G360" s="32">
        <f>F360*E360</f>
        <v>1.206E-3</v>
      </c>
    </row>
    <row r="361" spans="1:7" ht="27.95" customHeight="1">
      <c r="A361" s="29" t="s">
        <v>52</v>
      </c>
      <c r="B361" s="29" t="s">
        <v>53</v>
      </c>
      <c r="C361" s="29" t="s">
        <v>54</v>
      </c>
      <c r="D361" s="30" t="s">
        <v>48</v>
      </c>
      <c r="E361" s="31">
        <v>14</v>
      </c>
      <c r="F361" s="32">
        <v>6.0000000000000002E-5</v>
      </c>
      <c r="G361" s="32">
        <f>F361*E361</f>
        <v>8.4000000000000003E-4</v>
      </c>
    </row>
    <row r="362" spans="1:7" ht="15" customHeight="1">
      <c r="A362" s="1"/>
      <c r="B362" s="1"/>
      <c r="C362" s="1"/>
      <c r="D362" s="1"/>
      <c r="E362" s="1"/>
      <c r="F362" s="33" t="s">
        <v>2433</v>
      </c>
      <c r="G362" s="34">
        <v>2.0460000000000001E-3</v>
      </c>
    </row>
    <row r="363" spans="1:7" ht="32.1" customHeight="1">
      <c r="A363" s="27" t="s">
        <v>2431</v>
      </c>
      <c r="B363" s="27" t="s">
        <v>2491</v>
      </c>
      <c r="C363" s="27" t="s">
        <v>1599</v>
      </c>
      <c r="D363" s="28" t="s">
        <v>15</v>
      </c>
      <c r="E363" s="1"/>
      <c r="F363" s="1"/>
      <c r="G363" s="1"/>
    </row>
    <row r="364" spans="1:7" ht="20.100000000000001" customHeight="1">
      <c r="A364" s="29" t="s">
        <v>49</v>
      </c>
      <c r="B364" s="29" t="s">
        <v>50</v>
      </c>
      <c r="C364" s="29" t="s">
        <v>51</v>
      </c>
      <c r="D364" s="30" t="s">
        <v>48</v>
      </c>
      <c r="E364" s="31">
        <v>30</v>
      </c>
      <c r="F364" s="32">
        <v>3.6180000000000003E-5</v>
      </c>
      <c r="G364" s="32">
        <f>F364*E364</f>
        <v>1.0854E-3</v>
      </c>
    </row>
    <row r="365" spans="1:7" ht="27.95" customHeight="1">
      <c r="A365" s="29" t="s">
        <v>52</v>
      </c>
      <c r="B365" s="29" t="s">
        <v>53</v>
      </c>
      <c r="C365" s="29" t="s">
        <v>54</v>
      </c>
      <c r="D365" s="30" t="s">
        <v>48</v>
      </c>
      <c r="E365" s="31">
        <v>14</v>
      </c>
      <c r="F365" s="32">
        <v>5.3999999999999998E-5</v>
      </c>
      <c r="G365" s="32">
        <f>F365*E365</f>
        <v>7.5599999999999994E-4</v>
      </c>
    </row>
    <row r="366" spans="1:7" ht="15" customHeight="1">
      <c r="A366" s="1"/>
      <c r="B366" s="1"/>
      <c r="C366" s="1"/>
      <c r="D366" s="1"/>
      <c r="E366" s="1"/>
      <c r="F366" s="33" t="s">
        <v>2433</v>
      </c>
      <c r="G366" s="34">
        <v>1.8414E-3</v>
      </c>
    </row>
    <row r="367" spans="1:7" ht="32.1" customHeight="1">
      <c r="A367" s="27" t="s">
        <v>2431</v>
      </c>
      <c r="B367" s="27" t="s">
        <v>2492</v>
      </c>
      <c r="C367" s="27" t="s">
        <v>1601</v>
      </c>
      <c r="D367" s="28" t="s">
        <v>15</v>
      </c>
      <c r="E367" s="1"/>
      <c r="F367" s="1"/>
      <c r="G367" s="1"/>
    </row>
    <row r="368" spans="1:7" ht="20.100000000000001" customHeight="1">
      <c r="A368" s="29" t="s">
        <v>49</v>
      </c>
      <c r="B368" s="29" t="s">
        <v>50</v>
      </c>
      <c r="C368" s="29" t="s">
        <v>51</v>
      </c>
      <c r="D368" s="30" t="s">
        <v>48</v>
      </c>
      <c r="E368" s="31">
        <v>30</v>
      </c>
      <c r="F368" s="32">
        <v>3.6180000000000003E-5</v>
      </c>
      <c r="G368" s="32">
        <f>F368*E368</f>
        <v>1.0854E-3</v>
      </c>
    </row>
    <row r="369" spans="1:7" ht="27.95" customHeight="1">
      <c r="A369" s="29" t="s">
        <v>52</v>
      </c>
      <c r="B369" s="29" t="s">
        <v>53</v>
      </c>
      <c r="C369" s="29" t="s">
        <v>54</v>
      </c>
      <c r="D369" s="30" t="s">
        <v>48</v>
      </c>
      <c r="E369" s="31">
        <v>14</v>
      </c>
      <c r="F369" s="32">
        <v>5.3999999999999998E-5</v>
      </c>
      <c r="G369" s="32">
        <f>F369*E369</f>
        <v>7.5599999999999994E-4</v>
      </c>
    </row>
    <row r="370" spans="1:7" ht="15" customHeight="1">
      <c r="A370" s="1"/>
      <c r="B370" s="1"/>
      <c r="C370" s="1"/>
      <c r="D370" s="1"/>
      <c r="E370" s="1"/>
      <c r="F370" s="33" t="s">
        <v>2433</v>
      </c>
      <c r="G370" s="34">
        <v>1.8414E-3</v>
      </c>
    </row>
    <row r="371" spans="1:7" ht="15" customHeight="1">
      <c r="A371" s="27" t="s">
        <v>2431</v>
      </c>
      <c r="B371" s="27" t="s">
        <v>2493</v>
      </c>
      <c r="C371" s="27" t="s">
        <v>1236</v>
      </c>
      <c r="D371" s="28" t="s">
        <v>15</v>
      </c>
      <c r="E371" s="1"/>
      <c r="F371" s="1"/>
      <c r="G371" s="1"/>
    </row>
    <row r="372" spans="1:7" ht="27.95" customHeight="1">
      <c r="A372" s="29" t="s">
        <v>52</v>
      </c>
      <c r="B372" s="29" t="s">
        <v>53</v>
      </c>
      <c r="C372" s="29" t="s">
        <v>54</v>
      </c>
      <c r="D372" s="30" t="s">
        <v>48</v>
      </c>
      <c r="E372" s="31">
        <v>14</v>
      </c>
      <c r="F372" s="32">
        <v>4.5848753919999999E-2</v>
      </c>
      <c r="G372" s="32">
        <f>F372*E372</f>
        <v>0.64188255488000001</v>
      </c>
    </row>
    <row r="373" spans="1:7" ht="15" customHeight="1">
      <c r="A373" s="29" t="s">
        <v>421</v>
      </c>
      <c r="B373" s="29" t="s">
        <v>422</v>
      </c>
      <c r="C373" s="29" t="s">
        <v>423</v>
      </c>
      <c r="D373" s="30" t="s">
        <v>58</v>
      </c>
      <c r="E373" s="31">
        <v>10</v>
      </c>
      <c r="F373" s="32">
        <v>2.5499999999999998</v>
      </c>
      <c r="G373" s="32">
        <f>F373*E373</f>
        <v>25.5</v>
      </c>
    </row>
    <row r="374" spans="1:7" ht="20.100000000000001" customHeight="1">
      <c r="A374" s="29" t="s">
        <v>424</v>
      </c>
      <c r="B374" s="29" t="s">
        <v>425</v>
      </c>
      <c r="C374" s="29" t="s">
        <v>426</v>
      </c>
      <c r="D374" s="30" t="s">
        <v>58</v>
      </c>
      <c r="E374" s="31">
        <v>2</v>
      </c>
      <c r="F374" s="32">
        <v>3.75</v>
      </c>
      <c r="G374" s="32">
        <f>F374*E374</f>
        <v>7.5</v>
      </c>
    </row>
    <row r="375" spans="1:7" ht="15" customHeight="1">
      <c r="A375" s="1"/>
      <c r="B375" s="1"/>
      <c r="C375" s="1"/>
      <c r="D375" s="1"/>
      <c r="E375" s="1"/>
      <c r="F375" s="33" t="s">
        <v>2433</v>
      </c>
      <c r="G375" s="34">
        <v>33.641882554879999</v>
      </c>
    </row>
    <row r="376" spans="1:7" ht="15" customHeight="1">
      <c r="A376" s="27" t="s">
        <v>2431</v>
      </c>
      <c r="B376" s="27" t="s">
        <v>2494</v>
      </c>
      <c r="C376" s="27" t="s">
        <v>606</v>
      </c>
      <c r="D376" s="28" t="s">
        <v>15</v>
      </c>
      <c r="E376" s="1"/>
      <c r="F376" s="1"/>
      <c r="G376" s="1"/>
    </row>
    <row r="377" spans="1:7" ht="20.100000000000001" customHeight="1">
      <c r="A377" s="29" t="s">
        <v>45</v>
      </c>
      <c r="B377" s="29" t="s">
        <v>46</v>
      </c>
      <c r="C377" s="29" t="s">
        <v>47</v>
      </c>
      <c r="D377" s="30" t="s">
        <v>48</v>
      </c>
      <c r="E377" s="31">
        <v>2.88</v>
      </c>
      <c r="F377" s="32">
        <v>0.37290000000000001</v>
      </c>
      <c r="G377" s="32">
        <f t="shared" ref="G377:G396" si="13">F377*E377</f>
        <v>1.073952</v>
      </c>
    </row>
    <row r="378" spans="1:7" ht="20.100000000000001" customHeight="1">
      <c r="A378" s="29" t="s">
        <v>49</v>
      </c>
      <c r="B378" s="29" t="s">
        <v>50</v>
      </c>
      <c r="C378" s="29" t="s">
        <v>51</v>
      </c>
      <c r="D378" s="30" t="s">
        <v>48</v>
      </c>
      <c r="E378" s="31">
        <v>30</v>
      </c>
      <c r="F378" s="32">
        <v>3.1037984299999999</v>
      </c>
      <c r="G378" s="32">
        <f t="shared" si="13"/>
        <v>93.113952900000001</v>
      </c>
    </row>
    <row r="379" spans="1:7" ht="27.95" customHeight="1">
      <c r="A379" s="29" t="s">
        <v>52</v>
      </c>
      <c r="B379" s="29" t="s">
        <v>53</v>
      </c>
      <c r="C379" s="29" t="s">
        <v>54</v>
      </c>
      <c r="D379" s="30" t="s">
        <v>48</v>
      </c>
      <c r="E379" s="31">
        <v>14</v>
      </c>
      <c r="F379" s="32">
        <v>2.0553119</v>
      </c>
      <c r="G379" s="32">
        <f t="shared" si="13"/>
        <v>28.7743666</v>
      </c>
    </row>
    <row r="380" spans="1:7" ht="20.100000000000001" customHeight="1">
      <c r="A380" s="29" t="s">
        <v>59</v>
      </c>
      <c r="B380" s="29" t="s">
        <v>60</v>
      </c>
      <c r="C380" s="29" t="s">
        <v>61</v>
      </c>
      <c r="D380" s="30" t="s">
        <v>58</v>
      </c>
      <c r="E380" s="31">
        <v>1</v>
      </c>
      <c r="F380" s="32">
        <v>8</v>
      </c>
      <c r="G380" s="32">
        <f t="shared" si="13"/>
        <v>8</v>
      </c>
    </row>
    <row r="381" spans="1:7" ht="15" customHeight="1">
      <c r="A381" s="29" t="s">
        <v>74</v>
      </c>
      <c r="B381" s="29" t="s">
        <v>75</v>
      </c>
      <c r="C381" s="29" t="s">
        <v>76</v>
      </c>
      <c r="D381" s="30" t="s">
        <v>48</v>
      </c>
      <c r="E381" s="31">
        <v>889</v>
      </c>
      <c r="F381" s="32">
        <v>6.8536E-2</v>
      </c>
      <c r="G381" s="32">
        <f t="shared" si="13"/>
        <v>60.928503999999997</v>
      </c>
    </row>
    <row r="382" spans="1:7" ht="20.100000000000001" customHeight="1">
      <c r="A382" s="29" t="s">
        <v>77</v>
      </c>
      <c r="B382" s="29" t="s">
        <v>78</v>
      </c>
      <c r="C382" s="29" t="s">
        <v>79</v>
      </c>
      <c r="D382" s="30" t="s">
        <v>81</v>
      </c>
      <c r="E382" s="31">
        <v>154.34</v>
      </c>
      <c r="F382" s="32">
        <v>0.1384</v>
      </c>
      <c r="G382" s="32">
        <f t="shared" si="13"/>
        <v>21.360655999999999</v>
      </c>
    </row>
    <row r="383" spans="1:7" ht="15" customHeight="1">
      <c r="A383" s="29" t="s">
        <v>152</v>
      </c>
      <c r="B383" s="29" t="s">
        <v>153</v>
      </c>
      <c r="C383" s="29" t="s">
        <v>154</v>
      </c>
      <c r="D383" s="30" t="s">
        <v>155</v>
      </c>
      <c r="E383" s="31">
        <v>142</v>
      </c>
      <c r="F383" s="32">
        <v>0.47375</v>
      </c>
      <c r="G383" s="32">
        <f t="shared" si="13"/>
        <v>67.272499999999994</v>
      </c>
    </row>
    <row r="384" spans="1:7" ht="15" customHeight="1">
      <c r="A384" s="29" t="s">
        <v>178</v>
      </c>
      <c r="B384" s="29" t="s">
        <v>153</v>
      </c>
      <c r="C384" s="29" t="s">
        <v>154</v>
      </c>
      <c r="D384" s="30" t="s">
        <v>155</v>
      </c>
      <c r="E384" s="31">
        <v>71</v>
      </c>
      <c r="F384" s="32">
        <v>0.47375</v>
      </c>
      <c r="G384" s="32">
        <f t="shared" si="13"/>
        <v>33.636249999999997</v>
      </c>
    </row>
    <row r="385" spans="1:7" ht="15" customHeight="1">
      <c r="A385" s="29" t="s">
        <v>202</v>
      </c>
      <c r="B385" s="29" t="s">
        <v>75</v>
      </c>
      <c r="C385" s="29" t="s">
        <v>76</v>
      </c>
      <c r="D385" s="30" t="s">
        <v>48</v>
      </c>
      <c r="E385" s="31">
        <v>1600.8</v>
      </c>
      <c r="F385" s="32">
        <v>6.8536E-2</v>
      </c>
      <c r="G385" s="32">
        <f t="shared" si="13"/>
        <v>109.7124288</v>
      </c>
    </row>
    <row r="386" spans="1:7" ht="20.100000000000001" customHeight="1">
      <c r="A386" s="29" t="s">
        <v>203</v>
      </c>
      <c r="B386" s="29" t="s">
        <v>78</v>
      </c>
      <c r="C386" s="29" t="s">
        <v>79</v>
      </c>
      <c r="D386" s="30" t="s">
        <v>81</v>
      </c>
      <c r="E386" s="31">
        <v>124.19</v>
      </c>
      <c r="F386" s="32">
        <v>0.1384</v>
      </c>
      <c r="G386" s="32">
        <f t="shared" si="13"/>
        <v>17.187895999999999</v>
      </c>
    </row>
    <row r="387" spans="1:7" ht="27.95" customHeight="1">
      <c r="A387" s="29" t="s">
        <v>210</v>
      </c>
      <c r="B387" s="29" t="s">
        <v>211</v>
      </c>
      <c r="C387" s="29" t="s">
        <v>212</v>
      </c>
      <c r="D387" s="30" t="s">
        <v>101</v>
      </c>
      <c r="E387" s="31">
        <v>330.48</v>
      </c>
      <c r="F387" s="32">
        <v>0.78490000000000004</v>
      </c>
      <c r="G387" s="32">
        <f t="shared" si="13"/>
        <v>259.39375200000001</v>
      </c>
    </row>
    <row r="388" spans="1:7" ht="15" customHeight="1">
      <c r="A388" s="29" t="s">
        <v>256</v>
      </c>
      <c r="B388" s="29" t="s">
        <v>153</v>
      </c>
      <c r="C388" s="29" t="s">
        <v>154</v>
      </c>
      <c r="D388" s="30" t="s">
        <v>155</v>
      </c>
      <c r="E388" s="31">
        <v>190</v>
      </c>
      <c r="F388" s="32">
        <v>0.47375</v>
      </c>
      <c r="G388" s="32">
        <f t="shared" si="13"/>
        <v>90.012500000000003</v>
      </c>
    </row>
    <row r="389" spans="1:7" ht="27.95" customHeight="1">
      <c r="A389" s="29" t="s">
        <v>295</v>
      </c>
      <c r="B389" s="29" t="s">
        <v>211</v>
      </c>
      <c r="C389" s="29" t="s">
        <v>296</v>
      </c>
      <c r="D389" s="30" t="s">
        <v>101</v>
      </c>
      <c r="E389" s="31">
        <v>4</v>
      </c>
      <c r="F389" s="32">
        <v>0.78490000000000004</v>
      </c>
      <c r="G389" s="32">
        <f t="shared" si="13"/>
        <v>3.1396000000000002</v>
      </c>
    </row>
    <row r="390" spans="1:7" ht="20.100000000000001" customHeight="1">
      <c r="A390" s="29" t="s">
        <v>297</v>
      </c>
      <c r="B390" s="29" t="s">
        <v>298</v>
      </c>
      <c r="C390" s="29" t="s">
        <v>299</v>
      </c>
      <c r="D390" s="30" t="s">
        <v>118</v>
      </c>
      <c r="E390" s="31">
        <v>0.25</v>
      </c>
      <c r="F390" s="32">
        <v>2.4590000000000001</v>
      </c>
      <c r="G390" s="32">
        <f t="shared" si="13"/>
        <v>0.61475000000000002</v>
      </c>
    </row>
    <row r="391" spans="1:7" ht="27.95" customHeight="1">
      <c r="A391" s="29" t="s">
        <v>303</v>
      </c>
      <c r="B391" s="29" t="s">
        <v>304</v>
      </c>
      <c r="C391" s="29" t="s">
        <v>305</v>
      </c>
      <c r="D391" s="30" t="s">
        <v>48</v>
      </c>
      <c r="E391" s="31">
        <v>12</v>
      </c>
      <c r="F391" s="32">
        <v>1.555661</v>
      </c>
      <c r="G391" s="32">
        <f t="shared" si="13"/>
        <v>18.667932</v>
      </c>
    </row>
    <row r="392" spans="1:7" ht="27.95" customHeight="1">
      <c r="A392" s="29" t="s">
        <v>306</v>
      </c>
      <c r="B392" s="29" t="s">
        <v>307</v>
      </c>
      <c r="C392" s="29" t="s">
        <v>308</v>
      </c>
      <c r="D392" s="30" t="s">
        <v>118</v>
      </c>
      <c r="E392" s="31">
        <v>0.56000000000000005</v>
      </c>
      <c r="F392" s="32">
        <v>2.286</v>
      </c>
      <c r="G392" s="32">
        <f t="shared" si="13"/>
        <v>1.2801600000000002</v>
      </c>
    </row>
    <row r="393" spans="1:7" ht="27.95" customHeight="1">
      <c r="A393" s="29" t="s">
        <v>343</v>
      </c>
      <c r="B393" s="29" t="s">
        <v>211</v>
      </c>
      <c r="C393" s="29" t="s">
        <v>212</v>
      </c>
      <c r="D393" s="30" t="s">
        <v>101</v>
      </c>
      <c r="E393" s="31">
        <v>426.35</v>
      </c>
      <c r="F393" s="32">
        <v>0.78490000000000004</v>
      </c>
      <c r="G393" s="32">
        <f t="shared" si="13"/>
        <v>334.64211500000005</v>
      </c>
    </row>
    <row r="394" spans="1:7" ht="27.95" customHeight="1">
      <c r="A394" s="29" t="s">
        <v>347</v>
      </c>
      <c r="B394" s="29" t="s">
        <v>348</v>
      </c>
      <c r="C394" s="29" t="s">
        <v>349</v>
      </c>
      <c r="D394" s="30" t="s">
        <v>48</v>
      </c>
      <c r="E394" s="31">
        <v>72</v>
      </c>
      <c r="F394" s="32">
        <v>0.97384000000000004</v>
      </c>
      <c r="G394" s="32">
        <f t="shared" si="13"/>
        <v>70.116479999999996</v>
      </c>
    </row>
    <row r="395" spans="1:7" ht="20.100000000000001" customHeight="1">
      <c r="A395" s="29" t="s">
        <v>353</v>
      </c>
      <c r="B395" s="29" t="s">
        <v>298</v>
      </c>
      <c r="C395" s="29" t="s">
        <v>299</v>
      </c>
      <c r="D395" s="30" t="s">
        <v>118</v>
      </c>
      <c r="E395" s="31">
        <v>3.38</v>
      </c>
      <c r="F395" s="32">
        <v>2.4590000000000001</v>
      </c>
      <c r="G395" s="32">
        <f t="shared" si="13"/>
        <v>8.31142</v>
      </c>
    </row>
    <row r="396" spans="1:7" ht="15" customHeight="1">
      <c r="A396" s="29" t="s">
        <v>363</v>
      </c>
      <c r="B396" s="29" t="s">
        <v>153</v>
      </c>
      <c r="C396" s="29" t="s">
        <v>154</v>
      </c>
      <c r="D396" s="30" t="s">
        <v>155</v>
      </c>
      <c r="E396" s="31">
        <v>110</v>
      </c>
      <c r="F396" s="32">
        <v>0.47375</v>
      </c>
      <c r="G396" s="32">
        <f t="shared" si="13"/>
        <v>52.112499999999997</v>
      </c>
    </row>
    <row r="397" spans="1:7" ht="15" customHeight="1">
      <c r="A397" s="1"/>
      <c r="B397" s="1"/>
      <c r="C397" s="1"/>
      <c r="D397" s="1"/>
      <c r="E397" s="1"/>
      <c r="F397" s="33" t="s">
        <v>2433</v>
      </c>
      <c r="G397" s="34">
        <v>1279.3517153</v>
      </c>
    </row>
    <row r="398" spans="1:7" ht="24" customHeight="1">
      <c r="A398" s="27" t="s">
        <v>2431</v>
      </c>
      <c r="B398" s="27" t="s">
        <v>2495</v>
      </c>
      <c r="C398" s="27" t="s">
        <v>2240</v>
      </c>
      <c r="D398" s="28" t="s">
        <v>81</v>
      </c>
      <c r="E398" s="1"/>
      <c r="F398" s="1"/>
      <c r="G398" s="1"/>
    </row>
    <row r="399" spans="1:7" ht="27.95" customHeight="1">
      <c r="A399" s="29" t="s">
        <v>52</v>
      </c>
      <c r="B399" s="29" t="s">
        <v>53</v>
      </c>
      <c r="C399" s="29" t="s">
        <v>54</v>
      </c>
      <c r="D399" s="30" t="s">
        <v>48</v>
      </c>
      <c r="E399" s="31">
        <v>14</v>
      </c>
      <c r="F399" s="32">
        <v>0.11491800000000001</v>
      </c>
      <c r="G399" s="32">
        <f>F399*E399</f>
        <v>1.6088520000000002</v>
      </c>
    </row>
    <row r="400" spans="1:7" ht="15" customHeight="1">
      <c r="A400" s="1"/>
      <c r="B400" s="1"/>
      <c r="C400" s="1"/>
      <c r="D400" s="1"/>
      <c r="E400" s="1"/>
      <c r="F400" s="33" t="s">
        <v>2433</v>
      </c>
      <c r="G400" s="34">
        <v>1.6088519999999999</v>
      </c>
    </row>
    <row r="401" spans="1:7" ht="15.95" customHeight="1">
      <c r="A401" s="27" t="s">
        <v>2431</v>
      </c>
      <c r="B401" s="27" t="s">
        <v>2496</v>
      </c>
      <c r="C401" s="27" t="s">
        <v>2263</v>
      </c>
      <c r="D401" s="28" t="s">
        <v>840</v>
      </c>
      <c r="E401" s="1"/>
      <c r="F401" s="1"/>
      <c r="G401" s="1"/>
    </row>
    <row r="402" spans="1:7" ht="27.95" customHeight="1">
      <c r="A402" s="29" t="s">
        <v>52</v>
      </c>
      <c r="B402" s="29" t="s">
        <v>53</v>
      </c>
      <c r="C402" s="29" t="s">
        <v>54</v>
      </c>
      <c r="D402" s="30" t="s">
        <v>48</v>
      </c>
      <c r="E402" s="31">
        <v>14</v>
      </c>
      <c r="F402" s="32">
        <v>1.12418496E-4</v>
      </c>
      <c r="G402" s="32">
        <f>F402*E402</f>
        <v>1.5738589440000002E-3</v>
      </c>
    </row>
    <row r="403" spans="1:7" ht="15" customHeight="1">
      <c r="A403" s="1"/>
      <c r="B403" s="1"/>
      <c r="C403" s="1"/>
      <c r="D403" s="1"/>
      <c r="E403" s="1"/>
      <c r="F403" s="33" t="s">
        <v>2433</v>
      </c>
      <c r="G403" s="34">
        <v>1.5738589439999999E-3</v>
      </c>
    </row>
    <row r="404" spans="1:7" ht="15.95" customHeight="1">
      <c r="A404" s="27" t="s">
        <v>2431</v>
      </c>
      <c r="B404" s="27" t="s">
        <v>2497</v>
      </c>
      <c r="C404" s="27" t="s">
        <v>2265</v>
      </c>
      <c r="D404" s="28" t="s">
        <v>810</v>
      </c>
      <c r="E404" s="1"/>
      <c r="F404" s="1"/>
      <c r="G404" s="1"/>
    </row>
    <row r="405" spans="1:7" ht="20.100000000000001" customHeight="1">
      <c r="A405" s="29" t="s">
        <v>49</v>
      </c>
      <c r="B405" s="29" t="s">
        <v>50</v>
      </c>
      <c r="C405" s="29" t="s">
        <v>51</v>
      </c>
      <c r="D405" s="30" t="s">
        <v>48</v>
      </c>
      <c r="E405" s="31">
        <v>30</v>
      </c>
      <c r="F405" s="32">
        <v>1.3145399999999999E-3</v>
      </c>
      <c r="G405" s="32">
        <f>F405*E405</f>
        <v>3.9436199999999998E-2</v>
      </c>
    </row>
    <row r="406" spans="1:7" ht="27.95" customHeight="1">
      <c r="A406" s="29" t="s">
        <v>52</v>
      </c>
      <c r="B406" s="29" t="s">
        <v>53</v>
      </c>
      <c r="C406" s="29" t="s">
        <v>54</v>
      </c>
      <c r="D406" s="30" t="s">
        <v>48</v>
      </c>
      <c r="E406" s="31">
        <v>14</v>
      </c>
      <c r="F406" s="32">
        <v>2.0770942079999999E-3</v>
      </c>
      <c r="G406" s="32">
        <f>F406*E406</f>
        <v>2.9079318911999996E-2</v>
      </c>
    </row>
    <row r="407" spans="1:7" ht="15" customHeight="1">
      <c r="A407" s="1"/>
      <c r="B407" s="1"/>
      <c r="C407" s="1"/>
      <c r="D407" s="1"/>
      <c r="E407" s="1"/>
      <c r="F407" s="33" t="s">
        <v>2433</v>
      </c>
      <c r="G407" s="34">
        <v>6.8515518912000001E-2</v>
      </c>
    </row>
    <row r="408" spans="1:7" ht="15.95" customHeight="1">
      <c r="A408" s="27" t="s">
        <v>2431</v>
      </c>
      <c r="B408" s="27" t="s">
        <v>2498</v>
      </c>
      <c r="C408" s="27" t="s">
        <v>1626</v>
      </c>
      <c r="D408" s="28" t="s">
        <v>15</v>
      </c>
      <c r="E408" s="1"/>
      <c r="F408" s="1"/>
      <c r="G408" s="1"/>
    </row>
    <row r="409" spans="1:7" ht="20.100000000000001" customHeight="1">
      <c r="A409" s="29" t="s">
        <v>49</v>
      </c>
      <c r="B409" s="29" t="s">
        <v>50</v>
      </c>
      <c r="C409" s="29" t="s">
        <v>51</v>
      </c>
      <c r="D409" s="30" t="s">
        <v>48</v>
      </c>
      <c r="E409" s="31">
        <v>30</v>
      </c>
      <c r="F409" s="32">
        <v>1.3145399999999999E-3</v>
      </c>
      <c r="G409" s="32">
        <f>F409*E409</f>
        <v>3.9436199999999998E-2</v>
      </c>
    </row>
    <row r="410" spans="1:7" ht="27.95" customHeight="1">
      <c r="A410" s="29" t="s">
        <v>52</v>
      </c>
      <c r="B410" s="29" t="s">
        <v>53</v>
      </c>
      <c r="C410" s="29" t="s">
        <v>54</v>
      </c>
      <c r="D410" s="30" t="s">
        <v>48</v>
      </c>
      <c r="E410" s="31">
        <v>14</v>
      </c>
      <c r="F410" s="32">
        <v>2.189512704E-3</v>
      </c>
      <c r="G410" s="32">
        <f>F410*E410</f>
        <v>3.0653177856E-2</v>
      </c>
    </row>
    <row r="411" spans="1:7" ht="15" customHeight="1">
      <c r="A411" s="1"/>
      <c r="B411" s="1"/>
      <c r="C411" s="1"/>
      <c r="D411" s="1"/>
      <c r="E411" s="1"/>
      <c r="F411" s="33" t="s">
        <v>2433</v>
      </c>
      <c r="G411" s="34">
        <v>7.0089377856000001E-2</v>
      </c>
    </row>
    <row r="412" spans="1:7" ht="15.95" customHeight="1">
      <c r="A412" s="27" t="s">
        <v>2431</v>
      </c>
      <c r="B412" s="27" t="s">
        <v>2499</v>
      </c>
      <c r="C412" s="27" t="s">
        <v>1628</v>
      </c>
      <c r="D412" s="28" t="s">
        <v>15</v>
      </c>
      <c r="E412" s="1"/>
      <c r="F412" s="1"/>
      <c r="G412" s="1"/>
    </row>
    <row r="413" spans="1:7" ht="20.100000000000001" customHeight="1">
      <c r="A413" s="29" t="s">
        <v>49</v>
      </c>
      <c r="B413" s="29" t="s">
        <v>50</v>
      </c>
      <c r="C413" s="29" t="s">
        <v>51</v>
      </c>
      <c r="D413" s="30" t="s">
        <v>48</v>
      </c>
      <c r="E413" s="31">
        <v>30</v>
      </c>
      <c r="F413" s="32">
        <v>1.3145399999999999E-3</v>
      </c>
      <c r="G413" s="32">
        <f>F413*E413</f>
        <v>3.9436199999999998E-2</v>
      </c>
    </row>
    <row r="414" spans="1:7" ht="27.95" customHeight="1">
      <c r="A414" s="29" t="s">
        <v>52</v>
      </c>
      <c r="B414" s="29" t="s">
        <v>53</v>
      </c>
      <c r="C414" s="29" t="s">
        <v>54</v>
      </c>
      <c r="D414" s="30" t="s">
        <v>48</v>
      </c>
      <c r="E414" s="31">
        <v>14</v>
      </c>
      <c r="F414" s="32">
        <v>2.189512704E-3</v>
      </c>
      <c r="G414" s="32">
        <f>F414*E414</f>
        <v>3.0653177856E-2</v>
      </c>
    </row>
    <row r="415" spans="1:7" ht="15" customHeight="1">
      <c r="A415" s="1"/>
      <c r="B415" s="1"/>
      <c r="C415" s="1"/>
      <c r="D415" s="1"/>
      <c r="E415" s="1"/>
      <c r="F415" s="33" t="s">
        <v>2433</v>
      </c>
      <c r="G415" s="34">
        <v>7.0089377856000001E-2</v>
      </c>
    </row>
    <row r="416" spans="1:7" ht="15.95" customHeight="1">
      <c r="A416" s="27" t="s">
        <v>2431</v>
      </c>
      <c r="B416" s="27" t="s">
        <v>2500</v>
      </c>
      <c r="C416" s="27" t="s">
        <v>1631</v>
      </c>
      <c r="D416" s="28" t="s">
        <v>15</v>
      </c>
      <c r="E416" s="1"/>
      <c r="F416" s="1"/>
      <c r="G416" s="1"/>
    </row>
    <row r="417" spans="1:7" ht="20.100000000000001" customHeight="1">
      <c r="A417" s="29" t="s">
        <v>49</v>
      </c>
      <c r="B417" s="29" t="s">
        <v>50</v>
      </c>
      <c r="C417" s="29" t="s">
        <v>51</v>
      </c>
      <c r="D417" s="30" t="s">
        <v>48</v>
      </c>
      <c r="E417" s="31">
        <v>30</v>
      </c>
      <c r="F417" s="32">
        <v>1.3145399999999999E-3</v>
      </c>
      <c r="G417" s="32">
        <f>F417*E417</f>
        <v>3.9436199999999998E-2</v>
      </c>
    </row>
    <row r="418" spans="1:7" ht="27.95" customHeight="1">
      <c r="A418" s="29" t="s">
        <v>52</v>
      </c>
      <c r="B418" s="29" t="s">
        <v>53</v>
      </c>
      <c r="C418" s="29" t="s">
        <v>54</v>
      </c>
      <c r="D418" s="30" t="s">
        <v>48</v>
      </c>
      <c r="E418" s="31">
        <v>14</v>
      </c>
      <c r="F418" s="32">
        <v>2.0770942079999999E-3</v>
      </c>
      <c r="G418" s="32">
        <f>F418*E418</f>
        <v>2.9079318911999996E-2</v>
      </c>
    </row>
    <row r="419" spans="1:7" ht="15" customHeight="1">
      <c r="A419" s="1"/>
      <c r="B419" s="1"/>
      <c r="C419" s="1"/>
      <c r="D419" s="1"/>
      <c r="E419" s="1"/>
      <c r="F419" s="33" t="s">
        <v>2433</v>
      </c>
      <c r="G419" s="34">
        <v>6.8515518912000001E-2</v>
      </c>
    </row>
    <row r="420" spans="1:7" ht="24" customHeight="1">
      <c r="A420" s="27" t="s">
        <v>2431</v>
      </c>
      <c r="B420" s="27" t="s">
        <v>2501</v>
      </c>
      <c r="C420" s="27" t="s">
        <v>1633</v>
      </c>
      <c r="D420" s="28" t="s">
        <v>15</v>
      </c>
      <c r="E420" s="1"/>
      <c r="F420" s="1"/>
      <c r="G420" s="1"/>
    </row>
    <row r="421" spans="1:7" ht="20.100000000000001" customHeight="1">
      <c r="A421" s="29" t="s">
        <v>49</v>
      </c>
      <c r="B421" s="29" t="s">
        <v>50</v>
      </c>
      <c r="C421" s="29" t="s">
        <v>51</v>
      </c>
      <c r="D421" s="30" t="s">
        <v>48</v>
      </c>
      <c r="E421" s="31">
        <v>30</v>
      </c>
      <c r="F421" s="32">
        <v>1.3145399999999999E-3</v>
      </c>
      <c r="G421" s="32">
        <f>F421*E421</f>
        <v>3.9436199999999998E-2</v>
      </c>
    </row>
    <row r="422" spans="1:7" ht="27.95" customHeight="1">
      <c r="A422" s="29" t="s">
        <v>52</v>
      </c>
      <c r="B422" s="29" t="s">
        <v>53</v>
      </c>
      <c r="C422" s="29" t="s">
        <v>54</v>
      </c>
      <c r="D422" s="30" t="s">
        <v>48</v>
      </c>
      <c r="E422" s="31">
        <v>14</v>
      </c>
      <c r="F422" s="32">
        <v>2.0770942079999999E-3</v>
      </c>
      <c r="G422" s="32">
        <f>F422*E422</f>
        <v>2.9079318911999996E-2</v>
      </c>
    </row>
    <row r="423" spans="1:7" ht="15" customHeight="1">
      <c r="A423" s="1"/>
      <c r="B423" s="1"/>
      <c r="C423" s="1"/>
      <c r="D423" s="1"/>
      <c r="E423" s="1"/>
      <c r="F423" s="33" t="s">
        <v>2433</v>
      </c>
      <c r="G423" s="34">
        <v>6.8515518912000001E-2</v>
      </c>
    </row>
    <row r="424" spans="1:7" ht="24" customHeight="1">
      <c r="A424" s="27" t="s">
        <v>2431</v>
      </c>
      <c r="B424" s="27" t="s">
        <v>2502</v>
      </c>
      <c r="C424" s="27" t="s">
        <v>1555</v>
      </c>
      <c r="D424" s="28" t="s">
        <v>118</v>
      </c>
      <c r="E424" s="1"/>
      <c r="F424" s="1"/>
      <c r="G424" s="1"/>
    </row>
    <row r="425" spans="1:7" ht="27.95" customHeight="1">
      <c r="A425" s="29" t="s">
        <v>52</v>
      </c>
      <c r="B425" s="29" t="s">
        <v>53</v>
      </c>
      <c r="C425" s="29" t="s">
        <v>54</v>
      </c>
      <c r="D425" s="30" t="s">
        <v>48</v>
      </c>
      <c r="E425" s="31">
        <v>14</v>
      </c>
      <c r="F425" s="32">
        <v>1.9939200000000002E-3</v>
      </c>
      <c r="G425" s="32">
        <f>F425*E425</f>
        <v>2.7914880000000003E-2</v>
      </c>
    </row>
    <row r="426" spans="1:7" ht="15" customHeight="1">
      <c r="A426" s="1"/>
      <c r="B426" s="1"/>
      <c r="C426" s="1"/>
      <c r="D426" s="1"/>
      <c r="E426" s="1"/>
      <c r="F426" s="33" t="s">
        <v>2433</v>
      </c>
      <c r="G426" s="34">
        <v>2.791488E-2</v>
      </c>
    </row>
    <row r="427" spans="1:7" ht="24" customHeight="1">
      <c r="A427" s="27" t="s">
        <v>2431</v>
      </c>
      <c r="B427" s="27" t="s">
        <v>2503</v>
      </c>
      <c r="C427" s="27" t="s">
        <v>1133</v>
      </c>
      <c r="D427" s="28" t="s">
        <v>118</v>
      </c>
      <c r="E427" s="1"/>
      <c r="F427" s="1"/>
      <c r="G427" s="1"/>
    </row>
    <row r="428" spans="1:7" ht="27.95" customHeight="1">
      <c r="A428" s="29" t="s">
        <v>52</v>
      </c>
      <c r="B428" s="29" t="s">
        <v>53</v>
      </c>
      <c r="C428" s="29" t="s">
        <v>54</v>
      </c>
      <c r="D428" s="30" t="s">
        <v>48</v>
      </c>
      <c r="E428" s="31">
        <v>14</v>
      </c>
      <c r="F428" s="32">
        <v>1.440768E-3</v>
      </c>
      <c r="G428" s="32">
        <f>F428*E428</f>
        <v>2.0170752E-2</v>
      </c>
    </row>
    <row r="429" spans="1:7" ht="20.100000000000001" customHeight="1">
      <c r="A429" s="29" t="s">
        <v>354</v>
      </c>
      <c r="B429" s="29" t="s">
        <v>355</v>
      </c>
      <c r="C429" s="29" t="s">
        <v>356</v>
      </c>
      <c r="D429" s="30" t="s">
        <v>118</v>
      </c>
      <c r="E429" s="31">
        <v>3.89</v>
      </c>
      <c r="F429" s="32">
        <v>1.1499999999999999</v>
      </c>
      <c r="G429" s="32">
        <f>F429*E429</f>
        <v>4.4734999999999996</v>
      </c>
    </row>
    <row r="430" spans="1:7" ht="15" customHeight="1">
      <c r="A430" s="1"/>
      <c r="B430" s="1"/>
      <c r="C430" s="1"/>
      <c r="D430" s="1"/>
      <c r="E430" s="1"/>
      <c r="F430" s="33" t="s">
        <v>2433</v>
      </c>
      <c r="G430" s="34">
        <v>4.4936707519999999</v>
      </c>
    </row>
    <row r="431" spans="1:7" ht="15.95" customHeight="1">
      <c r="A431" s="27" t="s">
        <v>2431</v>
      </c>
      <c r="B431" s="27" t="s">
        <v>2504</v>
      </c>
      <c r="C431" s="27" t="s">
        <v>2208</v>
      </c>
      <c r="D431" s="28" t="s">
        <v>118</v>
      </c>
      <c r="E431" s="1"/>
      <c r="F431" s="1"/>
      <c r="G431" s="1"/>
    </row>
    <row r="432" spans="1:7" ht="20.100000000000001" customHeight="1">
      <c r="A432" s="29" t="s">
        <v>49</v>
      </c>
      <c r="B432" s="29" t="s">
        <v>50</v>
      </c>
      <c r="C432" s="29" t="s">
        <v>51</v>
      </c>
      <c r="D432" s="30" t="s">
        <v>48</v>
      </c>
      <c r="E432" s="31">
        <v>30</v>
      </c>
      <c r="F432" s="32">
        <v>5.4371599999999999E-3</v>
      </c>
      <c r="G432" s="32">
        <f>F432*E432</f>
        <v>0.1631148</v>
      </c>
    </row>
    <row r="433" spans="1:7" ht="27.95" customHeight="1">
      <c r="A433" s="29" t="s">
        <v>52</v>
      </c>
      <c r="B433" s="29" t="s">
        <v>53</v>
      </c>
      <c r="C433" s="29" t="s">
        <v>54</v>
      </c>
      <c r="D433" s="30" t="s">
        <v>48</v>
      </c>
      <c r="E433" s="31">
        <v>14</v>
      </c>
      <c r="F433" s="32">
        <v>2.2401500000000002E-3</v>
      </c>
      <c r="G433" s="32">
        <f>F433*E433</f>
        <v>3.1362100000000004E-2</v>
      </c>
    </row>
    <row r="434" spans="1:7" ht="15" customHeight="1">
      <c r="A434" s="1"/>
      <c r="B434" s="1"/>
      <c r="C434" s="1"/>
      <c r="D434" s="1"/>
      <c r="E434" s="1"/>
      <c r="F434" s="33" t="s">
        <v>2433</v>
      </c>
      <c r="G434" s="34">
        <v>0.19447690000000001</v>
      </c>
    </row>
    <row r="435" spans="1:7" ht="24" customHeight="1">
      <c r="A435" s="27" t="s">
        <v>2431</v>
      </c>
      <c r="B435" s="27" t="s">
        <v>2505</v>
      </c>
      <c r="C435" s="27" t="s">
        <v>2088</v>
      </c>
      <c r="D435" s="28" t="s">
        <v>118</v>
      </c>
      <c r="E435" s="1"/>
      <c r="F435" s="1"/>
      <c r="G435" s="1"/>
    </row>
    <row r="436" spans="1:7" ht="20.100000000000001" customHeight="1">
      <c r="A436" s="29" t="s">
        <v>49</v>
      </c>
      <c r="B436" s="29" t="s">
        <v>50</v>
      </c>
      <c r="C436" s="29" t="s">
        <v>51</v>
      </c>
      <c r="D436" s="30" t="s">
        <v>48</v>
      </c>
      <c r="E436" s="31">
        <v>30</v>
      </c>
      <c r="F436" s="32">
        <v>8.1540799999999997E-2</v>
      </c>
      <c r="G436" s="32">
        <f>F436*E436</f>
        <v>2.446224</v>
      </c>
    </row>
    <row r="437" spans="1:7" ht="27.95" customHeight="1">
      <c r="A437" s="29" t="s">
        <v>52</v>
      </c>
      <c r="B437" s="29" t="s">
        <v>53</v>
      </c>
      <c r="C437" s="29" t="s">
        <v>54</v>
      </c>
      <c r="D437" s="30" t="s">
        <v>48</v>
      </c>
      <c r="E437" s="31">
        <v>14</v>
      </c>
      <c r="F437" s="32">
        <v>8.2286600000000001E-2</v>
      </c>
      <c r="G437" s="32">
        <f>F437*E437</f>
        <v>1.1520124</v>
      </c>
    </row>
    <row r="438" spans="1:7" ht="15" customHeight="1">
      <c r="A438" s="1"/>
      <c r="B438" s="1"/>
      <c r="C438" s="1"/>
      <c r="D438" s="1"/>
      <c r="E438" s="1"/>
      <c r="F438" s="33" t="s">
        <v>2433</v>
      </c>
      <c r="G438" s="34">
        <v>3.5982363999999998</v>
      </c>
    </row>
    <row r="439" spans="1:7" ht="15" customHeight="1">
      <c r="A439" s="27" t="s">
        <v>2431</v>
      </c>
      <c r="B439" s="27" t="s">
        <v>2506</v>
      </c>
      <c r="C439" s="27" t="s">
        <v>781</v>
      </c>
      <c r="D439" s="28" t="s">
        <v>118</v>
      </c>
      <c r="E439" s="1"/>
      <c r="F439" s="1"/>
      <c r="G439" s="1"/>
    </row>
    <row r="440" spans="1:7" ht="20.100000000000001" customHeight="1">
      <c r="A440" s="29" t="s">
        <v>59</v>
      </c>
      <c r="B440" s="29" t="s">
        <v>60</v>
      </c>
      <c r="C440" s="29" t="s">
        <v>61</v>
      </c>
      <c r="D440" s="30" t="s">
        <v>58</v>
      </c>
      <c r="E440" s="31">
        <v>1</v>
      </c>
      <c r="F440" s="32">
        <v>0.125</v>
      </c>
      <c r="G440" s="32">
        <f>F440*E440</f>
        <v>0.125</v>
      </c>
    </row>
    <row r="441" spans="1:7" ht="15" customHeight="1">
      <c r="A441" s="1"/>
      <c r="B441" s="1"/>
      <c r="C441" s="1"/>
      <c r="D441" s="1"/>
      <c r="E441" s="1"/>
      <c r="F441" s="33" t="s">
        <v>2433</v>
      </c>
      <c r="G441" s="34">
        <v>0.125</v>
      </c>
    </row>
    <row r="442" spans="1:7" ht="15.95" customHeight="1">
      <c r="A442" s="27" t="s">
        <v>2431</v>
      </c>
      <c r="B442" s="27" t="s">
        <v>2507</v>
      </c>
      <c r="C442" s="27" t="s">
        <v>888</v>
      </c>
      <c r="D442" s="28" t="s">
        <v>889</v>
      </c>
      <c r="E442" s="1"/>
      <c r="F442" s="1"/>
      <c r="G442" s="1"/>
    </row>
    <row r="443" spans="1:7" ht="15" customHeight="1">
      <c r="A443" s="29" t="s">
        <v>152</v>
      </c>
      <c r="B443" s="29" t="s">
        <v>153</v>
      </c>
      <c r="C443" s="29" t="s">
        <v>154</v>
      </c>
      <c r="D443" s="30" t="s">
        <v>155</v>
      </c>
      <c r="E443" s="31">
        <v>142</v>
      </c>
      <c r="F443" s="32">
        <v>0.01</v>
      </c>
      <c r="G443" s="32">
        <f>F443*E443</f>
        <v>1.42</v>
      </c>
    </row>
    <row r="444" spans="1:7" ht="15" customHeight="1">
      <c r="A444" s="29" t="s">
        <v>178</v>
      </c>
      <c r="B444" s="29" t="s">
        <v>153</v>
      </c>
      <c r="C444" s="29" t="s">
        <v>154</v>
      </c>
      <c r="D444" s="30" t="s">
        <v>155</v>
      </c>
      <c r="E444" s="31">
        <v>71</v>
      </c>
      <c r="F444" s="32">
        <v>0.01</v>
      </c>
      <c r="G444" s="32">
        <f>F444*E444</f>
        <v>0.71</v>
      </c>
    </row>
    <row r="445" spans="1:7" ht="15" customHeight="1">
      <c r="A445" s="29" t="s">
        <v>256</v>
      </c>
      <c r="B445" s="29" t="s">
        <v>153</v>
      </c>
      <c r="C445" s="29" t="s">
        <v>154</v>
      </c>
      <c r="D445" s="30" t="s">
        <v>155</v>
      </c>
      <c r="E445" s="31">
        <v>190</v>
      </c>
      <c r="F445" s="32">
        <v>0.01</v>
      </c>
      <c r="G445" s="32">
        <f>F445*E445</f>
        <v>1.9000000000000001</v>
      </c>
    </row>
    <row r="446" spans="1:7" ht="15" customHeight="1">
      <c r="A446" s="29" t="s">
        <v>363</v>
      </c>
      <c r="B446" s="29" t="s">
        <v>153</v>
      </c>
      <c r="C446" s="29" t="s">
        <v>154</v>
      </c>
      <c r="D446" s="30" t="s">
        <v>155</v>
      </c>
      <c r="E446" s="31">
        <v>110</v>
      </c>
      <c r="F446" s="32">
        <v>0.01</v>
      </c>
      <c r="G446" s="32">
        <f>F446*E446</f>
        <v>1.1000000000000001</v>
      </c>
    </row>
    <row r="447" spans="1:7" ht="15" customHeight="1">
      <c r="A447" s="1"/>
      <c r="B447" s="1"/>
      <c r="C447" s="1"/>
      <c r="D447" s="1"/>
      <c r="E447" s="1"/>
      <c r="F447" s="33" t="s">
        <v>2433</v>
      </c>
      <c r="G447" s="34">
        <v>5.13</v>
      </c>
    </row>
    <row r="448" spans="1:7" ht="15.95" customHeight="1">
      <c r="A448" s="27" t="s">
        <v>2431</v>
      </c>
      <c r="B448" s="27" t="s">
        <v>2508</v>
      </c>
      <c r="C448" s="27" t="s">
        <v>633</v>
      </c>
      <c r="D448" s="28" t="s">
        <v>58</v>
      </c>
      <c r="E448" s="1"/>
      <c r="F448" s="1"/>
      <c r="G448" s="1"/>
    </row>
    <row r="449" spans="1:7" ht="20.100000000000001" customHeight="1">
      <c r="A449" s="29" t="s">
        <v>49</v>
      </c>
      <c r="B449" s="29" t="s">
        <v>50</v>
      </c>
      <c r="C449" s="29" t="s">
        <v>51</v>
      </c>
      <c r="D449" s="30" t="s">
        <v>48</v>
      </c>
      <c r="E449" s="31">
        <v>30</v>
      </c>
      <c r="F449" s="32">
        <v>0.05</v>
      </c>
      <c r="G449" s="32">
        <f>F449*E449</f>
        <v>1.5</v>
      </c>
    </row>
    <row r="450" spans="1:7" ht="27.95" customHeight="1">
      <c r="A450" s="29" t="s">
        <v>52</v>
      </c>
      <c r="B450" s="29" t="s">
        <v>53</v>
      </c>
      <c r="C450" s="29" t="s">
        <v>54</v>
      </c>
      <c r="D450" s="30" t="s">
        <v>48</v>
      </c>
      <c r="E450" s="31">
        <v>14</v>
      </c>
      <c r="F450" s="32">
        <v>0.18790000000000001</v>
      </c>
      <c r="G450" s="32">
        <f>F450*E450</f>
        <v>2.6306000000000003</v>
      </c>
    </row>
    <row r="451" spans="1:7" ht="15" customHeight="1">
      <c r="A451" s="1"/>
      <c r="B451" s="1"/>
      <c r="C451" s="1"/>
      <c r="D451" s="1"/>
      <c r="E451" s="1"/>
      <c r="F451" s="33" t="s">
        <v>2433</v>
      </c>
      <c r="G451" s="34">
        <v>4.1306000000000003</v>
      </c>
    </row>
    <row r="452" spans="1:7" ht="15.95" customHeight="1">
      <c r="A452" s="27" t="s">
        <v>2431</v>
      </c>
      <c r="B452" s="27" t="s">
        <v>2509</v>
      </c>
      <c r="C452" s="27" t="s">
        <v>635</v>
      </c>
      <c r="D452" s="28" t="s">
        <v>58</v>
      </c>
      <c r="E452" s="1"/>
      <c r="F452" s="1"/>
      <c r="G452" s="1"/>
    </row>
    <row r="453" spans="1:7" ht="20.100000000000001" customHeight="1">
      <c r="A453" s="29" t="s">
        <v>49</v>
      </c>
      <c r="B453" s="29" t="s">
        <v>50</v>
      </c>
      <c r="C453" s="29" t="s">
        <v>51</v>
      </c>
      <c r="D453" s="30" t="s">
        <v>48</v>
      </c>
      <c r="E453" s="31">
        <v>30</v>
      </c>
      <c r="F453" s="32">
        <v>2.5000000000000001E-2</v>
      </c>
      <c r="G453" s="32">
        <f>F453*E453</f>
        <v>0.75</v>
      </c>
    </row>
    <row r="454" spans="1:7" ht="27.95" customHeight="1">
      <c r="A454" s="29" t="s">
        <v>52</v>
      </c>
      <c r="B454" s="29" t="s">
        <v>53</v>
      </c>
      <c r="C454" s="29" t="s">
        <v>54</v>
      </c>
      <c r="D454" s="30" t="s">
        <v>48</v>
      </c>
      <c r="E454" s="31">
        <v>14</v>
      </c>
      <c r="F454" s="32">
        <v>2.6800000000000001E-2</v>
      </c>
      <c r="G454" s="32">
        <f>F454*E454</f>
        <v>0.37520000000000003</v>
      </c>
    </row>
    <row r="455" spans="1:7" ht="15" customHeight="1">
      <c r="A455" s="1"/>
      <c r="B455" s="1"/>
      <c r="C455" s="1"/>
      <c r="D455" s="1"/>
      <c r="E455" s="1"/>
      <c r="F455" s="33" t="s">
        <v>2433</v>
      </c>
      <c r="G455" s="34">
        <v>1.1252</v>
      </c>
    </row>
    <row r="456" spans="1:7" ht="24" customHeight="1">
      <c r="A456" s="27" t="s">
        <v>2431</v>
      </c>
      <c r="B456" s="27" t="s">
        <v>2510</v>
      </c>
      <c r="C456" s="27" t="s">
        <v>748</v>
      </c>
      <c r="D456" s="28" t="s">
        <v>58</v>
      </c>
      <c r="E456" s="1"/>
      <c r="F456" s="1"/>
      <c r="G456" s="1"/>
    </row>
    <row r="457" spans="1:7" ht="27.95" customHeight="1">
      <c r="A457" s="29" t="s">
        <v>55</v>
      </c>
      <c r="B457" s="29" t="s">
        <v>56</v>
      </c>
      <c r="C457" s="29" t="s">
        <v>57</v>
      </c>
      <c r="D457" s="30" t="s">
        <v>58</v>
      </c>
      <c r="E457" s="31">
        <v>1</v>
      </c>
      <c r="F457" s="32">
        <v>1</v>
      </c>
      <c r="G457" s="32">
        <f>F457*E457</f>
        <v>1</v>
      </c>
    </row>
    <row r="458" spans="1:7" ht="15" customHeight="1">
      <c r="A458" s="1"/>
      <c r="B458" s="1"/>
      <c r="C458" s="1"/>
      <c r="D458" s="1"/>
      <c r="E458" s="1"/>
      <c r="F458" s="33" t="s">
        <v>2433</v>
      </c>
      <c r="G458" s="34">
        <v>1</v>
      </c>
    </row>
    <row r="459" spans="1:7" ht="15" customHeight="1">
      <c r="A459" s="27" t="s">
        <v>2431</v>
      </c>
      <c r="B459" s="27" t="s">
        <v>2511</v>
      </c>
      <c r="C459" s="27" t="s">
        <v>591</v>
      </c>
      <c r="D459" s="28" t="s">
        <v>58</v>
      </c>
      <c r="E459" s="1"/>
      <c r="F459" s="1"/>
      <c r="G459" s="1"/>
    </row>
    <row r="460" spans="1:7" ht="27.95" customHeight="1">
      <c r="A460" s="29" t="s">
        <v>38</v>
      </c>
      <c r="B460" s="29" t="s">
        <v>39</v>
      </c>
      <c r="C460" s="29" t="s">
        <v>40</v>
      </c>
      <c r="D460" s="30" t="s">
        <v>42</v>
      </c>
      <c r="E460" s="31">
        <v>1</v>
      </c>
      <c r="F460" s="32">
        <v>25</v>
      </c>
      <c r="G460" s="32">
        <f>F460*E460</f>
        <v>25</v>
      </c>
    </row>
    <row r="461" spans="1:7" ht="15" customHeight="1">
      <c r="A461" s="1"/>
      <c r="B461" s="1"/>
      <c r="C461" s="1"/>
      <c r="D461" s="1"/>
      <c r="E461" s="1"/>
      <c r="F461" s="33" t="s">
        <v>2433</v>
      </c>
      <c r="G461" s="34">
        <v>25</v>
      </c>
    </row>
    <row r="462" spans="1:7" ht="15.95" customHeight="1">
      <c r="A462" s="27" t="s">
        <v>2431</v>
      </c>
      <c r="B462" s="27" t="s">
        <v>2512</v>
      </c>
      <c r="C462" s="27" t="s">
        <v>750</v>
      </c>
      <c r="D462" s="28" t="s">
        <v>81</v>
      </c>
      <c r="E462" s="1"/>
      <c r="F462" s="1"/>
      <c r="G462" s="1"/>
    </row>
    <row r="463" spans="1:7" ht="27.95" customHeight="1">
      <c r="A463" s="29" t="s">
        <v>55</v>
      </c>
      <c r="B463" s="29" t="s">
        <v>56</v>
      </c>
      <c r="C463" s="29" t="s">
        <v>57</v>
      </c>
      <c r="D463" s="30" t="s">
        <v>58</v>
      </c>
      <c r="E463" s="31">
        <v>1</v>
      </c>
      <c r="F463" s="32">
        <v>1.95</v>
      </c>
      <c r="G463" s="32">
        <f>F463*E463</f>
        <v>1.95</v>
      </c>
    </row>
    <row r="464" spans="1:7" ht="15" customHeight="1">
      <c r="A464" s="1"/>
      <c r="B464" s="1"/>
      <c r="C464" s="1"/>
      <c r="D464" s="1"/>
      <c r="E464" s="1"/>
      <c r="F464" s="33" t="s">
        <v>2433</v>
      </c>
      <c r="G464" s="34">
        <v>1.95</v>
      </c>
    </row>
    <row r="465" spans="1:7" ht="15" customHeight="1">
      <c r="A465" s="27" t="s">
        <v>2431</v>
      </c>
      <c r="B465" s="27" t="s">
        <v>2513</v>
      </c>
      <c r="C465" s="27" t="s">
        <v>833</v>
      </c>
      <c r="D465" s="28" t="s">
        <v>101</v>
      </c>
      <c r="E465" s="1"/>
      <c r="F465" s="1"/>
      <c r="G465" s="1"/>
    </row>
    <row r="466" spans="1:7" ht="27.95" customHeight="1">
      <c r="A466" s="29" t="s">
        <v>102</v>
      </c>
      <c r="B466" s="29" t="s">
        <v>103</v>
      </c>
      <c r="C466" s="29" t="s">
        <v>104</v>
      </c>
      <c r="D466" s="30" t="s">
        <v>101</v>
      </c>
      <c r="E466" s="31">
        <v>342.18</v>
      </c>
      <c r="F466" s="32">
        <v>1</v>
      </c>
      <c r="G466" s="32">
        <f>F466*E466</f>
        <v>342.18</v>
      </c>
    </row>
    <row r="467" spans="1:7" ht="27.95" customHeight="1">
      <c r="A467" s="29" t="s">
        <v>294</v>
      </c>
      <c r="B467" s="29" t="s">
        <v>103</v>
      </c>
      <c r="C467" s="29" t="s">
        <v>104</v>
      </c>
      <c r="D467" s="30" t="s">
        <v>101</v>
      </c>
      <c r="E467" s="31">
        <v>4</v>
      </c>
      <c r="F467" s="32">
        <v>1</v>
      </c>
      <c r="G467" s="32">
        <f>F467*E467</f>
        <v>4</v>
      </c>
    </row>
    <row r="468" spans="1:7" ht="15" customHeight="1">
      <c r="A468" s="1"/>
      <c r="B468" s="1"/>
      <c r="C468" s="1"/>
      <c r="D468" s="1"/>
      <c r="E468" s="1"/>
      <c r="F468" s="33" t="s">
        <v>2433</v>
      </c>
      <c r="G468" s="34">
        <v>346.18</v>
      </c>
    </row>
    <row r="469" spans="1:7" ht="15" customHeight="1">
      <c r="A469" s="27" t="s">
        <v>2431</v>
      </c>
      <c r="B469" s="27" t="s">
        <v>2514</v>
      </c>
      <c r="C469" s="27" t="s">
        <v>856</v>
      </c>
      <c r="D469" s="28" t="s">
        <v>101</v>
      </c>
      <c r="E469" s="1"/>
      <c r="F469" s="1"/>
      <c r="G469" s="1"/>
    </row>
    <row r="470" spans="1:7" ht="27.95" customHeight="1">
      <c r="A470" s="29" t="s">
        <v>122</v>
      </c>
      <c r="B470" s="29" t="s">
        <v>123</v>
      </c>
      <c r="C470" s="29" t="s">
        <v>124</v>
      </c>
      <c r="D470" s="30" t="s">
        <v>101</v>
      </c>
      <c r="E470" s="31">
        <v>131.82</v>
      </c>
      <c r="F470" s="32">
        <v>1</v>
      </c>
      <c r="G470" s="32">
        <f>F470*E470</f>
        <v>131.82</v>
      </c>
    </row>
    <row r="471" spans="1:7" ht="27.95" customHeight="1">
      <c r="A471" s="29" t="s">
        <v>218</v>
      </c>
      <c r="B471" s="29" t="s">
        <v>123</v>
      </c>
      <c r="C471" s="29" t="s">
        <v>124</v>
      </c>
      <c r="D471" s="30" t="s">
        <v>101</v>
      </c>
      <c r="E471" s="31">
        <v>34.67</v>
      </c>
      <c r="F471" s="32">
        <v>1</v>
      </c>
      <c r="G471" s="32">
        <f>F471*E471</f>
        <v>34.67</v>
      </c>
    </row>
    <row r="472" spans="1:7" ht="15" customHeight="1">
      <c r="A472" s="1"/>
      <c r="B472" s="1"/>
      <c r="C472" s="1"/>
      <c r="D472" s="1"/>
      <c r="E472" s="1"/>
      <c r="F472" s="33" t="s">
        <v>2433</v>
      </c>
      <c r="G472" s="34">
        <v>166.49</v>
      </c>
    </row>
    <row r="473" spans="1:7" ht="15" customHeight="1">
      <c r="A473" s="27" t="s">
        <v>2431</v>
      </c>
      <c r="B473" s="27" t="s">
        <v>2515</v>
      </c>
      <c r="C473" s="27" t="s">
        <v>1140</v>
      </c>
      <c r="D473" s="28" t="s">
        <v>101</v>
      </c>
      <c r="E473" s="1"/>
      <c r="F473" s="1"/>
      <c r="G473" s="1"/>
    </row>
    <row r="474" spans="1:7" ht="20.100000000000001" customHeight="1">
      <c r="A474" s="29" t="s">
        <v>357</v>
      </c>
      <c r="B474" s="29" t="s">
        <v>358</v>
      </c>
      <c r="C474" s="29" t="s">
        <v>359</v>
      </c>
      <c r="D474" s="30" t="s">
        <v>81</v>
      </c>
      <c r="E474" s="31">
        <v>220</v>
      </c>
      <c r="F474" s="32">
        <v>0.79</v>
      </c>
      <c r="G474" s="32">
        <f>F474*E474</f>
        <v>173.8</v>
      </c>
    </row>
    <row r="475" spans="1:7" ht="15" customHeight="1">
      <c r="A475" s="1"/>
      <c r="B475" s="1"/>
      <c r="C475" s="1"/>
      <c r="D475" s="1"/>
      <c r="E475" s="1"/>
      <c r="F475" s="33" t="s">
        <v>2433</v>
      </c>
      <c r="G475" s="34">
        <v>173.8</v>
      </c>
    </row>
    <row r="476" spans="1:7" ht="15" customHeight="1">
      <c r="A476" s="27" t="s">
        <v>2431</v>
      </c>
      <c r="B476" s="27" t="s">
        <v>2516</v>
      </c>
      <c r="C476" s="27" t="s">
        <v>1125</v>
      </c>
      <c r="D476" s="28" t="s">
        <v>101</v>
      </c>
      <c r="E476" s="1"/>
      <c r="F476" s="1"/>
      <c r="G476" s="1"/>
    </row>
    <row r="477" spans="1:7" ht="27.95" customHeight="1">
      <c r="A477" s="29" t="s">
        <v>52</v>
      </c>
      <c r="B477" s="29" t="s">
        <v>53</v>
      </c>
      <c r="C477" s="29" t="s">
        <v>54</v>
      </c>
      <c r="D477" s="30" t="s">
        <v>48</v>
      </c>
      <c r="E477" s="31">
        <v>14</v>
      </c>
      <c r="F477" s="32">
        <v>3.4742799615999999E-2</v>
      </c>
      <c r="G477" s="32">
        <f>F477*E477</f>
        <v>0.486399194624</v>
      </c>
    </row>
    <row r="478" spans="1:7" ht="20.100000000000001" customHeight="1">
      <c r="A478" s="29" t="s">
        <v>344</v>
      </c>
      <c r="B478" s="29" t="s">
        <v>345</v>
      </c>
      <c r="C478" s="29" t="s">
        <v>346</v>
      </c>
      <c r="D478" s="30" t="s">
        <v>101</v>
      </c>
      <c r="E478" s="31">
        <v>60.82</v>
      </c>
      <c r="F478" s="32">
        <v>1</v>
      </c>
      <c r="G478" s="32">
        <f>F478*E478</f>
        <v>60.82</v>
      </c>
    </row>
    <row r="479" spans="1:7" ht="15" customHeight="1">
      <c r="A479" s="1"/>
      <c r="B479" s="1"/>
      <c r="C479" s="1"/>
      <c r="D479" s="1"/>
      <c r="E479" s="1"/>
      <c r="F479" s="33" t="s">
        <v>2433</v>
      </c>
      <c r="G479" s="34">
        <v>61.306399194623999</v>
      </c>
    </row>
    <row r="480" spans="1:7" ht="15.95" customHeight="1">
      <c r="A480" s="27" t="s">
        <v>2431</v>
      </c>
      <c r="B480" s="27" t="s">
        <v>2517</v>
      </c>
      <c r="C480" s="27" t="s">
        <v>1197</v>
      </c>
      <c r="D480" s="28" t="s">
        <v>58</v>
      </c>
      <c r="E480" s="1"/>
      <c r="F480" s="1"/>
      <c r="G480" s="1"/>
    </row>
    <row r="481" spans="1:7" ht="27.95" customHeight="1">
      <c r="A481" s="29" t="s">
        <v>402</v>
      </c>
      <c r="B481" s="29" t="s">
        <v>403</v>
      </c>
      <c r="C481" s="29" t="s">
        <v>404</v>
      </c>
      <c r="D481" s="30" t="s">
        <v>58</v>
      </c>
      <c r="E481" s="31">
        <v>30</v>
      </c>
      <c r="F481" s="32">
        <v>1</v>
      </c>
      <c r="G481" s="32">
        <f>F481*E481</f>
        <v>30</v>
      </c>
    </row>
    <row r="482" spans="1:7" ht="15" customHeight="1">
      <c r="A482" s="1"/>
      <c r="B482" s="1"/>
      <c r="C482" s="1"/>
      <c r="D482" s="1"/>
      <c r="E482" s="1"/>
      <c r="F482" s="33" t="s">
        <v>2433</v>
      </c>
      <c r="G482" s="34">
        <v>30</v>
      </c>
    </row>
    <row r="483" spans="1:7" ht="15.95" customHeight="1">
      <c r="A483" s="27" t="s">
        <v>2431</v>
      </c>
      <c r="B483" s="27" t="s">
        <v>2518</v>
      </c>
      <c r="C483" s="27" t="s">
        <v>1370</v>
      </c>
      <c r="D483" s="28" t="s">
        <v>15</v>
      </c>
      <c r="E483" s="1"/>
      <c r="F483" s="1"/>
      <c r="G483" s="1"/>
    </row>
    <row r="484" spans="1:7" ht="27.95" customHeight="1">
      <c r="A484" s="29" t="s">
        <v>52</v>
      </c>
      <c r="B484" s="29" t="s">
        <v>53</v>
      </c>
      <c r="C484" s="29" t="s">
        <v>54</v>
      </c>
      <c r="D484" s="30" t="s">
        <v>48</v>
      </c>
      <c r="E484" s="31">
        <v>14</v>
      </c>
      <c r="F484" s="32">
        <v>1.1256667075584001E-3</v>
      </c>
      <c r="G484" s="32">
        <f t="shared" ref="G484:G490" si="14">F484*E484</f>
        <v>1.5759333905817602E-2</v>
      </c>
    </row>
    <row r="485" spans="1:7" ht="27.95" customHeight="1">
      <c r="A485" s="29" t="s">
        <v>102</v>
      </c>
      <c r="B485" s="29" t="s">
        <v>103</v>
      </c>
      <c r="C485" s="29" t="s">
        <v>104</v>
      </c>
      <c r="D485" s="30" t="s">
        <v>101</v>
      </c>
      <c r="E485" s="31">
        <v>342.18</v>
      </c>
      <c r="F485" s="32">
        <v>7.7999999999999996E-3</v>
      </c>
      <c r="G485" s="32">
        <f t="shared" si="14"/>
        <v>2.6690039999999997</v>
      </c>
    </row>
    <row r="486" spans="1:7" ht="27.95" customHeight="1">
      <c r="A486" s="29" t="s">
        <v>122</v>
      </c>
      <c r="B486" s="29" t="s">
        <v>123</v>
      </c>
      <c r="C486" s="29" t="s">
        <v>124</v>
      </c>
      <c r="D486" s="30" t="s">
        <v>101</v>
      </c>
      <c r="E486" s="31">
        <v>131.82</v>
      </c>
      <c r="F486" s="32">
        <v>8.3999999999999995E-3</v>
      </c>
      <c r="G486" s="32">
        <f t="shared" si="14"/>
        <v>1.1072879999999998</v>
      </c>
    </row>
    <row r="487" spans="1:7" ht="27.95" customHeight="1">
      <c r="A487" s="29" t="s">
        <v>218</v>
      </c>
      <c r="B487" s="29" t="s">
        <v>123</v>
      </c>
      <c r="C487" s="29" t="s">
        <v>124</v>
      </c>
      <c r="D487" s="30" t="s">
        <v>101</v>
      </c>
      <c r="E487" s="31">
        <v>34.67</v>
      </c>
      <c r="F487" s="32">
        <v>8.3999999999999995E-3</v>
      </c>
      <c r="G487" s="32">
        <f t="shared" si="14"/>
        <v>0.29122799999999999</v>
      </c>
    </row>
    <row r="488" spans="1:7" ht="27.95" customHeight="1">
      <c r="A488" s="29" t="s">
        <v>294</v>
      </c>
      <c r="B488" s="29" t="s">
        <v>103</v>
      </c>
      <c r="C488" s="29" t="s">
        <v>104</v>
      </c>
      <c r="D488" s="30" t="s">
        <v>101</v>
      </c>
      <c r="E488" s="31">
        <v>4</v>
      </c>
      <c r="F488" s="32">
        <v>7.7999999999999996E-3</v>
      </c>
      <c r="G488" s="32">
        <f t="shared" si="14"/>
        <v>3.1199999999999999E-2</v>
      </c>
    </row>
    <row r="489" spans="1:7" ht="20.100000000000001" customHeight="1">
      <c r="A489" s="29" t="s">
        <v>344</v>
      </c>
      <c r="B489" s="29" t="s">
        <v>345</v>
      </c>
      <c r="C489" s="29" t="s">
        <v>346</v>
      </c>
      <c r="D489" s="30" t="s">
        <v>101</v>
      </c>
      <c r="E489" s="31">
        <v>60.82</v>
      </c>
      <c r="F489" s="32">
        <v>3.2399999999999998E-2</v>
      </c>
      <c r="G489" s="32">
        <f t="shared" si="14"/>
        <v>1.9705679999999999</v>
      </c>
    </row>
    <row r="490" spans="1:7" ht="20.100000000000001" customHeight="1">
      <c r="A490" s="29" t="s">
        <v>357</v>
      </c>
      <c r="B490" s="29" t="s">
        <v>358</v>
      </c>
      <c r="C490" s="29" t="s">
        <v>359</v>
      </c>
      <c r="D490" s="30" t="s">
        <v>81</v>
      </c>
      <c r="E490" s="31">
        <v>220</v>
      </c>
      <c r="F490" s="32">
        <v>2.0539999999999998E-3</v>
      </c>
      <c r="G490" s="32">
        <f t="shared" si="14"/>
        <v>0.45187999999999995</v>
      </c>
    </row>
    <row r="491" spans="1:7" ht="15" customHeight="1">
      <c r="A491" s="1"/>
      <c r="B491" s="1"/>
      <c r="C491" s="1"/>
      <c r="D491" s="1"/>
      <c r="E491" s="1"/>
      <c r="F491" s="33" t="s">
        <v>2433</v>
      </c>
      <c r="G491" s="34">
        <v>6.536927333905818</v>
      </c>
    </row>
    <row r="492" spans="1:7" ht="15.95" customHeight="1">
      <c r="A492" s="27" t="s">
        <v>2431</v>
      </c>
      <c r="B492" s="27" t="s">
        <v>2519</v>
      </c>
      <c r="C492" s="27" t="s">
        <v>1379</v>
      </c>
      <c r="D492" s="28" t="s">
        <v>15</v>
      </c>
      <c r="E492" s="1"/>
      <c r="F492" s="1"/>
      <c r="G492" s="1"/>
    </row>
    <row r="493" spans="1:7" ht="20.100000000000001" customHeight="1">
      <c r="A493" s="29" t="s">
        <v>49</v>
      </c>
      <c r="B493" s="29" t="s">
        <v>50</v>
      </c>
      <c r="C493" s="29" t="s">
        <v>51</v>
      </c>
      <c r="D493" s="30" t="s">
        <v>48</v>
      </c>
      <c r="E493" s="31">
        <v>30</v>
      </c>
      <c r="F493" s="32">
        <v>1.07129717</v>
      </c>
      <c r="G493" s="32">
        <f t="shared" ref="G493:G505" si="15">F493*E493</f>
        <v>32.138915099999998</v>
      </c>
    </row>
    <row r="494" spans="1:7" ht="27.95" customHeight="1">
      <c r="A494" s="29" t="s">
        <v>52</v>
      </c>
      <c r="B494" s="29" t="s">
        <v>53</v>
      </c>
      <c r="C494" s="29" t="s">
        <v>54</v>
      </c>
      <c r="D494" s="30" t="s">
        <v>48</v>
      </c>
      <c r="E494" s="31">
        <v>14</v>
      </c>
      <c r="F494" s="32">
        <v>0.480516690784</v>
      </c>
      <c r="G494" s="32">
        <f t="shared" si="15"/>
        <v>6.7272336709760001</v>
      </c>
    </row>
    <row r="495" spans="1:7" ht="15" customHeight="1">
      <c r="A495" s="29" t="s">
        <v>74</v>
      </c>
      <c r="B495" s="29" t="s">
        <v>75</v>
      </c>
      <c r="C495" s="29" t="s">
        <v>76</v>
      </c>
      <c r="D495" s="30" t="s">
        <v>48</v>
      </c>
      <c r="E495" s="31">
        <v>889</v>
      </c>
      <c r="F495" s="32">
        <v>6.5339999999999995E-2</v>
      </c>
      <c r="G495" s="32">
        <f t="shared" si="15"/>
        <v>58.087259999999993</v>
      </c>
    </row>
    <row r="496" spans="1:7" ht="20.100000000000001" customHeight="1">
      <c r="A496" s="29" t="s">
        <v>77</v>
      </c>
      <c r="B496" s="29" t="s">
        <v>78</v>
      </c>
      <c r="C496" s="29" t="s">
        <v>79</v>
      </c>
      <c r="D496" s="30" t="s">
        <v>81</v>
      </c>
      <c r="E496" s="31">
        <v>154.34</v>
      </c>
      <c r="F496" s="32">
        <v>0.10879999999999999</v>
      </c>
      <c r="G496" s="32">
        <f t="shared" si="15"/>
        <v>16.792192</v>
      </c>
    </row>
    <row r="497" spans="1:7" ht="15" customHeight="1">
      <c r="A497" s="29" t="s">
        <v>202</v>
      </c>
      <c r="B497" s="29" t="s">
        <v>75</v>
      </c>
      <c r="C497" s="29" t="s">
        <v>76</v>
      </c>
      <c r="D497" s="30" t="s">
        <v>48</v>
      </c>
      <c r="E497" s="31">
        <v>1600.8</v>
      </c>
      <c r="F497" s="32">
        <v>6.5339999999999995E-2</v>
      </c>
      <c r="G497" s="32">
        <f t="shared" si="15"/>
        <v>104.59627199999998</v>
      </c>
    </row>
    <row r="498" spans="1:7" ht="20.100000000000001" customHeight="1">
      <c r="A498" s="29" t="s">
        <v>203</v>
      </c>
      <c r="B498" s="29" t="s">
        <v>78</v>
      </c>
      <c r="C498" s="29" t="s">
        <v>79</v>
      </c>
      <c r="D498" s="30" t="s">
        <v>81</v>
      </c>
      <c r="E498" s="31">
        <v>124.19</v>
      </c>
      <c r="F498" s="32">
        <v>0.10879999999999999</v>
      </c>
      <c r="G498" s="32">
        <f t="shared" si="15"/>
        <v>13.511871999999999</v>
      </c>
    </row>
    <row r="499" spans="1:7" ht="27.95" customHeight="1">
      <c r="A499" s="29" t="s">
        <v>210</v>
      </c>
      <c r="B499" s="29" t="s">
        <v>211</v>
      </c>
      <c r="C499" s="29" t="s">
        <v>212</v>
      </c>
      <c r="D499" s="30" t="s">
        <v>101</v>
      </c>
      <c r="E499" s="31">
        <v>330.48</v>
      </c>
      <c r="F499" s="32">
        <v>0.14724999999999999</v>
      </c>
      <c r="G499" s="32">
        <f t="shared" si="15"/>
        <v>48.663179999999997</v>
      </c>
    </row>
    <row r="500" spans="1:7" ht="27.95" customHeight="1">
      <c r="A500" s="29" t="s">
        <v>295</v>
      </c>
      <c r="B500" s="29" t="s">
        <v>211</v>
      </c>
      <c r="C500" s="29" t="s">
        <v>296</v>
      </c>
      <c r="D500" s="30" t="s">
        <v>101</v>
      </c>
      <c r="E500" s="31">
        <v>4</v>
      </c>
      <c r="F500" s="32">
        <v>0.14724999999999999</v>
      </c>
      <c r="G500" s="32">
        <f t="shared" si="15"/>
        <v>0.58899999999999997</v>
      </c>
    </row>
    <row r="501" spans="1:7" ht="27.95" customHeight="1">
      <c r="A501" s="29" t="s">
        <v>303</v>
      </c>
      <c r="B501" s="29" t="s">
        <v>304</v>
      </c>
      <c r="C501" s="29" t="s">
        <v>305</v>
      </c>
      <c r="D501" s="30" t="s">
        <v>48</v>
      </c>
      <c r="E501" s="31">
        <v>12</v>
      </c>
      <c r="F501" s="32">
        <v>0.32895600000000003</v>
      </c>
      <c r="G501" s="32">
        <f t="shared" si="15"/>
        <v>3.9474720000000003</v>
      </c>
    </row>
    <row r="502" spans="1:7" ht="27.95" customHeight="1">
      <c r="A502" s="29" t="s">
        <v>343</v>
      </c>
      <c r="B502" s="29" t="s">
        <v>211</v>
      </c>
      <c r="C502" s="29" t="s">
        <v>212</v>
      </c>
      <c r="D502" s="30" t="s">
        <v>101</v>
      </c>
      <c r="E502" s="31">
        <v>426.35</v>
      </c>
      <c r="F502" s="32">
        <v>0.14724999999999999</v>
      </c>
      <c r="G502" s="32">
        <f t="shared" si="15"/>
        <v>62.780037499999999</v>
      </c>
    </row>
    <row r="503" spans="1:7" ht="27.95" customHeight="1">
      <c r="A503" s="29" t="s">
        <v>347</v>
      </c>
      <c r="B503" s="29" t="s">
        <v>348</v>
      </c>
      <c r="C503" s="29" t="s">
        <v>349</v>
      </c>
      <c r="D503" s="30" t="s">
        <v>48</v>
      </c>
      <c r="E503" s="31">
        <v>72</v>
      </c>
      <c r="F503" s="32">
        <v>0.185</v>
      </c>
      <c r="G503" s="32">
        <f t="shared" si="15"/>
        <v>13.32</v>
      </c>
    </row>
    <row r="504" spans="1:7" ht="15" customHeight="1">
      <c r="A504" s="29" t="s">
        <v>421</v>
      </c>
      <c r="B504" s="29" t="s">
        <v>422</v>
      </c>
      <c r="C504" s="29" t="s">
        <v>423</v>
      </c>
      <c r="D504" s="30" t="s">
        <v>58</v>
      </c>
      <c r="E504" s="31">
        <v>10</v>
      </c>
      <c r="F504" s="32">
        <v>2.5499999999999998</v>
      </c>
      <c r="G504" s="32">
        <f t="shared" si="15"/>
        <v>25.5</v>
      </c>
    </row>
    <row r="505" spans="1:7" ht="20.100000000000001" customHeight="1">
      <c r="A505" s="29" t="s">
        <v>424</v>
      </c>
      <c r="B505" s="29" t="s">
        <v>425</v>
      </c>
      <c r="C505" s="29" t="s">
        <v>426</v>
      </c>
      <c r="D505" s="30" t="s">
        <v>58</v>
      </c>
      <c r="E505" s="31">
        <v>2</v>
      </c>
      <c r="F505" s="32">
        <v>3.75</v>
      </c>
      <c r="G505" s="32">
        <f t="shared" si="15"/>
        <v>7.5</v>
      </c>
    </row>
    <row r="506" spans="1:7" ht="15" customHeight="1">
      <c r="A506" s="1"/>
      <c r="B506" s="1"/>
      <c r="C506" s="1"/>
      <c r="D506" s="1"/>
      <c r="E506" s="1"/>
      <c r="F506" s="33" t="s">
        <v>2433</v>
      </c>
      <c r="G506" s="34">
        <v>394.15343427097599</v>
      </c>
    </row>
    <row r="507" spans="1:7" ht="15.95" customHeight="1">
      <c r="A507" s="27" t="s">
        <v>2431</v>
      </c>
      <c r="B507" s="27" t="s">
        <v>2520</v>
      </c>
      <c r="C507" s="27" t="s">
        <v>1384</v>
      </c>
      <c r="D507" s="28" t="s">
        <v>15</v>
      </c>
      <c r="E507" s="1"/>
      <c r="F507" s="1"/>
      <c r="G507" s="1"/>
    </row>
    <row r="508" spans="1:7" ht="20.100000000000001" customHeight="1">
      <c r="A508" s="29" t="s">
        <v>257</v>
      </c>
      <c r="B508" s="29" t="s">
        <v>258</v>
      </c>
      <c r="C508" s="29" t="s">
        <v>259</v>
      </c>
      <c r="D508" s="30" t="s">
        <v>48</v>
      </c>
      <c r="E508" s="31">
        <v>340</v>
      </c>
      <c r="F508" s="32">
        <v>0.6</v>
      </c>
      <c r="G508" s="32">
        <f>F508*E508</f>
        <v>204</v>
      </c>
    </row>
    <row r="509" spans="1:7" ht="20.100000000000001" customHeight="1">
      <c r="A509" s="29" t="s">
        <v>260</v>
      </c>
      <c r="B509" s="29" t="s">
        <v>261</v>
      </c>
      <c r="C509" s="29" t="s">
        <v>262</v>
      </c>
      <c r="D509" s="30" t="s">
        <v>48</v>
      </c>
      <c r="E509" s="31">
        <v>340</v>
      </c>
      <c r="F509" s="32">
        <v>0.6</v>
      </c>
      <c r="G509" s="32">
        <f>F509*E509</f>
        <v>204</v>
      </c>
    </row>
    <row r="510" spans="1:7" ht="15" customHeight="1">
      <c r="A510" s="1"/>
      <c r="B510" s="1"/>
      <c r="C510" s="1"/>
      <c r="D510" s="1"/>
      <c r="E510" s="1"/>
      <c r="F510" s="33" t="s">
        <v>2433</v>
      </c>
      <c r="G510" s="34">
        <v>408</v>
      </c>
    </row>
    <row r="511" spans="1:7" ht="15.95" customHeight="1">
      <c r="A511" s="27" t="s">
        <v>2431</v>
      </c>
      <c r="B511" s="27" t="s">
        <v>2521</v>
      </c>
      <c r="C511" s="27" t="s">
        <v>1393</v>
      </c>
      <c r="D511" s="28" t="s">
        <v>15</v>
      </c>
      <c r="E511" s="1"/>
      <c r="F511" s="1"/>
      <c r="G511" s="1"/>
    </row>
    <row r="512" spans="1:7" ht="20.100000000000001" customHeight="1">
      <c r="A512" s="29" t="s">
        <v>161</v>
      </c>
      <c r="B512" s="29" t="s">
        <v>162</v>
      </c>
      <c r="C512" s="29" t="s">
        <v>163</v>
      </c>
      <c r="D512" s="30" t="s">
        <v>48</v>
      </c>
      <c r="E512" s="31">
        <v>161.22</v>
      </c>
      <c r="F512" s="32">
        <v>0.96</v>
      </c>
      <c r="G512" s="32">
        <f t="shared" ref="G512:G517" si="16">F512*E512</f>
        <v>154.77119999999999</v>
      </c>
    </row>
    <row r="513" spans="1:7" ht="20.100000000000001" customHeight="1">
      <c r="A513" s="29" t="s">
        <v>175</v>
      </c>
      <c r="B513" s="29" t="s">
        <v>176</v>
      </c>
      <c r="C513" s="29" t="s">
        <v>177</v>
      </c>
      <c r="D513" s="30" t="s">
        <v>48</v>
      </c>
      <c r="E513" s="31">
        <v>262.7</v>
      </c>
      <c r="F513" s="32">
        <v>0.192</v>
      </c>
      <c r="G513" s="32">
        <f t="shared" si="16"/>
        <v>50.438400000000001</v>
      </c>
    </row>
    <row r="514" spans="1:7" ht="20.100000000000001" customHeight="1">
      <c r="A514" s="29" t="s">
        <v>269</v>
      </c>
      <c r="B514" s="29" t="s">
        <v>270</v>
      </c>
      <c r="C514" s="29" t="s">
        <v>271</v>
      </c>
      <c r="D514" s="30" t="s">
        <v>48</v>
      </c>
      <c r="E514" s="31">
        <v>408</v>
      </c>
      <c r="F514" s="32">
        <v>9.6000000000000002E-2</v>
      </c>
      <c r="G514" s="32">
        <f t="shared" si="16"/>
        <v>39.167999999999999</v>
      </c>
    </row>
    <row r="515" spans="1:7" ht="20.100000000000001" customHeight="1">
      <c r="A515" s="29" t="s">
        <v>279</v>
      </c>
      <c r="B515" s="29" t="s">
        <v>280</v>
      </c>
      <c r="C515" s="29" t="s">
        <v>281</v>
      </c>
      <c r="D515" s="30" t="s">
        <v>48</v>
      </c>
      <c r="E515" s="31">
        <v>275.91000000000003</v>
      </c>
      <c r="F515" s="32">
        <v>0.192</v>
      </c>
      <c r="G515" s="32">
        <f t="shared" si="16"/>
        <v>52.974720000000005</v>
      </c>
    </row>
    <row r="516" spans="1:7" ht="20.100000000000001" customHeight="1">
      <c r="A516" s="29" t="s">
        <v>375</v>
      </c>
      <c r="B516" s="29" t="s">
        <v>280</v>
      </c>
      <c r="C516" s="29" t="s">
        <v>281</v>
      </c>
      <c r="D516" s="30" t="s">
        <v>48</v>
      </c>
      <c r="E516" s="31">
        <v>178.5</v>
      </c>
      <c r="F516" s="32">
        <v>0.192</v>
      </c>
      <c r="G516" s="32">
        <f t="shared" si="16"/>
        <v>34.271999999999998</v>
      </c>
    </row>
    <row r="517" spans="1:7" ht="15" customHeight="1">
      <c r="A517" s="29" t="s">
        <v>389</v>
      </c>
      <c r="B517" s="29" t="s">
        <v>390</v>
      </c>
      <c r="C517" s="29" t="s">
        <v>391</v>
      </c>
      <c r="D517" s="30" t="s">
        <v>48</v>
      </c>
      <c r="E517" s="31">
        <v>123.31</v>
      </c>
      <c r="F517" s="32">
        <v>0.6</v>
      </c>
      <c r="G517" s="32">
        <f t="shared" si="16"/>
        <v>73.986000000000004</v>
      </c>
    </row>
    <row r="518" spans="1:7" ht="15" customHeight="1">
      <c r="A518" s="1"/>
      <c r="B518" s="1"/>
      <c r="C518" s="1"/>
      <c r="D518" s="1"/>
      <c r="E518" s="1"/>
      <c r="F518" s="33" t="s">
        <v>2433</v>
      </c>
      <c r="G518" s="34">
        <v>405.61032</v>
      </c>
    </row>
    <row r="519" spans="1:7" ht="15.95" customHeight="1">
      <c r="A519" s="27" t="s">
        <v>2431</v>
      </c>
      <c r="B519" s="27" t="s">
        <v>2522</v>
      </c>
      <c r="C519" s="27" t="s">
        <v>1442</v>
      </c>
      <c r="D519" s="28" t="s">
        <v>15</v>
      </c>
      <c r="E519" s="1"/>
      <c r="F519" s="1"/>
      <c r="G519" s="1"/>
    </row>
    <row r="520" spans="1:7" ht="27.95" customHeight="1">
      <c r="A520" s="29" t="s">
        <v>52</v>
      </c>
      <c r="B520" s="29" t="s">
        <v>53</v>
      </c>
      <c r="C520" s="29" t="s">
        <v>54</v>
      </c>
      <c r="D520" s="30" t="s">
        <v>48</v>
      </c>
      <c r="E520" s="31">
        <v>14</v>
      </c>
      <c r="F520" s="32">
        <v>6.9068685636608004E-3</v>
      </c>
      <c r="G520" s="32">
        <f t="shared" ref="G520:G530" si="17">F520*E520</f>
        <v>9.6696159891251202E-2</v>
      </c>
    </row>
    <row r="521" spans="1:7" ht="27.95" customHeight="1">
      <c r="A521" s="29" t="s">
        <v>102</v>
      </c>
      <c r="B521" s="29" t="s">
        <v>103</v>
      </c>
      <c r="C521" s="29" t="s">
        <v>104</v>
      </c>
      <c r="D521" s="30" t="s">
        <v>101</v>
      </c>
      <c r="E521" s="31">
        <v>342.18</v>
      </c>
      <c r="F521" s="32">
        <v>4.8000000000000001E-2</v>
      </c>
      <c r="G521" s="32">
        <f t="shared" si="17"/>
        <v>16.42464</v>
      </c>
    </row>
    <row r="522" spans="1:7" ht="27.95" customHeight="1">
      <c r="A522" s="29" t="s">
        <v>122</v>
      </c>
      <c r="B522" s="29" t="s">
        <v>123</v>
      </c>
      <c r="C522" s="29" t="s">
        <v>124</v>
      </c>
      <c r="D522" s="30" t="s">
        <v>101</v>
      </c>
      <c r="E522" s="31">
        <v>131.82</v>
      </c>
      <c r="F522" s="32">
        <v>5.1200000000000002E-2</v>
      </c>
      <c r="G522" s="32">
        <f t="shared" si="17"/>
        <v>6.7491839999999996</v>
      </c>
    </row>
    <row r="523" spans="1:7" ht="15" customHeight="1">
      <c r="A523" s="29" t="s">
        <v>152</v>
      </c>
      <c r="B523" s="29" t="s">
        <v>153</v>
      </c>
      <c r="C523" s="29" t="s">
        <v>154</v>
      </c>
      <c r="D523" s="30" t="s">
        <v>155</v>
      </c>
      <c r="E523" s="31">
        <v>142</v>
      </c>
      <c r="F523" s="32">
        <v>3.5999999999999999E-3</v>
      </c>
      <c r="G523" s="32">
        <f t="shared" si="17"/>
        <v>0.51119999999999999</v>
      </c>
    </row>
    <row r="524" spans="1:7" ht="15" customHeight="1">
      <c r="A524" s="29" t="s">
        <v>178</v>
      </c>
      <c r="B524" s="29" t="s">
        <v>153</v>
      </c>
      <c r="C524" s="29" t="s">
        <v>154</v>
      </c>
      <c r="D524" s="30" t="s">
        <v>155</v>
      </c>
      <c r="E524" s="31">
        <v>71</v>
      </c>
      <c r="F524" s="32">
        <v>3.5999999999999999E-3</v>
      </c>
      <c r="G524" s="32">
        <f t="shared" si="17"/>
        <v>0.25559999999999999</v>
      </c>
    </row>
    <row r="525" spans="1:7" ht="27.95" customHeight="1">
      <c r="A525" s="29" t="s">
        <v>218</v>
      </c>
      <c r="B525" s="29" t="s">
        <v>123</v>
      </c>
      <c r="C525" s="29" t="s">
        <v>124</v>
      </c>
      <c r="D525" s="30" t="s">
        <v>101</v>
      </c>
      <c r="E525" s="31">
        <v>34.67</v>
      </c>
      <c r="F525" s="32">
        <v>5.1200000000000002E-2</v>
      </c>
      <c r="G525" s="32">
        <f t="shared" si="17"/>
        <v>1.7751040000000002</v>
      </c>
    </row>
    <row r="526" spans="1:7" ht="15" customHeight="1">
      <c r="A526" s="29" t="s">
        <v>256</v>
      </c>
      <c r="B526" s="29" t="s">
        <v>153</v>
      </c>
      <c r="C526" s="29" t="s">
        <v>154</v>
      </c>
      <c r="D526" s="30" t="s">
        <v>155</v>
      </c>
      <c r="E526" s="31">
        <v>190</v>
      </c>
      <c r="F526" s="32">
        <v>3.5999999999999999E-3</v>
      </c>
      <c r="G526" s="32">
        <f t="shared" si="17"/>
        <v>0.68399999999999994</v>
      </c>
    </row>
    <row r="527" spans="1:7" ht="27.95" customHeight="1">
      <c r="A527" s="29" t="s">
        <v>294</v>
      </c>
      <c r="B527" s="29" t="s">
        <v>103</v>
      </c>
      <c r="C527" s="29" t="s">
        <v>104</v>
      </c>
      <c r="D527" s="30" t="s">
        <v>101</v>
      </c>
      <c r="E527" s="31">
        <v>4</v>
      </c>
      <c r="F527" s="32">
        <v>4.8000000000000001E-2</v>
      </c>
      <c r="G527" s="32">
        <f t="shared" si="17"/>
        <v>0.192</v>
      </c>
    </row>
    <row r="528" spans="1:7" ht="20.100000000000001" customHeight="1">
      <c r="A528" s="29" t="s">
        <v>344</v>
      </c>
      <c r="B528" s="29" t="s">
        <v>345</v>
      </c>
      <c r="C528" s="29" t="s">
        <v>346</v>
      </c>
      <c r="D528" s="30" t="s">
        <v>101</v>
      </c>
      <c r="E528" s="31">
        <v>60.82</v>
      </c>
      <c r="F528" s="32">
        <v>0.1988</v>
      </c>
      <c r="G528" s="32">
        <f t="shared" si="17"/>
        <v>12.091016</v>
      </c>
    </row>
    <row r="529" spans="1:7" ht="20.100000000000001" customHeight="1">
      <c r="A529" s="29" t="s">
        <v>357</v>
      </c>
      <c r="B529" s="29" t="s">
        <v>358</v>
      </c>
      <c r="C529" s="29" t="s">
        <v>359</v>
      </c>
      <c r="D529" s="30" t="s">
        <v>81</v>
      </c>
      <c r="E529" s="31">
        <v>220</v>
      </c>
      <c r="F529" s="32">
        <v>1.2798E-2</v>
      </c>
      <c r="G529" s="32">
        <f t="shared" si="17"/>
        <v>2.8155600000000001</v>
      </c>
    </row>
    <row r="530" spans="1:7" ht="15" customHeight="1">
      <c r="A530" s="29" t="s">
        <v>363</v>
      </c>
      <c r="B530" s="29" t="s">
        <v>153</v>
      </c>
      <c r="C530" s="29" t="s">
        <v>154</v>
      </c>
      <c r="D530" s="30" t="s">
        <v>155</v>
      </c>
      <c r="E530" s="31">
        <v>110</v>
      </c>
      <c r="F530" s="32">
        <v>3.5999999999999999E-3</v>
      </c>
      <c r="G530" s="32">
        <f t="shared" si="17"/>
        <v>0.39599999999999996</v>
      </c>
    </row>
    <row r="531" spans="1:7" ht="15" customHeight="1">
      <c r="A531" s="1"/>
      <c r="B531" s="1"/>
      <c r="C531" s="1"/>
      <c r="D531" s="1"/>
      <c r="E531" s="1"/>
      <c r="F531" s="33" t="s">
        <v>2433</v>
      </c>
      <c r="G531" s="34">
        <v>41.99100015989125</v>
      </c>
    </row>
    <row r="532" spans="1:7" ht="15.95" customHeight="1">
      <c r="A532" s="27" t="s">
        <v>2431</v>
      </c>
      <c r="B532" s="27" t="s">
        <v>2523</v>
      </c>
      <c r="C532" s="27" t="s">
        <v>1457</v>
      </c>
      <c r="D532" s="28" t="s">
        <v>15</v>
      </c>
      <c r="E532" s="1"/>
      <c r="F532" s="1"/>
      <c r="G532" s="1"/>
    </row>
    <row r="533" spans="1:7" ht="20.100000000000001" customHeight="1">
      <c r="A533" s="29" t="s">
        <v>49</v>
      </c>
      <c r="B533" s="29" t="s">
        <v>50</v>
      </c>
      <c r="C533" s="29" t="s">
        <v>51</v>
      </c>
      <c r="D533" s="30" t="s">
        <v>48</v>
      </c>
      <c r="E533" s="31">
        <v>30</v>
      </c>
      <c r="F533" s="32">
        <v>0.24113552999999999</v>
      </c>
      <c r="G533" s="32">
        <f>F533*E533</f>
        <v>7.2340658999999992</v>
      </c>
    </row>
    <row r="534" spans="1:7" ht="27.95" customHeight="1">
      <c r="A534" s="29" t="s">
        <v>52</v>
      </c>
      <c r="B534" s="29" t="s">
        <v>53</v>
      </c>
      <c r="C534" s="29" t="s">
        <v>54</v>
      </c>
      <c r="D534" s="30" t="s">
        <v>48</v>
      </c>
      <c r="E534" s="31">
        <v>14</v>
      </c>
      <c r="F534" s="32">
        <v>0.48040100000000002</v>
      </c>
      <c r="G534" s="32">
        <f>F534*E534</f>
        <v>6.7256140000000002</v>
      </c>
    </row>
    <row r="535" spans="1:7" ht="27.95" customHeight="1">
      <c r="A535" s="29" t="s">
        <v>55</v>
      </c>
      <c r="B535" s="29" t="s">
        <v>56</v>
      </c>
      <c r="C535" s="29" t="s">
        <v>57</v>
      </c>
      <c r="D535" s="30" t="s">
        <v>58</v>
      </c>
      <c r="E535" s="31">
        <v>1</v>
      </c>
      <c r="F535" s="32">
        <v>5.2802949999999997</v>
      </c>
      <c r="G535" s="32">
        <f>F535*E535</f>
        <v>5.2802949999999997</v>
      </c>
    </row>
    <row r="536" spans="1:7" ht="20.100000000000001" customHeight="1">
      <c r="A536" s="29" t="s">
        <v>324</v>
      </c>
      <c r="B536" s="29" t="s">
        <v>325</v>
      </c>
      <c r="C536" s="29" t="s">
        <v>326</v>
      </c>
      <c r="D536" s="30" t="s">
        <v>58</v>
      </c>
      <c r="E536" s="31">
        <v>2</v>
      </c>
      <c r="F536" s="32">
        <v>0.23369999999999999</v>
      </c>
      <c r="G536" s="32">
        <f>F536*E536</f>
        <v>0.46739999999999998</v>
      </c>
    </row>
    <row r="537" spans="1:7" ht="15" customHeight="1">
      <c r="A537" s="1"/>
      <c r="B537" s="1"/>
      <c r="C537" s="1"/>
      <c r="D537" s="1"/>
      <c r="E537" s="1"/>
      <c r="F537" s="33" t="s">
        <v>2433</v>
      </c>
      <c r="G537" s="34">
        <v>19.707374900000001</v>
      </c>
    </row>
    <row r="538" spans="1:7" ht="15.95" customHeight="1">
      <c r="A538" s="27" t="s">
        <v>2431</v>
      </c>
      <c r="B538" s="27" t="s">
        <v>2524</v>
      </c>
      <c r="C538" s="27" t="s">
        <v>1466</v>
      </c>
      <c r="D538" s="28" t="s">
        <v>15</v>
      </c>
      <c r="E538" s="1"/>
      <c r="F538" s="1"/>
      <c r="G538" s="1"/>
    </row>
    <row r="539" spans="1:7" ht="20.100000000000001" customHeight="1">
      <c r="A539" s="29" t="s">
        <v>49</v>
      </c>
      <c r="B539" s="29" t="s">
        <v>50</v>
      </c>
      <c r="C539" s="29" t="s">
        <v>51</v>
      </c>
      <c r="D539" s="30" t="s">
        <v>48</v>
      </c>
      <c r="E539" s="31">
        <v>30</v>
      </c>
      <c r="F539" s="32">
        <v>1.6159300000000001E-2</v>
      </c>
      <c r="G539" s="32">
        <f t="shared" ref="G539:G548" si="18">F539*E539</f>
        <v>0.48477900000000007</v>
      </c>
    </row>
    <row r="540" spans="1:7" ht="27.95" customHeight="1">
      <c r="A540" s="29" t="s">
        <v>52</v>
      </c>
      <c r="B540" s="29" t="s">
        <v>53</v>
      </c>
      <c r="C540" s="29" t="s">
        <v>54</v>
      </c>
      <c r="D540" s="30" t="s">
        <v>48</v>
      </c>
      <c r="E540" s="31">
        <v>14</v>
      </c>
      <c r="F540" s="32">
        <v>0.20879916579999999</v>
      </c>
      <c r="G540" s="32">
        <f t="shared" si="18"/>
        <v>2.9231883212000001</v>
      </c>
    </row>
    <row r="541" spans="1:7" ht="27.95" customHeight="1">
      <c r="A541" s="29" t="s">
        <v>109</v>
      </c>
      <c r="B541" s="29" t="s">
        <v>110</v>
      </c>
      <c r="C541" s="29" t="s">
        <v>111</v>
      </c>
      <c r="D541" s="30" t="s">
        <v>58</v>
      </c>
      <c r="E541" s="31">
        <v>257.60000000000002</v>
      </c>
      <c r="F541" s="32">
        <v>8.2600000000000007E-2</v>
      </c>
      <c r="G541" s="32">
        <f t="shared" si="18"/>
        <v>21.277760000000004</v>
      </c>
    </row>
    <row r="542" spans="1:7" ht="27.95" customHeight="1">
      <c r="A542" s="29" t="s">
        <v>214</v>
      </c>
      <c r="B542" s="29" t="s">
        <v>110</v>
      </c>
      <c r="C542" s="29" t="s">
        <v>111</v>
      </c>
      <c r="D542" s="30" t="s">
        <v>58</v>
      </c>
      <c r="E542" s="31">
        <v>365.33</v>
      </c>
      <c r="F542" s="32">
        <v>8.2600000000000007E-2</v>
      </c>
      <c r="G542" s="32">
        <f t="shared" si="18"/>
        <v>30.176258000000001</v>
      </c>
    </row>
    <row r="543" spans="1:7" ht="15" customHeight="1">
      <c r="A543" s="29" t="s">
        <v>433</v>
      </c>
      <c r="B543" s="29" t="s">
        <v>434</v>
      </c>
      <c r="C543" s="29" t="s">
        <v>435</v>
      </c>
      <c r="D543" s="30" t="s">
        <v>58</v>
      </c>
      <c r="E543" s="31">
        <v>1</v>
      </c>
      <c r="F543" s="32">
        <v>5</v>
      </c>
      <c r="G543" s="32">
        <f t="shared" si="18"/>
        <v>5</v>
      </c>
    </row>
    <row r="544" spans="1:7" ht="15" customHeight="1">
      <c r="A544" s="29" t="s">
        <v>451</v>
      </c>
      <c r="B544" s="29" t="s">
        <v>452</v>
      </c>
      <c r="C544" s="29" t="s">
        <v>453</v>
      </c>
      <c r="D544" s="30" t="s">
        <v>196</v>
      </c>
      <c r="E544" s="31">
        <v>33</v>
      </c>
      <c r="F544" s="32">
        <v>0.63800000000000001</v>
      </c>
      <c r="G544" s="32">
        <f t="shared" si="18"/>
        <v>21.054000000000002</v>
      </c>
    </row>
    <row r="545" spans="1:7" ht="27.95" customHeight="1">
      <c r="A545" s="29" t="s">
        <v>454</v>
      </c>
      <c r="B545" s="29" t="s">
        <v>455</v>
      </c>
      <c r="C545" s="29" t="s">
        <v>456</v>
      </c>
      <c r="D545" s="30" t="s">
        <v>58</v>
      </c>
      <c r="E545" s="31">
        <v>12</v>
      </c>
      <c r="F545" s="32">
        <v>0.22120000000000001</v>
      </c>
      <c r="G545" s="32">
        <f t="shared" si="18"/>
        <v>2.6543999999999999</v>
      </c>
    </row>
    <row r="546" spans="1:7" ht="20.100000000000001" customHeight="1">
      <c r="A546" s="29" t="s">
        <v>457</v>
      </c>
      <c r="B546" s="29" t="s">
        <v>458</v>
      </c>
      <c r="C546" s="29" t="s">
        <v>459</v>
      </c>
      <c r="D546" s="30" t="s">
        <v>58</v>
      </c>
      <c r="E546" s="31">
        <v>2</v>
      </c>
      <c r="F546" s="32">
        <v>0.33979999999999999</v>
      </c>
      <c r="G546" s="32">
        <f t="shared" si="18"/>
        <v>0.67959999999999998</v>
      </c>
    </row>
    <row r="547" spans="1:7" ht="20.100000000000001" customHeight="1">
      <c r="A547" s="29" t="s">
        <v>460</v>
      </c>
      <c r="B547" s="29" t="s">
        <v>461</v>
      </c>
      <c r="C547" s="29" t="s">
        <v>462</v>
      </c>
      <c r="D547" s="30" t="s">
        <v>58</v>
      </c>
      <c r="E547" s="31">
        <v>3</v>
      </c>
      <c r="F547" s="32">
        <v>0.56950000000000001</v>
      </c>
      <c r="G547" s="32">
        <f t="shared" si="18"/>
        <v>1.7084999999999999</v>
      </c>
    </row>
    <row r="548" spans="1:7" ht="20.100000000000001" customHeight="1">
      <c r="A548" s="29" t="s">
        <v>463</v>
      </c>
      <c r="B548" s="29" t="s">
        <v>464</v>
      </c>
      <c r="C548" s="29" t="s">
        <v>465</v>
      </c>
      <c r="D548" s="30" t="s">
        <v>58</v>
      </c>
      <c r="E548" s="31">
        <v>2</v>
      </c>
      <c r="F548" s="32">
        <v>0.72250000000000003</v>
      </c>
      <c r="G548" s="32">
        <f t="shared" si="18"/>
        <v>1.4450000000000001</v>
      </c>
    </row>
    <row r="549" spans="1:7" ht="15" customHeight="1">
      <c r="A549" s="1"/>
      <c r="B549" s="1"/>
      <c r="C549" s="1"/>
      <c r="D549" s="1"/>
      <c r="E549" s="1"/>
      <c r="F549" s="33" t="s">
        <v>2433</v>
      </c>
      <c r="G549" s="34">
        <v>87.403485321199994</v>
      </c>
    </row>
    <row r="550" spans="1:7" ht="15.95" customHeight="1">
      <c r="A550" s="27" t="s">
        <v>2431</v>
      </c>
      <c r="B550" s="27" t="s">
        <v>2525</v>
      </c>
      <c r="C550" s="27" t="s">
        <v>551</v>
      </c>
      <c r="D550" s="28" t="s">
        <v>15</v>
      </c>
      <c r="E550" s="1"/>
      <c r="F550" s="1"/>
      <c r="G550" s="1"/>
    </row>
    <row r="551" spans="1:7" ht="15" customHeight="1">
      <c r="A551" s="29" t="s">
        <v>23</v>
      </c>
      <c r="B551" s="29" t="s">
        <v>24</v>
      </c>
      <c r="C551" s="29" t="s">
        <v>25</v>
      </c>
      <c r="D551" s="30" t="s">
        <v>15</v>
      </c>
      <c r="E551" s="31">
        <v>396</v>
      </c>
      <c r="F551" s="32">
        <v>1</v>
      </c>
      <c r="G551" s="32">
        <f>F551*E551</f>
        <v>396</v>
      </c>
    </row>
    <row r="552" spans="1:7" ht="15" customHeight="1">
      <c r="A552" s="1"/>
      <c r="B552" s="1"/>
      <c r="C552" s="1"/>
      <c r="D552" s="1"/>
      <c r="E552" s="1"/>
      <c r="F552" s="33" t="s">
        <v>2433</v>
      </c>
      <c r="G552" s="34">
        <v>396</v>
      </c>
    </row>
    <row r="553" spans="1:7" ht="15.95" customHeight="1">
      <c r="A553" s="27" t="s">
        <v>2431</v>
      </c>
      <c r="B553" s="27" t="s">
        <v>2526</v>
      </c>
      <c r="C553" s="27" t="s">
        <v>1471</v>
      </c>
      <c r="D553" s="28" t="s">
        <v>15</v>
      </c>
      <c r="E553" s="1"/>
      <c r="F553" s="1"/>
      <c r="G553" s="1"/>
    </row>
    <row r="554" spans="1:7" ht="20.100000000000001" customHeight="1">
      <c r="A554" s="29" t="s">
        <v>127</v>
      </c>
      <c r="B554" s="29" t="s">
        <v>128</v>
      </c>
      <c r="C554" s="29" t="s">
        <v>129</v>
      </c>
      <c r="D554" s="30" t="s">
        <v>48</v>
      </c>
      <c r="E554" s="31">
        <v>44.77</v>
      </c>
      <c r="F554" s="32">
        <v>0.2301</v>
      </c>
      <c r="G554" s="32">
        <f t="shared" ref="G554:G566" si="19">F554*E554</f>
        <v>10.301577</v>
      </c>
    </row>
    <row r="555" spans="1:7" ht="20.100000000000001" customHeight="1">
      <c r="A555" s="29" t="s">
        <v>143</v>
      </c>
      <c r="B555" s="29" t="s">
        <v>144</v>
      </c>
      <c r="C555" s="29" t="s">
        <v>145</v>
      </c>
      <c r="D555" s="30" t="s">
        <v>48</v>
      </c>
      <c r="E555" s="31">
        <v>42.68</v>
      </c>
      <c r="F555" s="32">
        <v>1.1559999999999999</v>
      </c>
      <c r="G555" s="32">
        <f t="shared" si="19"/>
        <v>49.338079999999998</v>
      </c>
    </row>
    <row r="556" spans="1:7" ht="20.100000000000001" customHeight="1">
      <c r="A556" s="29" t="s">
        <v>146</v>
      </c>
      <c r="B556" s="29" t="s">
        <v>147</v>
      </c>
      <c r="C556" s="29" t="s">
        <v>148</v>
      </c>
      <c r="D556" s="30" t="s">
        <v>48</v>
      </c>
      <c r="E556" s="31">
        <v>2.09</v>
      </c>
      <c r="F556" s="32">
        <v>1.1559999999999999</v>
      </c>
      <c r="G556" s="32">
        <f t="shared" si="19"/>
        <v>2.4160399999999997</v>
      </c>
    </row>
    <row r="557" spans="1:7" ht="20.100000000000001" customHeight="1">
      <c r="A557" s="29" t="s">
        <v>149</v>
      </c>
      <c r="B557" s="29" t="s">
        <v>150</v>
      </c>
      <c r="C557" s="29" t="s">
        <v>151</v>
      </c>
      <c r="D557" s="30" t="s">
        <v>48</v>
      </c>
      <c r="E557" s="31">
        <v>852</v>
      </c>
      <c r="F557" s="32">
        <v>0.23</v>
      </c>
      <c r="G557" s="32">
        <f t="shared" si="19"/>
        <v>195.96</v>
      </c>
    </row>
    <row r="558" spans="1:7" ht="20.100000000000001" customHeight="1">
      <c r="A558" s="29" t="s">
        <v>235</v>
      </c>
      <c r="B558" s="29" t="s">
        <v>128</v>
      </c>
      <c r="C558" s="29" t="s">
        <v>129</v>
      </c>
      <c r="D558" s="30" t="s">
        <v>48</v>
      </c>
      <c r="E558" s="31">
        <v>1721.67</v>
      </c>
      <c r="F558" s="32">
        <v>0.2301</v>
      </c>
      <c r="G558" s="32">
        <f t="shared" si="19"/>
        <v>396.15626700000001</v>
      </c>
    </row>
    <row r="559" spans="1:7" ht="20.100000000000001" customHeight="1">
      <c r="A559" s="29" t="s">
        <v>240</v>
      </c>
      <c r="B559" s="29" t="s">
        <v>241</v>
      </c>
      <c r="C559" s="29" t="s">
        <v>242</v>
      </c>
      <c r="D559" s="30" t="s">
        <v>48</v>
      </c>
      <c r="E559" s="31">
        <v>1269.6500000000001</v>
      </c>
      <c r="F559" s="32">
        <v>1.1559999999999999</v>
      </c>
      <c r="G559" s="32">
        <f t="shared" si="19"/>
        <v>1467.7154</v>
      </c>
    </row>
    <row r="560" spans="1:7" ht="20.100000000000001" customHeight="1">
      <c r="A560" s="29" t="s">
        <v>243</v>
      </c>
      <c r="B560" s="29" t="s">
        <v>244</v>
      </c>
      <c r="C560" s="29" t="s">
        <v>245</v>
      </c>
      <c r="D560" s="30" t="s">
        <v>48</v>
      </c>
      <c r="E560" s="31">
        <v>168.7</v>
      </c>
      <c r="F560" s="32">
        <v>1.1559999999999999</v>
      </c>
      <c r="G560" s="32">
        <f t="shared" si="19"/>
        <v>195.01719999999997</v>
      </c>
    </row>
    <row r="561" spans="1:7" ht="20.100000000000001" customHeight="1">
      <c r="A561" s="29" t="s">
        <v>246</v>
      </c>
      <c r="B561" s="29" t="s">
        <v>247</v>
      </c>
      <c r="C561" s="29" t="s">
        <v>248</v>
      </c>
      <c r="D561" s="30" t="s">
        <v>48</v>
      </c>
      <c r="E561" s="31">
        <v>283.3</v>
      </c>
      <c r="F561" s="32">
        <v>1.1559999999999999</v>
      </c>
      <c r="G561" s="32">
        <f t="shared" si="19"/>
        <v>327.4948</v>
      </c>
    </row>
    <row r="562" spans="1:7" ht="20.100000000000001" customHeight="1">
      <c r="A562" s="29" t="s">
        <v>249</v>
      </c>
      <c r="B562" s="29" t="s">
        <v>150</v>
      </c>
      <c r="C562" s="29" t="s">
        <v>151</v>
      </c>
      <c r="D562" s="30" t="s">
        <v>48</v>
      </c>
      <c r="E562" s="31">
        <v>1721.67</v>
      </c>
      <c r="F562" s="32">
        <v>0.23</v>
      </c>
      <c r="G562" s="32">
        <f t="shared" si="19"/>
        <v>395.98410000000001</v>
      </c>
    </row>
    <row r="563" spans="1:7" ht="20.100000000000001" customHeight="1">
      <c r="A563" s="29" t="s">
        <v>369</v>
      </c>
      <c r="B563" s="29" t="s">
        <v>128</v>
      </c>
      <c r="C563" s="29" t="s">
        <v>129</v>
      </c>
      <c r="D563" s="30" t="s">
        <v>48</v>
      </c>
      <c r="E563" s="31">
        <v>416.73</v>
      </c>
      <c r="F563" s="32">
        <v>0.2301</v>
      </c>
      <c r="G563" s="32">
        <f t="shared" si="19"/>
        <v>95.889572999999999</v>
      </c>
    </row>
    <row r="564" spans="1:7" ht="27.95" customHeight="1">
      <c r="A564" s="29" t="s">
        <v>380</v>
      </c>
      <c r="B564" s="29" t="s">
        <v>381</v>
      </c>
      <c r="C564" s="29" t="s">
        <v>382</v>
      </c>
      <c r="D564" s="30" t="s">
        <v>48</v>
      </c>
      <c r="E564" s="31">
        <v>416.73</v>
      </c>
      <c r="F564" s="32">
        <v>0.52029999999999998</v>
      </c>
      <c r="G564" s="32">
        <f t="shared" si="19"/>
        <v>216.82461900000001</v>
      </c>
    </row>
    <row r="565" spans="1:7" ht="20.100000000000001" customHeight="1">
      <c r="A565" s="29" t="s">
        <v>412</v>
      </c>
      <c r="B565" s="29" t="s">
        <v>413</v>
      </c>
      <c r="C565" s="29" t="s">
        <v>414</v>
      </c>
      <c r="D565" s="30" t="s">
        <v>48</v>
      </c>
      <c r="E565" s="31">
        <v>106.02</v>
      </c>
      <c r="F565" s="32">
        <v>0.47389999999999999</v>
      </c>
      <c r="G565" s="32">
        <f t="shared" si="19"/>
        <v>50.242877999999997</v>
      </c>
    </row>
    <row r="566" spans="1:7" ht="20.100000000000001" customHeight="1">
      <c r="A566" s="29" t="s">
        <v>415</v>
      </c>
      <c r="B566" s="29" t="s">
        <v>416</v>
      </c>
      <c r="C566" s="29" t="s">
        <v>417</v>
      </c>
      <c r="D566" s="30" t="s">
        <v>48</v>
      </c>
      <c r="E566" s="31">
        <v>20.66</v>
      </c>
      <c r="F566" s="32">
        <v>0.47389999999999999</v>
      </c>
      <c r="G566" s="32">
        <f t="shared" si="19"/>
        <v>9.790773999999999</v>
      </c>
    </row>
    <row r="567" spans="1:7" ht="15" customHeight="1">
      <c r="A567" s="1"/>
      <c r="B567" s="1"/>
      <c r="C567" s="1"/>
      <c r="D567" s="1"/>
      <c r="E567" s="1"/>
      <c r="F567" s="33" t="s">
        <v>2433</v>
      </c>
      <c r="G567" s="34">
        <v>3413.131308</v>
      </c>
    </row>
    <row r="568" spans="1:7" ht="15.95" customHeight="1">
      <c r="A568" s="27" t="s">
        <v>2431</v>
      </c>
      <c r="B568" s="27" t="s">
        <v>2527</v>
      </c>
      <c r="C568" s="27" t="s">
        <v>1613</v>
      </c>
      <c r="D568" s="28" t="s">
        <v>15</v>
      </c>
      <c r="E568" s="1"/>
      <c r="F568" s="1"/>
      <c r="G568" s="1"/>
    </row>
    <row r="569" spans="1:7" ht="27.95" customHeight="1">
      <c r="A569" s="29" t="s">
        <v>52</v>
      </c>
      <c r="B569" s="29" t="s">
        <v>53</v>
      </c>
      <c r="C569" s="29" t="s">
        <v>54</v>
      </c>
      <c r="D569" s="30" t="s">
        <v>48</v>
      </c>
      <c r="E569" s="31">
        <v>14</v>
      </c>
      <c r="F569" s="32">
        <v>4.5848753919999999E-2</v>
      </c>
      <c r="G569" s="32">
        <f>F569*E569</f>
        <v>0.64188255488000001</v>
      </c>
    </row>
    <row r="570" spans="1:7" ht="15" customHeight="1">
      <c r="A570" s="29" t="s">
        <v>421</v>
      </c>
      <c r="B570" s="29" t="s">
        <v>422</v>
      </c>
      <c r="C570" s="29" t="s">
        <v>423</v>
      </c>
      <c r="D570" s="30" t="s">
        <v>58</v>
      </c>
      <c r="E570" s="31">
        <v>10</v>
      </c>
      <c r="F570" s="32">
        <v>2.5499999999999998</v>
      </c>
      <c r="G570" s="32">
        <f>F570*E570</f>
        <v>25.5</v>
      </c>
    </row>
    <row r="571" spans="1:7" ht="20.100000000000001" customHeight="1">
      <c r="A571" s="29" t="s">
        <v>424</v>
      </c>
      <c r="B571" s="29" t="s">
        <v>425</v>
      </c>
      <c r="C571" s="29" t="s">
        <v>426</v>
      </c>
      <c r="D571" s="30" t="s">
        <v>58</v>
      </c>
      <c r="E571" s="31">
        <v>2</v>
      </c>
      <c r="F571" s="32">
        <v>3.75</v>
      </c>
      <c r="G571" s="32">
        <f>F571*E571</f>
        <v>7.5</v>
      </c>
    </row>
    <row r="572" spans="1:7" ht="15" customHeight="1">
      <c r="A572" s="1"/>
      <c r="B572" s="1"/>
      <c r="C572" s="1"/>
      <c r="D572" s="1"/>
      <c r="E572" s="1"/>
      <c r="F572" s="33" t="s">
        <v>2433</v>
      </c>
      <c r="G572" s="34">
        <v>33.641882554879999</v>
      </c>
    </row>
    <row r="573" spans="1:7" ht="15.95" customHeight="1">
      <c r="A573" s="27" t="s">
        <v>2431</v>
      </c>
      <c r="B573" s="27" t="s">
        <v>2528</v>
      </c>
      <c r="C573" s="27" t="s">
        <v>1618</v>
      </c>
      <c r="D573" s="28" t="s">
        <v>15</v>
      </c>
      <c r="E573" s="1"/>
      <c r="F573" s="1"/>
      <c r="G573" s="1"/>
    </row>
    <row r="574" spans="1:7" ht="20.100000000000001" customHeight="1">
      <c r="A574" s="29" t="s">
        <v>45</v>
      </c>
      <c r="B574" s="29" t="s">
        <v>46</v>
      </c>
      <c r="C574" s="29" t="s">
        <v>47</v>
      </c>
      <c r="D574" s="30" t="s">
        <v>48</v>
      </c>
      <c r="E574" s="31">
        <v>2.88</v>
      </c>
      <c r="F574" s="32">
        <v>0.37290000000000001</v>
      </c>
      <c r="G574" s="32">
        <f t="shared" ref="G574:G593" si="20">F574*E574</f>
        <v>1.073952</v>
      </c>
    </row>
    <row r="575" spans="1:7" ht="20.100000000000001" customHeight="1">
      <c r="A575" s="29" t="s">
        <v>49</v>
      </c>
      <c r="B575" s="29" t="s">
        <v>50</v>
      </c>
      <c r="C575" s="29" t="s">
        <v>51</v>
      </c>
      <c r="D575" s="30" t="s">
        <v>48</v>
      </c>
      <c r="E575" s="31">
        <v>30</v>
      </c>
      <c r="F575" s="32">
        <v>3.1037984299999999</v>
      </c>
      <c r="G575" s="32">
        <f t="shared" si="20"/>
        <v>93.113952900000001</v>
      </c>
    </row>
    <row r="576" spans="1:7" ht="27.95" customHeight="1">
      <c r="A576" s="29" t="s">
        <v>52</v>
      </c>
      <c r="B576" s="29" t="s">
        <v>53</v>
      </c>
      <c r="C576" s="29" t="s">
        <v>54</v>
      </c>
      <c r="D576" s="30" t="s">
        <v>48</v>
      </c>
      <c r="E576" s="31">
        <v>14</v>
      </c>
      <c r="F576" s="32">
        <v>2.0553119</v>
      </c>
      <c r="G576" s="32">
        <f t="shared" si="20"/>
        <v>28.7743666</v>
      </c>
    </row>
    <row r="577" spans="1:7" ht="20.100000000000001" customHeight="1">
      <c r="A577" s="29" t="s">
        <v>59</v>
      </c>
      <c r="B577" s="29" t="s">
        <v>60</v>
      </c>
      <c r="C577" s="29" t="s">
        <v>61</v>
      </c>
      <c r="D577" s="30" t="s">
        <v>58</v>
      </c>
      <c r="E577" s="31">
        <v>1</v>
      </c>
      <c r="F577" s="32">
        <v>8</v>
      </c>
      <c r="G577" s="32">
        <f t="shared" si="20"/>
        <v>8</v>
      </c>
    </row>
    <row r="578" spans="1:7" ht="15" customHeight="1">
      <c r="A578" s="29" t="s">
        <v>74</v>
      </c>
      <c r="B578" s="29" t="s">
        <v>75</v>
      </c>
      <c r="C578" s="29" t="s">
        <v>76</v>
      </c>
      <c r="D578" s="30" t="s">
        <v>48</v>
      </c>
      <c r="E578" s="31">
        <v>889</v>
      </c>
      <c r="F578" s="32">
        <v>6.8536E-2</v>
      </c>
      <c r="G578" s="32">
        <f t="shared" si="20"/>
        <v>60.928503999999997</v>
      </c>
    </row>
    <row r="579" spans="1:7" ht="20.100000000000001" customHeight="1">
      <c r="A579" s="29" t="s">
        <v>77</v>
      </c>
      <c r="B579" s="29" t="s">
        <v>78</v>
      </c>
      <c r="C579" s="29" t="s">
        <v>79</v>
      </c>
      <c r="D579" s="30" t="s">
        <v>81</v>
      </c>
      <c r="E579" s="31">
        <v>154.34</v>
      </c>
      <c r="F579" s="32">
        <v>0.1384</v>
      </c>
      <c r="G579" s="32">
        <f t="shared" si="20"/>
        <v>21.360655999999999</v>
      </c>
    </row>
    <row r="580" spans="1:7" ht="15" customHeight="1">
      <c r="A580" s="29" t="s">
        <v>152</v>
      </c>
      <c r="B580" s="29" t="s">
        <v>153</v>
      </c>
      <c r="C580" s="29" t="s">
        <v>154</v>
      </c>
      <c r="D580" s="30" t="s">
        <v>155</v>
      </c>
      <c r="E580" s="31">
        <v>142</v>
      </c>
      <c r="F580" s="32">
        <v>0.47375</v>
      </c>
      <c r="G580" s="32">
        <f t="shared" si="20"/>
        <v>67.272499999999994</v>
      </c>
    </row>
    <row r="581" spans="1:7" ht="15" customHeight="1">
      <c r="A581" s="29" t="s">
        <v>178</v>
      </c>
      <c r="B581" s="29" t="s">
        <v>153</v>
      </c>
      <c r="C581" s="29" t="s">
        <v>154</v>
      </c>
      <c r="D581" s="30" t="s">
        <v>155</v>
      </c>
      <c r="E581" s="31">
        <v>71</v>
      </c>
      <c r="F581" s="32">
        <v>0.47375</v>
      </c>
      <c r="G581" s="32">
        <f t="shared" si="20"/>
        <v>33.636249999999997</v>
      </c>
    </row>
    <row r="582" spans="1:7" ht="15" customHeight="1">
      <c r="A582" s="29" t="s">
        <v>202</v>
      </c>
      <c r="B582" s="29" t="s">
        <v>75</v>
      </c>
      <c r="C582" s="29" t="s">
        <v>76</v>
      </c>
      <c r="D582" s="30" t="s">
        <v>48</v>
      </c>
      <c r="E582" s="31">
        <v>1600.8</v>
      </c>
      <c r="F582" s="32">
        <v>6.8536E-2</v>
      </c>
      <c r="G582" s="32">
        <f t="shared" si="20"/>
        <v>109.7124288</v>
      </c>
    </row>
    <row r="583" spans="1:7" ht="20.100000000000001" customHeight="1">
      <c r="A583" s="29" t="s">
        <v>203</v>
      </c>
      <c r="B583" s="29" t="s">
        <v>78</v>
      </c>
      <c r="C583" s="29" t="s">
        <v>79</v>
      </c>
      <c r="D583" s="30" t="s">
        <v>81</v>
      </c>
      <c r="E583" s="31">
        <v>124.19</v>
      </c>
      <c r="F583" s="32">
        <v>0.1384</v>
      </c>
      <c r="G583" s="32">
        <f t="shared" si="20"/>
        <v>17.187895999999999</v>
      </c>
    </row>
    <row r="584" spans="1:7" ht="27.95" customHeight="1">
      <c r="A584" s="29" t="s">
        <v>210</v>
      </c>
      <c r="B584" s="29" t="s">
        <v>211</v>
      </c>
      <c r="C584" s="29" t="s">
        <v>212</v>
      </c>
      <c r="D584" s="30" t="s">
        <v>101</v>
      </c>
      <c r="E584" s="31">
        <v>330.48</v>
      </c>
      <c r="F584" s="32">
        <v>0.78490000000000004</v>
      </c>
      <c r="G584" s="32">
        <f t="shared" si="20"/>
        <v>259.39375200000001</v>
      </c>
    </row>
    <row r="585" spans="1:7" ht="15" customHeight="1">
      <c r="A585" s="29" t="s">
        <v>256</v>
      </c>
      <c r="B585" s="29" t="s">
        <v>153</v>
      </c>
      <c r="C585" s="29" t="s">
        <v>154</v>
      </c>
      <c r="D585" s="30" t="s">
        <v>155</v>
      </c>
      <c r="E585" s="31">
        <v>190</v>
      </c>
      <c r="F585" s="32">
        <v>0.47375</v>
      </c>
      <c r="G585" s="32">
        <f t="shared" si="20"/>
        <v>90.012500000000003</v>
      </c>
    </row>
    <row r="586" spans="1:7" ht="27.95" customHeight="1">
      <c r="A586" s="29" t="s">
        <v>295</v>
      </c>
      <c r="B586" s="29" t="s">
        <v>211</v>
      </c>
      <c r="C586" s="29" t="s">
        <v>296</v>
      </c>
      <c r="D586" s="30" t="s">
        <v>101</v>
      </c>
      <c r="E586" s="31">
        <v>4</v>
      </c>
      <c r="F586" s="32">
        <v>0.78490000000000004</v>
      </c>
      <c r="G586" s="32">
        <f t="shared" si="20"/>
        <v>3.1396000000000002</v>
      </c>
    </row>
    <row r="587" spans="1:7" ht="20.100000000000001" customHeight="1">
      <c r="A587" s="29" t="s">
        <v>297</v>
      </c>
      <c r="B587" s="29" t="s">
        <v>298</v>
      </c>
      <c r="C587" s="29" t="s">
        <v>299</v>
      </c>
      <c r="D587" s="30" t="s">
        <v>118</v>
      </c>
      <c r="E587" s="31">
        <v>0.25</v>
      </c>
      <c r="F587" s="32">
        <v>2.4590000000000001</v>
      </c>
      <c r="G587" s="32">
        <f t="shared" si="20"/>
        <v>0.61475000000000002</v>
      </c>
    </row>
    <row r="588" spans="1:7" ht="27.95" customHeight="1">
      <c r="A588" s="29" t="s">
        <v>303</v>
      </c>
      <c r="B588" s="29" t="s">
        <v>304</v>
      </c>
      <c r="C588" s="29" t="s">
        <v>305</v>
      </c>
      <c r="D588" s="30" t="s">
        <v>48</v>
      </c>
      <c r="E588" s="31">
        <v>12</v>
      </c>
      <c r="F588" s="32">
        <v>1.555661</v>
      </c>
      <c r="G588" s="32">
        <f t="shared" si="20"/>
        <v>18.667932</v>
      </c>
    </row>
    <row r="589" spans="1:7" ht="27.95" customHeight="1">
      <c r="A589" s="29" t="s">
        <v>306</v>
      </c>
      <c r="B589" s="29" t="s">
        <v>307</v>
      </c>
      <c r="C589" s="29" t="s">
        <v>308</v>
      </c>
      <c r="D589" s="30" t="s">
        <v>118</v>
      </c>
      <c r="E589" s="31">
        <v>0.56000000000000005</v>
      </c>
      <c r="F589" s="32">
        <v>2.286</v>
      </c>
      <c r="G589" s="32">
        <f t="shared" si="20"/>
        <v>1.2801600000000002</v>
      </c>
    </row>
    <row r="590" spans="1:7" ht="27.95" customHeight="1">
      <c r="A590" s="29" t="s">
        <v>343</v>
      </c>
      <c r="B590" s="29" t="s">
        <v>211</v>
      </c>
      <c r="C590" s="29" t="s">
        <v>212</v>
      </c>
      <c r="D590" s="30" t="s">
        <v>101</v>
      </c>
      <c r="E590" s="31">
        <v>426.35</v>
      </c>
      <c r="F590" s="32">
        <v>0.78490000000000004</v>
      </c>
      <c r="G590" s="32">
        <f t="shared" si="20"/>
        <v>334.64211500000005</v>
      </c>
    </row>
    <row r="591" spans="1:7" ht="27.95" customHeight="1">
      <c r="A591" s="29" t="s">
        <v>347</v>
      </c>
      <c r="B591" s="29" t="s">
        <v>348</v>
      </c>
      <c r="C591" s="29" t="s">
        <v>349</v>
      </c>
      <c r="D591" s="30" t="s">
        <v>48</v>
      </c>
      <c r="E591" s="31">
        <v>72</v>
      </c>
      <c r="F591" s="32">
        <v>0.97384000000000004</v>
      </c>
      <c r="G591" s="32">
        <f t="shared" si="20"/>
        <v>70.116479999999996</v>
      </c>
    </row>
    <row r="592" spans="1:7" ht="20.100000000000001" customHeight="1">
      <c r="A592" s="29" t="s">
        <v>353</v>
      </c>
      <c r="B592" s="29" t="s">
        <v>298</v>
      </c>
      <c r="C592" s="29" t="s">
        <v>299</v>
      </c>
      <c r="D592" s="30" t="s">
        <v>118</v>
      </c>
      <c r="E592" s="31">
        <v>3.38</v>
      </c>
      <c r="F592" s="32">
        <v>2.4590000000000001</v>
      </c>
      <c r="G592" s="32">
        <f t="shared" si="20"/>
        <v>8.31142</v>
      </c>
    </row>
    <row r="593" spans="1:7" ht="15" customHeight="1">
      <c r="A593" s="29" t="s">
        <v>363</v>
      </c>
      <c r="B593" s="29" t="s">
        <v>153</v>
      </c>
      <c r="C593" s="29" t="s">
        <v>154</v>
      </c>
      <c r="D593" s="30" t="s">
        <v>155</v>
      </c>
      <c r="E593" s="31">
        <v>110</v>
      </c>
      <c r="F593" s="32">
        <v>0.47375</v>
      </c>
      <c r="G593" s="32">
        <f t="shared" si="20"/>
        <v>52.112499999999997</v>
      </c>
    </row>
    <row r="594" spans="1:7" ht="15" customHeight="1">
      <c r="A594" s="1"/>
      <c r="B594" s="1"/>
      <c r="C594" s="1"/>
      <c r="D594" s="1"/>
      <c r="E594" s="1"/>
      <c r="F594" s="33" t="s">
        <v>2433</v>
      </c>
      <c r="G594" s="34">
        <v>1279.3517153</v>
      </c>
    </row>
    <row r="595" spans="1:7" ht="15.95" customHeight="1">
      <c r="A595" s="27" t="s">
        <v>2431</v>
      </c>
      <c r="B595" s="27" t="s">
        <v>2529</v>
      </c>
      <c r="C595" s="27" t="s">
        <v>1794</v>
      </c>
      <c r="D595" s="28" t="s">
        <v>15</v>
      </c>
      <c r="E595" s="1"/>
      <c r="F595" s="1"/>
      <c r="G595" s="1"/>
    </row>
    <row r="596" spans="1:7" ht="15" customHeight="1">
      <c r="A596" s="29" t="s">
        <v>469</v>
      </c>
      <c r="B596" s="29" t="s">
        <v>470</v>
      </c>
      <c r="C596" s="29" t="s">
        <v>471</v>
      </c>
      <c r="D596" s="30" t="s">
        <v>58</v>
      </c>
      <c r="E596" s="31">
        <v>1</v>
      </c>
      <c r="F596" s="32">
        <v>18.7</v>
      </c>
      <c r="G596" s="32">
        <f>F596*E596</f>
        <v>18.7</v>
      </c>
    </row>
    <row r="597" spans="1:7" ht="15" customHeight="1">
      <c r="A597" s="29" t="s">
        <v>474</v>
      </c>
      <c r="B597" s="29" t="s">
        <v>475</v>
      </c>
      <c r="C597" s="29" t="s">
        <v>476</v>
      </c>
      <c r="D597" s="30" t="s">
        <v>58</v>
      </c>
      <c r="E597" s="31">
        <v>1</v>
      </c>
      <c r="F597" s="32">
        <v>41</v>
      </c>
      <c r="G597" s="32">
        <f>F597*E597</f>
        <v>41</v>
      </c>
    </row>
    <row r="598" spans="1:7" ht="20.100000000000001" customHeight="1">
      <c r="A598" s="29" t="s">
        <v>477</v>
      </c>
      <c r="B598" s="29" t="s">
        <v>478</v>
      </c>
      <c r="C598" s="29" t="s">
        <v>479</v>
      </c>
      <c r="D598" s="30" t="s">
        <v>58</v>
      </c>
      <c r="E598" s="31">
        <v>1</v>
      </c>
      <c r="F598" s="32">
        <v>30</v>
      </c>
      <c r="G598" s="32">
        <f>F598*E598</f>
        <v>30</v>
      </c>
    </row>
    <row r="599" spans="1:7" ht="15" customHeight="1">
      <c r="A599" s="1"/>
      <c r="B599" s="1"/>
      <c r="C599" s="1"/>
      <c r="D599" s="1"/>
      <c r="E599" s="1"/>
      <c r="F599" s="33" t="s">
        <v>2433</v>
      </c>
      <c r="G599" s="34">
        <v>89.7</v>
      </c>
    </row>
    <row r="600" spans="1:7" ht="15.95" customHeight="1">
      <c r="A600" s="27" t="s">
        <v>2431</v>
      </c>
      <c r="B600" s="27" t="s">
        <v>2530</v>
      </c>
      <c r="C600" s="27" t="s">
        <v>1807</v>
      </c>
      <c r="D600" s="28" t="s">
        <v>15</v>
      </c>
      <c r="E600" s="1"/>
      <c r="F600" s="1"/>
      <c r="G600" s="1"/>
    </row>
    <row r="601" spans="1:7" ht="20.100000000000001" customHeight="1">
      <c r="A601" s="29" t="s">
        <v>49</v>
      </c>
      <c r="B601" s="29" t="s">
        <v>50</v>
      </c>
      <c r="C601" s="29" t="s">
        <v>51</v>
      </c>
      <c r="D601" s="30" t="s">
        <v>48</v>
      </c>
      <c r="E601" s="31">
        <v>30</v>
      </c>
      <c r="F601" s="32">
        <v>0.27467271999999998</v>
      </c>
      <c r="G601" s="32">
        <f t="shared" ref="G601:G606" si="21">F601*E601</f>
        <v>8.2401815999999997</v>
      </c>
    </row>
    <row r="602" spans="1:7" ht="27.95" customHeight="1">
      <c r="A602" s="29" t="s">
        <v>52</v>
      </c>
      <c r="B602" s="29" t="s">
        <v>53</v>
      </c>
      <c r="C602" s="29" t="s">
        <v>54</v>
      </c>
      <c r="D602" s="30" t="s">
        <v>48</v>
      </c>
      <c r="E602" s="31">
        <v>14</v>
      </c>
      <c r="F602" s="32">
        <v>0.51933887000000001</v>
      </c>
      <c r="G602" s="32">
        <f t="shared" si="21"/>
        <v>7.2707441800000003</v>
      </c>
    </row>
    <row r="603" spans="1:7" ht="27.95" customHeight="1">
      <c r="A603" s="29" t="s">
        <v>55</v>
      </c>
      <c r="B603" s="29" t="s">
        <v>56</v>
      </c>
      <c r="C603" s="29" t="s">
        <v>57</v>
      </c>
      <c r="D603" s="30" t="s">
        <v>58</v>
      </c>
      <c r="E603" s="31">
        <v>1</v>
      </c>
      <c r="F603" s="32">
        <v>10.585395</v>
      </c>
      <c r="G603" s="32">
        <f t="shared" si="21"/>
        <v>10.585395</v>
      </c>
    </row>
    <row r="604" spans="1:7" ht="20.100000000000001" customHeight="1">
      <c r="A604" s="29" t="s">
        <v>324</v>
      </c>
      <c r="B604" s="29" t="s">
        <v>325</v>
      </c>
      <c r="C604" s="29" t="s">
        <v>326</v>
      </c>
      <c r="D604" s="30" t="s">
        <v>58</v>
      </c>
      <c r="E604" s="31">
        <v>2</v>
      </c>
      <c r="F604" s="32">
        <v>0.25290000000000001</v>
      </c>
      <c r="G604" s="32">
        <f t="shared" si="21"/>
        <v>0.50580000000000003</v>
      </c>
    </row>
    <row r="605" spans="1:7" ht="20.100000000000001" customHeight="1">
      <c r="A605" s="29" t="s">
        <v>364</v>
      </c>
      <c r="B605" s="29" t="s">
        <v>365</v>
      </c>
      <c r="C605" s="29" t="s">
        <v>366</v>
      </c>
      <c r="D605" s="30" t="s">
        <v>81</v>
      </c>
      <c r="E605" s="31">
        <v>110</v>
      </c>
      <c r="F605" s="32">
        <v>0.56000000000000005</v>
      </c>
      <c r="G605" s="32">
        <f t="shared" si="21"/>
        <v>61.600000000000009</v>
      </c>
    </row>
    <row r="606" spans="1:7" ht="20.100000000000001" customHeight="1">
      <c r="A606" s="29" t="s">
        <v>430</v>
      </c>
      <c r="B606" s="29" t="s">
        <v>431</v>
      </c>
      <c r="C606" s="29" t="s">
        <v>432</v>
      </c>
      <c r="D606" s="30" t="s">
        <v>196</v>
      </c>
      <c r="E606" s="31">
        <v>47</v>
      </c>
      <c r="F606" s="32">
        <v>0.5</v>
      </c>
      <c r="G606" s="32">
        <f t="shared" si="21"/>
        <v>23.5</v>
      </c>
    </row>
    <row r="607" spans="1:7" ht="15" customHeight="1">
      <c r="A607" s="1"/>
      <c r="B607" s="1"/>
      <c r="C607" s="1"/>
      <c r="D607" s="1"/>
      <c r="E607" s="1"/>
      <c r="F607" s="33" t="s">
        <v>2433</v>
      </c>
      <c r="G607" s="34">
        <v>111.70212078</v>
      </c>
    </row>
    <row r="608" spans="1:7" ht="15.95" customHeight="1">
      <c r="A608" s="27" t="s">
        <v>2431</v>
      </c>
      <c r="B608" s="27" t="s">
        <v>2531</v>
      </c>
      <c r="C608" s="27" t="s">
        <v>1817</v>
      </c>
      <c r="D608" s="28" t="s">
        <v>15</v>
      </c>
      <c r="E608" s="1"/>
      <c r="F608" s="1"/>
      <c r="G608" s="1"/>
    </row>
    <row r="609" spans="1:7" ht="20.100000000000001" customHeight="1">
      <c r="A609" s="29" t="s">
        <v>49</v>
      </c>
      <c r="B609" s="29" t="s">
        <v>50</v>
      </c>
      <c r="C609" s="29" t="s">
        <v>51</v>
      </c>
      <c r="D609" s="30" t="s">
        <v>48</v>
      </c>
      <c r="E609" s="31">
        <v>30</v>
      </c>
      <c r="F609" s="32">
        <v>7.1183099999999999E-2</v>
      </c>
      <c r="G609" s="32">
        <f t="shared" ref="G609:G628" si="22">F609*E609</f>
        <v>2.1354929999999999</v>
      </c>
    </row>
    <row r="610" spans="1:7" ht="27.95" customHeight="1">
      <c r="A610" s="29" t="s">
        <v>52</v>
      </c>
      <c r="B610" s="29" t="s">
        <v>53</v>
      </c>
      <c r="C610" s="29" t="s">
        <v>54</v>
      </c>
      <c r="D610" s="30" t="s">
        <v>48</v>
      </c>
      <c r="E610" s="31">
        <v>14</v>
      </c>
      <c r="F610" s="32">
        <v>0.3993906002</v>
      </c>
      <c r="G610" s="32">
        <f t="shared" si="22"/>
        <v>5.5914684028000003</v>
      </c>
    </row>
    <row r="611" spans="1:7" ht="20.100000000000001" customHeight="1">
      <c r="A611" s="29" t="s">
        <v>59</v>
      </c>
      <c r="B611" s="29" t="s">
        <v>60</v>
      </c>
      <c r="C611" s="29" t="s">
        <v>61</v>
      </c>
      <c r="D611" s="30" t="s">
        <v>58</v>
      </c>
      <c r="E611" s="31">
        <v>1</v>
      </c>
      <c r="F611" s="32">
        <v>8</v>
      </c>
      <c r="G611" s="32">
        <f t="shared" si="22"/>
        <v>8</v>
      </c>
    </row>
    <row r="612" spans="1:7" ht="20.100000000000001" customHeight="1">
      <c r="A612" s="29" t="s">
        <v>393</v>
      </c>
      <c r="B612" s="29" t="s">
        <v>394</v>
      </c>
      <c r="C612" s="29" t="s">
        <v>395</v>
      </c>
      <c r="D612" s="30" t="s">
        <v>58</v>
      </c>
      <c r="E612" s="31">
        <v>33</v>
      </c>
      <c r="F612" s="32">
        <v>1.3121</v>
      </c>
      <c r="G612" s="32">
        <f t="shared" si="22"/>
        <v>43.299300000000002</v>
      </c>
    </row>
    <row r="613" spans="1:7" ht="20.100000000000001" customHeight="1">
      <c r="A613" s="29" t="s">
        <v>396</v>
      </c>
      <c r="B613" s="29" t="s">
        <v>397</v>
      </c>
      <c r="C613" s="29" t="s">
        <v>398</v>
      </c>
      <c r="D613" s="30" t="s">
        <v>58</v>
      </c>
      <c r="E613" s="31">
        <v>33</v>
      </c>
      <c r="F613" s="32">
        <v>0.15359999999999999</v>
      </c>
      <c r="G613" s="32">
        <f t="shared" si="22"/>
        <v>5.0687999999999995</v>
      </c>
    </row>
    <row r="614" spans="1:7" ht="20.100000000000001" customHeight="1">
      <c r="A614" s="29" t="s">
        <v>399</v>
      </c>
      <c r="B614" s="29" t="s">
        <v>400</v>
      </c>
      <c r="C614" s="29" t="s">
        <v>401</v>
      </c>
      <c r="D614" s="30" t="s">
        <v>58</v>
      </c>
      <c r="E614" s="31">
        <v>33</v>
      </c>
      <c r="F614" s="32">
        <v>0.1525</v>
      </c>
      <c r="G614" s="32">
        <f t="shared" si="22"/>
        <v>5.0324999999999998</v>
      </c>
    </row>
    <row r="615" spans="1:7" ht="27.95" customHeight="1">
      <c r="A615" s="29" t="s">
        <v>402</v>
      </c>
      <c r="B615" s="29" t="s">
        <v>403</v>
      </c>
      <c r="C615" s="29" t="s">
        <v>404</v>
      </c>
      <c r="D615" s="30" t="s">
        <v>58</v>
      </c>
      <c r="E615" s="31">
        <v>30</v>
      </c>
      <c r="F615" s="32">
        <v>0.44740000000000002</v>
      </c>
      <c r="G615" s="32">
        <f t="shared" si="22"/>
        <v>13.422000000000001</v>
      </c>
    </row>
    <row r="616" spans="1:7" ht="20.100000000000001" customHeight="1">
      <c r="A616" s="29" t="s">
        <v>405</v>
      </c>
      <c r="B616" s="29" t="s">
        <v>406</v>
      </c>
      <c r="C616" s="29" t="s">
        <v>407</v>
      </c>
      <c r="D616" s="30" t="s">
        <v>58</v>
      </c>
      <c r="E616" s="31">
        <v>30</v>
      </c>
      <c r="F616" s="32">
        <v>0.46300000000000002</v>
      </c>
      <c r="G616" s="32">
        <f t="shared" si="22"/>
        <v>13.89</v>
      </c>
    </row>
    <row r="617" spans="1:7" ht="20.100000000000001" customHeight="1">
      <c r="A617" s="29" t="s">
        <v>408</v>
      </c>
      <c r="B617" s="29" t="s">
        <v>400</v>
      </c>
      <c r="C617" s="29" t="s">
        <v>401</v>
      </c>
      <c r="D617" s="30" t="s">
        <v>58</v>
      </c>
      <c r="E617" s="31">
        <v>30</v>
      </c>
      <c r="F617" s="32">
        <v>0.1525</v>
      </c>
      <c r="G617" s="32">
        <f t="shared" si="22"/>
        <v>4.5750000000000002</v>
      </c>
    </row>
    <row r="618" spans="1:7" ht="20.100000000000001" customHeight="1">
      <c r="A618" s="29" t="s">
        <v>409</v>
      </c>
      <c r="B618" s="29" t="s">
        <v>410</v>
      </c>
      <c r="C618" s="29" t="s">
        <v>411</v>
      </c>
      <c r="D618" s="30" t="s">
        <v>58</v>
      </c>
      <c r="E618" s="31">
        <v>11</v>
      </c>
      <c r="F618" s="32">
        <v>1.0089999999999999</v>
      </c>
      <c r="G618" s="32">
        <f t="shared" si="22"/>
        <v>11.098999999999998</v>
      </c>
    </row>
    <row r="619" spans="1:7" ht="15" customHeight="1">
      <c r="A619" s="29" t="s">
        <v>433</v>
      </c>
      <c r="B619" s="29" t="s">
        <v>434</v>
      </c>
      <c r="C619" s="29" t="s">
        <v>435</v>
      </c>
      <c r="D619" s="30" t="s">
        <v>58</v>
      </c>
      <c r="E619" s="31">
        <v>1</v>
      </c>
      <c r="F619" s="32">
        <v>0.5</v>
      </c>
      <c r="G619" s="32">
        <f t="shared" si="22"/>
        <v>0.5</v>
      </c>
    </row>
    <row r="620" spans="1:7" ht="15" customHeight="1">
      <c r="A620" s="29" t="s">
        <v>442</v>
      </c>
      <c r="B620" s="29" t="s">
        <v>443</v>
      </c>
      <c r="C620" s="29" t="s">
        <v>444</v>
      </c>
      <c r="D620" s="30" t="s">
        <v>196</v>
      </c>
      <c r="E620" s="31">
        <v>12</v>
      </c>
      <c r="F620" s="32">
        <v>0.15</v>
      </c>
      <c r="G620" s="32">
        <f t="shared" si="22"/>
        <v>1.7999999999999998</v>
      </c>
    </row>
    <row r="621" spans="1:7" ht="15" customHeight="1">
      <c r="A621" s="29" t="s">
        <v>445</v>
      </c>
      <c r="B621" s="29" t="s">
        <v>446</v>
      </c>
      <c r="C621" s="29" t="s">
        <v>447</v>
      </c>
      <c r="D621" s="30" t="s">
        <v>196</v>
      </c>
      <c r="E621" s="31">
        <v>12</v>
      </c>
      <c r="F621" s="32">
        <v>0.15</v>
      </c>
      <c r="G621" s="32">
        <f t="shared" si="22"/>
        <v>1.7999999999999998</v>
      </c>
    </row>
    <row r="622" spans="1:7" ht="15" customHeight="1">
      <c r="A622" s="29" t="s">
        <v>448</v>
      </c>
      <c r="B622" s="29" t="s">
        <v>449</v>
      </c>
      <c r="C622" s="29" t="s">
        <v>450</v>
      </c>
      <c r="D622" s="30" t="s">
        <v>196</v>
      </c>
      <c r="E622" s="31">
        <v>33</v>
      </c>
      <c r="F622" s="32">
        <v>0.15</v>
      </c>
      <c r="G622" s="32">
        <f t="shared" si="22"/>
        <v>4.95</v>
      </c>
    </row>
    <row r="623" spans="1:7" ht="15" customHeight="1">
      <c r="A623" s="29" t="s">
        <v>451</v>
      </c>
      <c r="B623" s="29" t="s">
        <v>452</v>
      </c>
      <c r="C623" s="29" t="s">
        <v>453</v>
      </c>
      <c r="D623" s="30" t="s">
        <v>196</v>
      </c>
      <c r="E623" s="31">
        <v>33</v>
      </c>
      <c r="F623" s="32">
        <v>0.63800000000000001</v>
      </c>
      <c r="G623" s="32">
        <f t="shared" si="22"/>
        <v>21.054000000000002</v>
      </c>
    </row>
    <row r="624" spans="1:7" ht="27.95" customHeight="1">
      <c r="A624" s="29" t="s">
        <v>454</v>
      </c>
      <c r="B624" s="29" t="s">
        <v>455</v>
      </c>
      <c r="C624" s="29" t="s">
        <v>456</v>
      </c>
      <c r="D624" s="30" t="s">
        <v>58</v>
      </c>
      <c r="E624" s="31">
        <v>12</v>
      </c>
      <c r="F624" s="32">
        <v>0.22120000000000001</v>
      </c>
      <c r="G624" s="32">
        <f t="shared" si="22"/>
        <v>2.6543999999999999</v>
      </c>
    </row>
    <row r="625" spans="1:7" ht="20.100000000000001" customHeight="1">
      <c r="A625" s="29" t="s">
        <v>457</v>
      </c>
      <c r="B625" s="29" t="s">
        <v>458</v>
      </c>
      <c r="C625" s="29" t="s">
        <v>459</v>
      </c>
      <c r="D625" s="30" t="s">
        <v>58</v>
      </c>
      <c r="E625" s="31">
        <v>2</v>
      </c>
      <c r="F625" s="32">
        <v>0.33979999999999999</v>
      </c>
      <c r="G625" s="32">
        <f t="shared" si="22"/>
        <v>0.67959999999999998</v>
      </c>
    </row>
    <row r="626" spans="1:7" ht="20.100000000000001" customHeight="1">
      <c r="A626" s="29" t="s">
        <v>460</v>
      </c>
      <c r="B626" s="29" t="s">
        <v>461</v>
      </c>
      <c r="C626" s="29" t="s">
        <v>462</v>
      </c>
      <c r="D626" s="30" t="s">
        <v>58</v>
      </c>
      <c r="E626" s="31">
        <v>3</v>
      </c>
      <c r="F626" s="32">
        <v>0.56950000000000001</v>
      </c>
      <c r="G626" s="32">
        <f t="shared" si="22"/>
        <v>1.7084999999999999</v>
      </c>
    </row>
    <row r="627" spans="1:7" ht="20.100000000000001" customHeight="1">
      <c r="A627" s="29" t="s">
        <v>463</v>
      </c>
      <c r="B627" s="29" t="s">
        <v>464</v>
      </c>
      <c r="C627" s="29" t="s">
        <v>465</v>
      </c>
      <c r="D627" s="30" t="s">
        <v>58</v>
      </c>
      <c r="E627" s="31">
        <v>2</v>
      </c>
      <c r="F627" s="32">
        <v>0.72250000000000003</v>
      </c>
      <c r="G627" s="32">
        <f t="shared" si="22"/>
        <v>1.4450000000000001</v>
      </c>
    </row>
    <row r="628" spans="1:7" ht="15" customHeight="1">
      <c r="A628" s="29" t="s">
        <v>466</v>
      </c>
      <c r="B628" s="29" t="s">
        <v>467</v>
      </c>
      <c r="C628" s="29" t="s">
        <v>468</v>
      </c>
      <c r="D628" s="30" t="s">
        <v>196</v>
      </c>
      <c r="E628" s="31">
        <v>34.72</v>
      </c>
      <c r="F628" s="32">
        <v>1</v>
      </c>
      <c r="G628" s="32">
        <f t="shared" si="22"/>
        <v>34.72</v>
      </c>
    </row>
    <row r="629" spans="1:7" ht="15" customHeight="1">
      <c r="A629" s="1"/>
      <c r="B629" s="1"/>
      <c r="C629" s="1"/>
      <c r="D629" s="1"/>
      <c r="E629" s="1"/>
      <c r="F629" s="33" t="s">
        <v>2433</v>
      </c>
      <c r="G629" s="34">
        <v>183.4250614028</v>
      </c>
    </row>
    <row r="630" spans="1:7" ht="15.95" customHeight="1">
      <c r="A630" s="27" t="s">
        <v>2431</v>
      </c>
      <c r="B630" s="27" t="s">
        <v>2532</v>
      </c>
      <c r="C630" s="27" t="s">
        <v>537</v>
      </c>
      <c r="D630" s="28" t="s">
        <v>19</v>
      </c>
      <c r="E630" s="1"/>
      <c r="F630" s="1"/>
      <c r="G630" s="1"/>
    </row>
    <row r="631" spans="1:7" ht="15" customHeight="1">
      <c r="A631" s="29" t="s">
        <v>16</v>
      </c>
      <c r="B631" s="29" t="s">
        <v>17</v>
      </c>
      <c r="C631" s="29" t="s">
        <v>18</v>
      </c>
      <c r="D631" s="30" t="s">
        <v>19</v>
      </c>
      <c r="E631" s="31">
        <v>12</v>
      </c>
      <c r="F631" s="32">
        <v>1</v>
      </c>
      <c r="G631" s="32">
        <f>F631*E631</f>
        <v>12</v>
      </c>
    </row>
    <row r="632" spans="1:7" ht="15" customHeight="1">
      <c r="A632" s="1"/>
      <c r="B632" s="1"/>
      <c r="C632" s="1"/>
      <c r="D632" s="1"/>
      <c r="E632" s="1"/>
      <c r="F632" s="33" t="s">
        <v>2433</v>
      </c>
      <c r="G632" s="34">
        <v>12</v>
      </c>
    </row>
    <row r="633" spans="1:7" ht="15.95" customHeight="1">
      <c r="A633" s="27" t="s">
        <v>2431</v>
      </c>
      <c r="B633" s="27" t="s">
        <v>2533</v>
      </c>
      <c r="C633" s="27" t="s">
        <v>1823</v>
      </c>
      <c r="D633" s="28" t="s">
        <v>15</v>
      </c>
      <c r="E633" s="1"/>
      <c r="F633" s="1"/>
      <c r="G633" s="1"/>
    </row>
    <row r="634" spans="1:7" ht="15" customHeight="1">
      <c r="A634" s="29" t="s">
        <v>469</v>
      </c>
      <c r="B634" s="29" t="s">
        <v>470</v>
      </c>
      <c r="C634" s="29" t="s">
        <v>471</v>
      </c>
      <c r="D634" s="30" t="s">
        <v>58</v>
      </c>
      <c r="E634" s="31">
        <v>1</v>
      </c>
      <c r="F634" s="32">
        <v>18.7</v>
      </c>
      <c r="G634" s="32">
        <f>F634*E634</f>
        <v>18.7</v>
      </c>
    </row>
    <row r="635" spans="1:7" ht="15" customHeight="1">
      <c r="A635" s="29" t="s">
        <v>474</v>
      </c>
      <c r="B635" s="29" t="s">
        <v>475</v>
      </c>
      <c r="C635" s="29" t="s">
        <v>476</v>
      </c>
      <c r="D635" s="30" t="s">
        <v>58</v>
      </c>
      <c r="E635" s="31">
        <v>1</v>
      </c>
      <c r="F635" s="32">
        <v>77</v>
      </c>
      <c r="G635" s="32">
        <f>F635*E635</f>
        <v>77</v>
      </c>
    </row>
    <row r="636" spans="1:7" ht="20.100000000000001" customHeight="1">
      <c r="A636" s="29" t="s">
        <v>477</v>
      </c>
      <c r="B636" s="29" t="s">
        <v>478</v>
      </c>
      <c r="C636" s="29" t="s">
        <v>479</v>
      </c>
      <c r="D636" s="30" t="s">
        <v>58</v>
      </c>
      <c r="E636" s="31">
        <v>1</v>
      </c>
      <c r="F636" s="32">
        <v>45</v>
      </c>
      <c r="G636" s="32">
        <f>F636*E636</f>
        <v>45</v>
      </c>
    </row>
    <row r="637" spans="1:7" ht="15" customHeight="1">
      <c r="A637" s="1"/>
      <c r="B637" s="1"/>
      <c r="C637" s="1"/>
      <c r="D637" s="1"/>
      <c r="E637" s="1"/>
      <c r="F637" s="33" t="s">
        <v>2433</v>
      </c>
      <c r="G637" s="34">
        <v>140.69999999999999</v>
      </c>
    </row>
    <row r="638" spans="1:7" ht="15.95" customHeight="1">
      <c r="A638" s="27" t="s">
        <v>2431</v>
      </c>
      <c r="B638" s="27" t="s">
        <v>2534</v>
      </c>
      <c r="C638" s="27" t="s">
        <v>520</v>
      </c>
      <c r="D638" s="28" t="s">
        <v>15</v>
      </c>
      <c r="E638" s="1"/>
      <c r="F638" s="1"/>
      <c r="G638" s="1"/>
    </row>
    <row r="639" spans="1:7" ht="15" customHeight="1">
      <c r="A639" s="29" t="s">
        <v>11</v>
      </c>
      <c r="B639" s="29" t="s">
        <v>12</v>
      </c>
      <c r="C639" s="29" t="s">
        <v>13</v>
      </c>
      <c r="D639" s="30" t="s">
        <v>15</v>
      </c>
      <c r="E639" s="31">
        <v>264</v>
      </c>
      <c r="F639" s="32">
        <v>1</v>
      </c>
      <c r="G639" s="32">
        <f>F639*E639</f>
        <v>264</v>
      </c>
    </row>
    <row r="640" spans="1:7" ht="20.100000000000001" customHeight="1">
      <c r="A640" s="29" t="s">
        <v>222</v>
      </c>
      <c r="B640" s="29" t="s">
        <v>223</v>
      </c>
      <c r="C640" s="29" t="s">
        <v>224</v>
      </c>
      <c r="D640" s="30" t="s">
        <v>48</v>
      </c>
      <c r="E640" s="31">
        <v>1.36</v>
      </c>
      <c r="F640" s="32">
        <v>0.10299999999999999</v>
      </c>
      <c r="G640" s="32">
        <f>F640*E640</f>
        <v>0.14008000000000001</v>
      </c>
    </row>
    <row r="641" spans="1:7" ht="15" customHeight="1">
      <c r="A641" s="1"/>
      <c r="B641" s="1"/>
      <c r="C641" s="1"/>
      <c r="D641" s="1"/>
      <c r="E641" s="1"/>
      <c r="F641" s="33" t="s">
        <v>2433</v>
      </c>
      <c r="G641" s="34">
        <v>264.14008000000001</v>
      </c>
    </row>
    <row r="642" spans="1:7" ht="15.95" customHeight="1">
      <c r="A642" s="27" t="s">
        <v>2535</v>
      </c>
      <c r="B642" s="27" t="s">
        <v>2536</v>
      </c>
      <c r="C642" s="27" t="s">
        <v>1827</v>
      </c>
      <c r="D642" s="28" t="s">
        <v>15</v>
      </c>
      <c r="E642" s="1"/>
      <c r="F642" s="1"/>
      <c r="G642" s="1"/>
    </row>
    <row r="643" spans="1:7" ht="20.100000000000001" customHeight="1">
      <c r="A643" s="29" t="s">
        <v>324</v>
      </c>
      <c r="B643" s="29" t="s">
        <v>325</v>
      </c>
      <c r="C643" s="29" t="s">
        <v>326</v>
      </c>
      <c r="D643" s="30" t="s">
        <v>58</v>
      </c>
      <c r="E643" s="31">
        <v>2</v>
      </c>
      <c r="F643" s="32">
        <v>0.33333299999999999</v>
      </c>
      <c r="G643" s="32">
        <f>F643*E643</f>
        <v>0.66666599999999998</v>
      </c>
    </row>
    <row r="644" spans="1:7" ht="15" customHeight="1">
      <c r="A644" s="1"/>
      <c r="B644" s="1"/>
      <c r="C644" s="1"/>
      <c r="D644" s="1"/>
      <c r="E644" s="1"/>
      <c r="F644" s="33" t="s">
        <v>2433</v>
      </c>
      <c r="G644" s="34">
        <v>0.66666599999999998</v>
      </c>
    </row>
    <row r="645" spans="1:7" ht="15.95" customHeight="1">
      <c r="A645" s="27" t="s">
        <v>2431</v>
      </c>
      <c r="B645" s="27" t="s">
        <v>2537</v>
      </c>
      <c r="C645" s="27" t="s">
        <v>2053</v>
      </c>
      <c r="D645" s="28" t="s">
        <v>15</v>
      </c>
      <c r="E645" s="1"/>
      <c r="F645" s="1"/>
      <c r="G645" s="1"/>
    </row>
    <row r="646" spans="1:7" ht="20.100000000000001" customHeight="1">
      <c r="A646" s="29" t="s">
        <v>161</v>
      </c>
      <c r="B646" s="29" t="s">
        <v>162</v>
      </c>
      <c r="C646" s="29" t="s">
        <v>163</v>
      </c>
      <c r="D646" s="30" t="s">
        <v>48</v>
      </c>
      <c r="E646" s="31">
        <v>161.22</v>
      </c>
      <c r="F646" s="32">
        <v>0.47599999999999998</v>
      </c>
      <c r="G646" s="32">
        <f>F646*E646</f>
        <v>76.740719999999996</v>
      </c>
    </row>
    <row r="647" spans="1:7" ht="20.100000000000001" customHeight="1">
      <c r="A647" s="29" t="s">
        <v>175</v>
      </c>
      <c r="B647" s="29" t="s">
        <v>176</v>
      </c>
      <c r="C647" s="29" t="s">
        <v>177</v>
      </c>
      <c r="D647" s="30" t="s">
        <v>48</v>
      </c>
      <c r="E647" s="31">
        <v>262.7</v>
      </c>
      <c r="F647" s="32">
        <v>0.94799999999999995</v>
      </c>
      <c r="G647" s="32">
        <f>F647*E647</f>
        <v>249.03959999999998</v>
      </c>
    </row>
    <row r="648" spans="1:7" ht="20.100000000000001" customHeight="1">
      <c r="A648" s="29" t="s">
        <v>269</v>
      </c>
      <c r="B648" s="29" t="s">
        <v>270</v>
      </c>
      <c r="C648" s="29" t="s">
        <v>271</v>
      </c>
      <c r="D648" s="30" t="s">
        <v>48</v>
      </c>
      <c r="E648" s="31">
        <v>408</v>
      </c>
      <c r="F648" s="32">
        <v>0.47599999999999998</v>
      </c>
      <c r="G648" s="32">
        <f>F648*E648</f>
        <v>194.208</v>
      </c>
    </row>
    <row r="649" spans="1:7" ht="20.100000000000001" customHeight="1">
      <c r="A649" s="29" t="s">
        <v>279</v>
      </c>
      <c r="B649" s="29" t="s">
        <v>280</v>
      </c>
      <c r="C649" s="29" t="s">
        <v>281</v>
      </c>
      <c r="D649" s="30" t="s">
        <v>48</v>
      </c>
      <c r="E649" s="31">
        <v>275.91000000000003</v>
      </c>
      <c r="F649" s="32">
        <v>0.94799999999999995</v>
      </c>
      <c r="G649" s="32">
        <f>F649*E649</f>
        <v>261.56268</v>
      </c>
    </row>
    <row r="650" spans="1:7" ht="20.100000000000001" customHeight="1">
      <c r="A650" s="29" t="s">
        <v>375</v>
      </c>
      <c r="B650" s="29" t="s">
        <v>280</v>
      </c>
      <c r="C650" s="29" t="s">
        <v>281</v>
      </c>
      <c r="D650" s="30" t="s">
        <v>48</v>
      </c>
      <c r="E650" s="31">
        <v>178.5</v>
      </c>
      <c r="F650" s="32">
        <v>0.94799999999999995</v>
      </c>
      <c r="G650" s="32">
        <f>F650*E650</f>
        <v>169.21799999999999</v>
      </c>
    </row>
    <row r="651" spans="1:7" ht="15" customHeight="1">
      <c r="A651" s="1"/>
      <c r="B651" s="1"/>
      <c r="C651" s="1"/>
      <c r="D651" s="1"/>
      <c r="E651" s="1"/>
      <c r="F651" s="33" t="s">
        <v>2433</v>
      </c>
      <c r="G651" s="34">
        <v>950.76900000000001</v>
      </c>
    </row>
    <row r="652" spans="1:7" ht="15.95" customHeight="1">
      <c r="A652" s="27" t="s">
        <v>2431</v>
      </c>
      <c r="B652" s="27" t="s">
        <v>2538</v>
      </c>
      <c r="C652" s="27" t="s">
        <v>2134</v>
      </c>
      <c r="D652" s="28" t="s">
        <v>15</v>
      </c>
      <c r="E652" s="1"/>
      <c r="F652" s="1"/>
      <c r="G652" s="1"/>
    </row>
    <row r="653" spans="1:7" ht="15" customHeight="1">
      <c r="A653" s="29" t="s">
        <v>427</v>
      </c>
      <c r="B653" s="29" t="s">
        <v>428</v>
      </c>
      <c r="C653" s="29" t="s">
        <v>429</v>
      </c>
      <c r="D653" s="30" t="s">
        <v>48</v>
      </c>
      <c r="E653" s="31">
        <v>45.45</v>
      </c>
      <c r="F653" s="32">
        <v>0.18</v>
      </c>
      <c r="G653" s="32">
        <f>F653*E653</f>
        <v>8.1810000000000009</v>
      </c>
    </row>
    <row r="654" spans="1:7" ht="15" customHeight="1">
      <c r="A654" s="1"/>
      <c r="B654" s="1"/>
      <c r="C654" s="1"/>
      <c r="D654" s="1"/>
      <c r="E654" s="1"/>
      <c r="F654" s="33" t="s">
        <v>2433</v>
      </c>
      <c r="G654" s="34">
        <v>8.1809999999999992</v>
      </c>
    </row>
    <row r="655" spans="1:7" ht="15.95" customHeight="1">
      <c r="A655" s="27" t="s">
        <v>2431</v>
      </c>
      <c r="B655" s="27" t="s">
        <v>2539</v>
      </c>
      <c r="C655" s="27" t="s">
        <v>2137</v>
      </c>
      <c r="D655" s="28" t="s">
        <v>15</v>
      </c>
      <c r="E655" s="1"/>
      <c r="F655" s="1"/>
      <c r="G655" s="1"/>
    </row>
    <row r="656" spans="1:7" ht="27.95" customHeight="1">
      <c r="A656" s="29" t="s">
        <v>402</v>
      </c>
      <c r="B656" s="29" t="s">
        <v>403</v>
      </c>
      <c r="C656" s="29" t="s">
        <v>404</v>
      </c>
      <c r="D656" s="30" t="s">
        <v>58</v>
      </c>
      <c r="E656" s="31">
        <v>30</v>
      </c>
      <c r="F656" s="32">
        <v>0.8458</v>
      </c>
      <c r="G656" s="32">
        <f>F656*E656</f>
        <v>25.373999999999999</v>
      </c>
    </row>
    <row r="657" spans="1:7" ht="15" customHeight="1">
      <c r="A657" s="1"/>
      <c r="B657" s="1"/>
      <c r="C657" s="1"/>
      <c r="D657" s="1"/>
      <c r="E657" s="1"/>
      <c r="F657" s="33" t="s">
        <v>2433</v>
      </c>
      <c r="G657" s="34">
        <v>25.373999999999999</v>
      </c>
    </row>
    <row r="658" spans="1:7" ht="15.95" customHeight="1">
      <c r="A658" s="27" t="s">
        <v>2431</v>
      </c>
      <c r="B658" s="27" t="s">
        <v>2540</v>
      </c>
      <c r="C658" s="27" t="s">
        <v>2162</v>
      </c>
      <c r="D658" s="28" t="s">
        <v>15</v>
      </c>
      <c r="E658" s="1"/>
      <c r="F658" s="1"/>
      <c r="G658" s="1"/>
    </row>
    <row r="659" spans="1:7" ht="20.100000000000001" customHeight="1">
      <c r="A659" s="29" t="s">
        <v>222</v>
      </c>
      <c r="B659" s="29" t="s">
        <v>223</v>
      </c>
      <c r="C659" s="29" t="s">
        <v>224</v>
      </c>
      <c r="D659" s="30" t="s">
        <v>48</v>
      </c>
      <c r="E659" s="31">
        <v>1.36</v>
      </c>
      <c r="F659" s="32">
        <v>0.309</v>
      </c>
      <c r="G659" s="32">
        <f>F659*E659</f>
        <v>0.42024</v>
      </c>
    </row>
    <row r="660" spans="1:7" ht="15" customHeight="1">
      <c r="A660" s="1"/>
      <c r="B660" s="1"/>
      <c r="C660" s="1"/>
      <c r="D660" s="1"/>
      <c r="E660" s="1"/>
      <c r="F660" s="33" t="s">
        <v>2433</v>
      </c>
      <c r="G660" s="34">
        <v>0.42024</v>
      </c>
    </row>
    <row r="661" spans="1:7" ht="15.95" customHeight="1">
      <c r="A661" s="27" t="s">
        <v>2431</v>
      </c>
      <c r="B661" s="27" t="s">
        <v>2541</v>
      </c>
      <c r="C661" s="27" t="s">
        <v>2169</v>
      </c>
      <c r="D661" s="28" t="s">
        <v>15</v>
      </c>
      <c r="E661" s="1"/>
      <c r="F661" s="1"/>
      <c r="G661" s="1"/>
    </row>
    <row r="662" spans="1:7" ht="27.95" customHeight="1">
      <c r="A662" s="29" t="s">
        <v>71</v>
      </c>
      <c r="B662" s="29" t="s">
        <v>72</v>
      </c>
      <c r="C662" s="29" t="s">
        <v>73</v>
      </c>
      <c r="D662" s="30" t="s">
        <v>48</v>
      </c>
      <c r="E662" s="31">
        <v>889</v>
      </c>
      <c r="F662" s="32">
        <v>0.55459999999999998</v>
      </c>
      <c r="G662" s="32">
        <f>F662*E662</f>
        <v>493.0394</v>
      </c>
    </row>
    <row r="663" spans="1:7" ht="27.95" customHeight="1">
      <c r="A663" s="29" t="s">
        <v>201</v>
      </c>
      <c r="B663" s="29" t="s">
        <v>72</v>
      </c>
      <c r="C663" s="29" t="s">
        <v>73</v>
      </c>
      <c r="D663" s="30" t="s">
        <v>48</v>
      </c>
      <c r="E663" s="31">
        <v>1600.8</v>
      </c>
      <c r="F663" s="32">
        <v>0.55459999999999998</v>
      </c>
      <c r="G663" s="32">
        <f>F663*E663</f>
        <v>887.80367999999999</v>
      </c>
    </row>
    <row r="664" spans="1:7" ht="20.100000000000001" customHeight="1">
      <c r="A664" s="29" t="s">
        <v>260</v>
      </c>
      <c r="B664" s="29" t="s">
        <v>261</v>
      </c>
      <c r="C664" s="29" t="s">
        <v>262</v>
      </c>
      <c r="D664" s="30" t="s">
        <v>48</v>
      </c>
      <c r="E664" s="31">
        <v>340</v>
      </c>
      <c r="F664" s="32">
        <v>0.3</v>
      </c>
      <c r="G664" s="32">
        <f>F664*E664</f>
        <v>102</v>
      </c>
    </row>
    <row r="665" spans="1:7" ht="20.100000000000001" customHeight="1">
      <c r="A665" s="29" t="s">
        <v>386</v>
      </c>
      <c r="B665" s="29" t="s">
        <v>387</v>
      </c>
      <c r="C665" s="29" t="s">
        <v>388</v>
      </c>
      <c r="D665" s="30" t="s">
        <v>48</v>
      </c>
      <c r="E665" s="31">
        <v>123.31</v>
      </c>
      <c r="F665" s="32">
        <v>2.29E-2</v>
      </c>
      <c r="G665" s="32">
        <f>F665*E665</f>
        <v>2.8237990000000002</v>
      </c>
    </row>
    <row r="666" spans="1:7" ht="15" customHeight="1">
      <c r="A666" s="29" t="s">
        <v>389</v>
      </c>
      <c r="B666" s="29" t="s">
        <v>390</v>
      </c>
      <c r="C666" s="29" t="s">
        <v>391</v>
      </c>
      <c r="D666" s="30" t="s">
        <v>48</v>
      </c>
      <c r="E666" s="31">
        <v>123.31</v>
      </c>
      <c r="F666" s="32">
        <v>0.6</v>
      </c>
      <c r="G666" s="32">
        <f>F666*E666</f>
        <v>73.986000000000004</v>
      </c>
    </row>
    <row r="667" spans="1:7" ht="15" customHeight="1">
      <c r="A667" s="1"/>
      <c r="B667" s="1"/>
      <c r="C667" s="1"/>
      <c r="D667" s="1"/>
      <c r="E667" s="1"/>
      <c r="F667" s="33" t="s">
        <v>2433</v>
      </c>
      <c r="G667" s="34">
        <v>1559.652879</v>
      </c>
    </row>
    <row r="668" spans="1:7" ht="15.95" customHeight="1">
      <c r="A668" s="27" t="s">
        <v>2431</v>
      </c>
      <c r="B668" s="27" t="s">
        <v>2542</v>
      </c>
      <c r="C668" s="27" t="s">
        <v>2172</v>
      </c>
      <c r="D668" s="28" t="s">
        <v>15</v>
      </c>
      <c r="E668" s="1"/>
      <c r="F668" s="1"/>
      <c r="G668" s="1"/>
    </row>
    <row r="669" spans="1:7" ht="27.95" customHeight="1">
      <c r="A669" s="29" t="s">
        <v>480</v>
      </c>
      <c r="B669" s="29" t="s">
        <v>481</v>
      </c>
      <c r="C669" s="29" t="s">
        <v>482</v>
      </c>
      <c r="D669" s="30" t="s">
        <v>118</v>
      </c>
      <c r="E669" s="31">
        <v>355.22</v>
      </c>
      <c r="F669" s="32">
        <v>3.3599999999999998E-2</v>
      </c>
      <c r="G669" s="32">
        <f>F669*E669</f>
        <v>11.935392</v>
      </c>
    </row>
    <row r="670" spans="1:7" ht="15" customHeight="1">
      <c r="A670" s="1"/>
      <c r="B670" s="1"/>
      <c r="C670" s="1"/>
      <c r="D670" s="1"/>
      <c r="E670" s="1"/>
      <c r="F670" s="33" t="s">
        <v>2433</v>
      </c>
      <c r="G670" s="34">
        <v>11.935392</v>
      </c>
    </row>
    <row r="671" spans="1:7" ht="15.95" customHeight="1">
      <c r="A671" s="27" t="s">
        <v>2431</v>
      </c>
      <c r="B671" s="27" t="s">
        <v>2543</v>
      </c>
      <c r="C671" s="27" t="s">
        <v>2175</v>
      </c>
      <c r="D671" s="28" t="s">
        <v>15</v>
      </c>
      <c r="E671" s="1"/>
      <c r="F671" s="1"/>
      <c r="G671" s="1"/>
    </row>
    <row r="672" spans="1:7" ht="20.100000000000001" customHeight="1">
      <c r="A672" s="29" t="s">
        <v>49</v>
      </c>
      <c r="B672" s="29" t="s">
        <v>50</v>
      </c>
      <c r="C672" s="29" t="s">
        <v>51</v>
      </c>
      <c r="D672" s="30" t="s">
        <v>48</v>
      </c>
      <c r="E672" s="31">
        <v>30</v>
      </c>
      <c r="F672" s="32">
        <v>4.0200000000000001E-5</v>
      </c>
      <c r="G672" s="32">
        <f>F672*E672</f>
        <v>1.206E-3</v>
      </c>
    </row>
    <row r="673" spans="1:7" ht="27.95" customHeight="1">
      <c r="A673" s="29" t="s">
        <v>52</v>
      </c>
      <c r="B673" s="29" t="s">
        <v>53</v>
      </c>
      <c r="C673" s="29" t="s">
        <v>54</v>
      </c>
      <c r="D673" s="30" t="s">
        <v>48</v>
      </c>
      <c r="E673" s="31">
        <v>14</v>
      </c>
      <c r="F673" s="32">
        <v>6.0000000000000002E-5</v>
      </c>
      <c r="G673" s="32">
        <f>F673*E673</f>
        <v>8.4000000000000003E-4</v>
      </c>
    </row>
    <row r="674" spans="1:7" ht="15" customHeight="1">
      <c r="A674" s="1"/>
      <c r="B674" s="1"/>
      <c r="C674" s="1"/>
      <c r="D674" s="1"/>
      <c r="E674" s="1"/>
      <c r="F674" s="33" t="s">
        <v>2433</v>
      </c>
      <c r="G674" s="34">
        <v>2.0460000000000001E-3</v>
      </c>
    </row>
    <row r="675" spans="1:7" ht="15.95" customHeight="1">
      <c r="A675" s="27" t="s">
        <v>2431</v>
      </c>
      <c r="B675" s="27" t="s">
        <v>2544</v>
      </c>
      <c r="C675" s="27" t="s">
        <v>2178</v>
      </c>
      <c r="D675" s="28" t="s">
        <v>15</v>
      </c>
      <c r="E675" s="1"/>
      <c r="F675" s="1"/>
      <c r="G675" s="1"/>
    </row>
    <row r="676" spans="1:7" ht="27.95" customHeight="1">
      <c r="A676" s="29" t="s">
        <v>55</v>
      </c>
      <c r="B676" s="29" t="s">
        <v>56</v>
      </c>
      <c r="C676" s="29" t="s">
        <v>57</v>
      </c>
      <c r="D676" s="30" t="s">
        <v>58</v>
      </c>
      <c r="E676" s="31">
        <v>1</v>
      </c>
      <c r="F676" s="32">
        <v>7.6999999999999999E-2</v>
      </c>
      <c r="G676" s="32">
        <f>F676*E676</f>
        <v>7.6999999999999999E-2</v>
      </c>
    </row>
    <row r="677" spans="1:7" ht="15" customHeight="1">
      <c r="A677" s="1"/>
      <c r="B677" s="1"/>
      <c r="C677" s="1"/>
      <c r="D677" s="1"/>
      <c r="E677" s="1"/>
      <c r="F677" s="33" t="s">
        <v>2433</v>
      </c>
      <c r="G677" s="34">
        <v>7.6999999999999999E-2</v>
      </c>
    </row>
    <row r="678" spans="1:7" ht="15.95" customHeight="1">
      <c r="A678" s="27" t="s">
        <v>2431</v>
      </c>
      <c r="B678" s="27" t="s">
        <v>2545</v>
      </c>
      <c r="C678" s="27" t="s">
        <v>2181</v>
      </c>
      <c r="D678" s="28" t="s">
        <v>15</v>
      </c>
      <c r="E678" s="1"/>
      <c r="F678" s="1"/>
      <c r="G678" s="1"/>
    </row>
    <row r="679" spans="1:7" ht="20.100000000000001" customHeight="1">
      <c r="A679" s="29" t="s">
        <v>49</v>
      </c>
      <c r="B679" s="29" t="s">
        <v>50</v>
      </c>
      <c r="C679" s="29" t="s">
        <v>51</v>
      </c>
      <c r="D679" s="30" t="s">
        <v>48</v>
      </c>
      <c r="E679" s="31">
        <v>30</v>
      </c>
      <c r="F679" s="32">
        <v>0.1243665752</v>
      </c>
      <c r="G679" s="32">
        <f t="shared" ref="G679:G694" si="23">F679*E679</f>
        <v>3.7309972559999998</v>
      </c>
    </row>
    <row r="680" spans="1:7" ht="27.95" customHeight="1">
      <c r="A680" s="29" t="s">
        <v>52</v>
      </c>
      <c r="B680" s="29" t="s">
        <v>53</v>
      </c>
      <c r="C680" s="29" t="s">
        <v>54</v>
      </c>
      <c r="D680" s="30" t="s">
        <v>48</v>
      </c>
      <c r="E680" s="31">
        <v>14</v>
      </c>
      <c r="F680" s="32">
        <v>0.14645380687599999</v>
      </c>
      <c r="G680" s="32">
        <f t="shared" si="23"/>
        <v>2.0503532962639999</v>
      </c>
    </row>
    <row r="681" spans="1:7" ht="27.95" customHeight="1">
      <c r="A681" s="29" t="s">
        <v>134</v>
      </c>
      <c r="B681" s="29" t="s">
        <v>135</v>
      </c>
      <c r="C681" s="29" t="s">
        <v>136</v>
      </c>
      <c r="D681" s="30" t="s">
        <v>48</v>
      </c>
      <c r="E681" s="31">
        <v>44.77</v>
      </c>
      <c r="F681" s="32">
        <v>1.5984000000000002E-2</v>
      </c>
      <c r="G681" s="32">
        <f t="shared" si="23"/>
        <v>0.71560368000000008</v>
      </c>
    </row>
    <row r="682" spans="1:7" ht="36" customHeight="1">
      <c r="A682" s="29" t="s">
        <v>137</v>
      </c>
      <c r="B682" s="29" t="s">
        <v>138</v>
      </c>
      <c r="C682" s="29" t="s">
        <v>139</v>
      </c>
      <c r="D682" s="30" t="s">
        <v>48</v>
      </c>
      <c r="E682" s="31">
        <v>44.77</v>
      </c>
      <c r="F682" s="32">
        <v>0.17685000000000001</v>
      </c>
      <c r="G682" s="32">
        <f t="shared" si="23"/>
        <v>7.9175745000000006</v>
      </c>
    </row>
    <row r="683" spans="1:7" ht="27.95" customHeight="1">
      <c r="A683" s="29" t="s">
        <v>238</v>
      </c>
      <c r="B683" s="29" t="s">
        <v>135</v>
      </c>
      <c r="C683" s="29" t="s">
        <v>136</v>
      </c>
      <c r="D683" s="30" t="s">
        <v>48</v>
      </c>
      <c r="E683" s="31">
        <v>1721.67</v>
      </c>
      <c r="F683" s="32">
        <v>1.5984000000000002E-2</v>
      </c>
      <c r="G683" s="32">
        <f t="shared" si="23"/>
        <v>27.519173280000004</v>
      </c>
    </row>
    <row r="684" spans="1:7" ht="36" customHeight="1">
      <c r="A684" s="29" t="s">
        <v>239</v>
      </c>
      <c r="B684" s="29" t="s">
        <v>138</v>
      </c>
      <c r="C684" s="29" t="s">
        <v>139</v>
      </c>
      <c r="D684" s="30" t="s">
        <v>48</v>
      </c>
      <c r="E684" s="31">
        <v>1721.67</v>
      </c>
      <c r="F684" s="32">
        <v>0.17685000000000001</v>
      </c>
      <c r="G684" s="32">
        <f t="shared" si="23"/>
        <v>304.47733950000003</v>
      </c>
    </row>
    <row r="685" spans="1:7" ht="36" customHeight="1">
      <c r="A685" s="29" t="s">
        <v>266</v>
      </c>
      <c r="B685" s="29" t="s">
        <v>267</v>
      </c>
      <c r="C685" s="29" t="s">
        <v>268</v>
      </c>
      <c r="D685" s="30" t="s">
        <v>48</v>
      </c>
      <c r="E685" s="31">
        <v>408</v>
      </c>
      <c r="F685" s="32">
        <v>0.209035</v>
      </c>
      <c r="G685" s="32">
        <f t="shared" si="23"/>
        <v>85.286280000000005</v>
      </c>
    </row>
    <row r="686" spans="1:7" ht="36" customHeight="1">
      <c r="A686" s="29" t="s">
        <v>278</v>
      </c>
      <c r="B686" s="29" t="s">
        <v>267</v>
      </c>
      <c r="C686" s="29" t="s">
        <v>268</v>
      </c>
      <c r="D686" s="30" t="s">
        <v>48</v>
      </c>
      <c r="E686" s="31">
        <v>229.45</v>
      </c>
      <c r="F686" s="32">
        <v>0.209035</v>
      </c>
      <c r="G686" s="32">
        <f t="shared" si="23"/>
        <v>47.963080749999996</v>
      </c>
    </row>
    <row r="687" spans="1:7" ht="27.95" customHeight="1">
      <c r="A687" s="29" t="s">
        <v>300</v>
      </c>
      <c r="B687" s="29" t="s">
        <v>301</v>
      </c>
      <c r="C687" s="29" t="s">
        <v>302</v>
      </c>
      <c r="D687" s="30" t="s">
        <v>48</v>
      </c>
      <c r="E687" s="31">
        <v>25</v>
      </c>
      <c r="F687" s="32">
        <v>3.465E-2</v>
      </c>
      <c r="G687" s="32">
        <f t="shared" si="23"/>
        <v>0.86624999999999996</v>
      </c>
    </row>
    <row r="688" spans="1:7" ht="27.95" customHeight="1">
      <c r="A688" s="29" t="s">
        <v>309</v>
      </c>
      <c r="B688" s="29" t="s">
        <v>135</v>
      </c>
      <c r="C688" s="29" t="s">
        <v>136</v>
      </c>
      <c r="D688" s="30" t="s">
        <v>48</v>
      </c>
      <c r="E688" s="31">
        <v>25</v>
      </c>
      <c r="F688" s="32">
        <v>1.5984000000000002E-2</v>
      </c>
      <c r="G688" s="32">
        <f t="shared" si="23"/>
        <v>0.39960000000000007</v>
      </c>
    </row>
    <row r="689" spans="1:7" ht="36" customHeight="1">
      <c r="A689" s="29" t="s">
        <v>310</v>
      </c>
      <c r="B689" s="29" t="s">
        <v>138</v>
      </c>
      <c r="C689" s="29" t="s">
        <v>139</v>
      </c>
      <c r="D689" s="30" t="s">
        <v>48</v>
      </c>
      <c r="E689" s="31">
        <v>25</v>
      </c>
      <c r="F689" s="32">
        <v>0.17685000000000001</v>
      </c>
      <c r="G689" s="32">
        <f t="shared" si="23"/>
        <v>4.4212500000000006</v>
      </c>
    </row>
    <row r="690" spans="1:7" ht="20.100000000000001" customHeight="1">
      <c r="A690" s="29" t="s">
        <v>337</v>
      </c>
      <c r="B690" s="29" t="s">
        <v>338</v>
      </c>
      <c r="C690" s="29" t="s">
        <v>339</v>
      </c>
      <c r="D690" s="30" t="s">
        <v>118</v>
      </c>
      <c r="E690" s="31">
        <v>9.9</v>
      </c>
      <c r="F690" s="32">
        <v>1.3919999999999999</v>
      </c>
      <c r="G690" s="32">
        <f t="shared" si="23"/>
        <v>13.780799999999999</v>
      </c>
    </row>
    <row r="691" spans="1:7" ht="20.100000000000001" customHeight="1">
      <c r="A691" s="29" t="s">
        <v>354</v>
      </c>
      <c r="B691" s="29" t="s">
        <v>355</v>
      </c>
      <c r="C691" s="29" t="s">
        <v>356</v>
      </c>
      <c r="D691" s="30" t="s">
        <v>118</v>
      </c>
      <c r="E691" s="31">
        <v>3.89</v>
      </c>
      <c r="F691" s="32">
        <v>1.4259999999999999</v>
      </c>
      <c r="G691" s="32">
        <f t="shared" si="23"/>
        <v>5.5471399999999997</v>
      </c>
    </row>
    <row r="692" spans="1:7" ht="20.100000000000001" customHeight="1">
      <c r="A692" s="29" t="s">
        <v>357</v>
      </c>
      <c r="B692" s="29" t="s">
        <v>358</v>
      </c>
      <c r="C692" s="29" t="s">
        <v>359</v>
      </c>
      <c r="D692" s="30" t="s">
        <v>81</v>
      </c>
      <c r="E692" s="31">
        <v>220</v>
      </c>
      <c r="F692" s="32">
        <v>2.342866E-2</v>
      </c>
      <c r="G692" s="32">
        <f t="shared" si="23"/>
        <v>5.1543052000000005</v>
      </c>
    </row>
    <row r="693" spans="1:7" ht="27.95" customHeight="1">
      <c r="A693" s="29" t="s">
        <v>360</v>
      </c>
      <c r="B693" s="29" t="s">
        <v>361</v>
      </c>
      <c r="C693" s="29" t="s">
        <v>362</v>
      </c>
      <c r="D693" s="30" t="s">
        <v>48</v>
      </c>
      <c r="E693" s="31">
        <v>242</v>
      </c>
      <c r="F693" s="32">
        <v>7.1568000000000007E-2</v>
      </c>
      <c r="G693" s="32">
        <f t="shared" si="23"/>
        <v>17.319456000000002</v>
      </c>
    </row>
    <row r="694" spans="1:7" ht="36" customHeight="1">
      <c r="A694" s="29" t="s">
        <v>374</v>
      </c>
      <c r="B694" s="29" t="s">
        <v>267</v>
      </c>
      <c r="C694" s="29" t="s">
        <v>268</v>
      </c>
      <c r="D694" s="30" t="s">
        <v>48</v>
      </c>
      <c r="E694" s="31">
        <v>123.31</v>
      </c>
      <c r="F694" s="32">
        <v>0.209035</v>
      </c>
      <c r="G694" s="32">
        <f t="shared" si="23"/>
        <v>25.77610585</v>
      </c>
    </row>
    <row r="695" spans="1:7" ht="15" customHeight="1">
      <c r="A695" s="1"/>
      <c r="B695" s="1"/>
      <c r="C695" s="1"/>
      <c r="D695" s="1"/>
      <c r="E695" s="1"/>
      <c r="F695" s="33" t="s">
        <v>2433</v>
      </c>
      <c r="G695" s="34">
        <v>552.92530931226395</v>
      </c>
    </row>
    <row r="696" spans="1:7" ht="15.95" customHeight="1">
      <c r="A696" s="27" t="s">
        <v>2431</v>
      </c>
      <c r="B696" s="27" t="s">
        <v>2546</v>
      </c>
      <c r="C696" s="27" t="s">
        <v>2184</v>
      </c>
      <c r="D696" s="28" t="s">
        <v>15</v>
      </c>
      <c r="E696" s="1"/>
      <c r="F696" s="1"/>
      <c r="G696" s="1"/>
    </row>
    <row r="697" spans="1:7" ht="27.95" customHeight="1">
      <c r="A697" s="29" t="s">
        <v>52</v>
      </c>
      <c r="B697" s="29" t="s">
        <v>53</v>
      </c>
      <c r="C697" s="29" t="s">
        <v>54</v>
      </c>
      <c r="D697" s="30" t="s">
        <v>48</v>
      </c>
      <c r="E697" s="31">
        <v>14</v>
      </c>
      <c r="F697" s="32">
        <v>1.9697999999999998E-3</v>
      </c>
      <c r="G697" s="32">
        <f>F697*E697</f>
        <v>2.7577199999999996E-2</v>
      </c>
    </row>
    <row r="698" spans="1:7" ht="27.95" customHeight="1">
      <c r="A698" s="29" t="s">
        <v>480</v>
      </c>
      <c r="B698" s="29" t="s">
        <v>481</v>
      </c>
      <c r="C698" s="29" t="s">
        <v>482</v>
      </c>
      <c r="D698" s="30" t="s">
        <v>118</v>
      </c>
      <c r="E698" s="31">
        <v>355.22</v>
      </c>
      <c r="F698" s="32">
        <v>1.8800000000000001E-2</v>
      </c>
      <c r="G698" s="32">
        <f>F698*E698</f>
        <v>6.6781360000000012</v>
      </c>
    </row>
    <row r="699" spans="1:7" ht="15" customHeight="1">
      <c r="A699" s="1"/>
      <c r="B699" s="1"/>
      <c r="C699" s="1"/>
      <c r="D699" s="1"/>
      <c r="E699" s="1"/>
      <c r="F699" s="33" t="s">
        <v>2433</v>
      </c>
      <c r="G699" s="34">
        <v>6.7057131999999999</v>
      </c>
    </row>
    <row r="700" spans="1:7" ht="15.95" customHeight="1">
      <c r="A700" s="27" t="s">
        <v>2431</v>
      </c>
      <c r="B700" s="27" t="s">
        <v>2547</v>
      </c>
      <c r="C700" s="27" t="s">
        <v>2187</v>
      </c>
      <c r="D700" s="28" t="s">
        <v>15</v>
      </c>
      <c r="E700" s="1"/>
      <c r="F700" s="1"/>
      <c r="G700" s="1"/>
    </row>
    <row r="701" spans="1:7" ht="20.100000000000001" customHeight="1">
      <c r="A701" s="29" t="s">
        <v>49</v>
      </c>
      <c r="B701" s="29" t="s">
        <v>50</v>
      </c>
      <c r="C701" s="29" t="s">
        <v>51</v>
      </c>
      <c r="D701" s="30" t="s">
        <v>48</v>
      </c>
      <c r="E701" s="31">
        <v>30</v>
      </c>
      <c r="F701" s="32">
        <v>3.3974560000000001E-2</v>
      </c>
      <c r="G701" s="32">
        <f t="shared" ref="G701:G707" si="24">F701*E701</f>
        <v>1.0192368000000001</v>
      </c>
    </row>
    <row r="702" spans="1:7" ht="27.95" customHeight="1">
      <c r="A702" s="29" t="s">
        <v>52</v>
      </c>
      <c r="B702" s="29" t="s">
        <v>53</v>
      </c>
      <c r="C702" s="29" t="s">
        <v>54</v>
      </c>
      <c r="D702" s="30" t="s">
        <v>48</v>
      </c>
      <c r="E702" s="31">
        <v>14</v>
      </c>
      <c r="F702" s="32">
        <v>3.4243599999999999E-2</v>
      </c>
      <c r="G702" s="32">
        <f t="shared" si="24"/>
        <v>0.47941040000000001</v>
      </c>
    </row>
    <row r="703" spans="1:7" ht="20.100000000000001" customHeight="1">
      <c r="A703" s="29" t="s">
        <v>184</v>
      </c>
      <c r="B703" s="29" t="s">
        <v>185</v>
      </c>
      <c r="C703" s="29" t="s">
        <v>186</v>
      </c>
      <c r="D703" s="30" t="s">
        <v>48</v>
      </c>
      <c r="E703" s="31">
        <v>856.28</v>
      </c>
      <c r="F703" s="32">
        <v>2.0999999999999999E-3</v>
      </c>
      <c r="G703" s="32">
        <f t="shared" si="24"/>
        <v>1.7981879999999999</v>
      </c>
    </row>
    <row r="704" spans="1:7" ht="20.100000000000001" customHeight="1">
      <c r="A704" s="29" t="s">
        <v>190</v>
      </c>
      <c r="B704" s="29" t="s">
        <v>191</v>
      </c>
      <c r="C704" s="29" t="s">
        <v>192</v>
      </c>
      <c r="D704" s="30" t="s">
        <v>81</v>
      </c>
      <c r="E704" s="31">
        <v>57</v>
      </c>
      <c r="F704" s="32">
        <v>3.15E-2</v>
      </c>
      <c r="G704" s="32">
        <f t="shared" si="24"/>
        <v>1.7955000000000001</v>
      </c>
    </row>
    <row r="705" spans="1:7" ht="20.100000000000001" customHeight="1">
      <c r="A705" s="29" t="s">
        <v>319</v>
      </c>
      <c r="B705" s="29" t="s">
        <v>185</v>
      </c>
      <c r="C705" s="29" t="s">
        <v>186</v>
      </c>
      <c r="D705" s="30" t="s">
        <v>48</v>
      </c>
      <c r="E705" s="31">
        <v>459</v>
      </c>
      <c r="F705" s="32">
        <v>2.0999999999999999E-3</v>
      </c>
      <c r="G705" s="32">
        <f t="shared" si="24"/>
        <v>0.96389999999999998</v>
      </c>
    </row>
    <row r="706" spans="1:7" ht="20.100000000000001" customHeight="1">
      <c r="A706" s="29" t="s">
        <v>320</v>
      </c>
      <c r="B706" s="29" t="s">
        <v>191</v>
      </c>
      <c r="C706" s="29" t="s">
        <v>192</v>
      </c>
      <c r="D706" s="30" t="s">
        <v>81</v>
      </c>
      <c r="E706" s="31">
        <v>34</v>
      </c>
      <c r="F706" s="32">
        <v>3.15E-2</v>
      </c>
      <c r="G706" s="32">
        <f t="shared" si="24"/>
        <v>1.071</v>
      </c>
    </row>
    <row r="707" spans="1:7" ht="20.100000000000001" customHeight="1">
      <c r="A707" s="29" t="s">
        <v>321</v>
      </c>
      <c r="B707" s="29" t="s">
        <v>322</v>
      </c>
      <c r="C707" s="29" t="s">
        <v>323</v>
      </c>
      <c r="D707" s="30" t="s">
        <v>81</v>
      </c>
      <c r="E707" s="31">
        <v>30</v>
      </c>
      <c r="F707" s="32">
        <v>3.15E-2</v>
      </c>
      <c r="G707" s="32">
        <f t="shared" si="24"/>
        <v>0.94500000000000006</v>
      </c>
    </row>
    <row r="708" spans="1:7" ht="15" customHeight="1">
      <c r="A708" s="1"/>
      <c r="B708" s="1"/>
      <c r="C708" s="1"/>
      <c r="D708" s="1"/>
      <c r="E708" s="1"/>
      <c r="F708" s="33" t="s">
        <v>2433</v>
      </c>
      <c r="G708" s="34">
        <v>8.0722351999999997</v>
      </c>
    </row>
    <row r="709" spans="1:7" ht="15.95" customHeight="1">
      <c r="A709" s="27" t="s">
        <v>2431</v>
      </c>
      <c r="B709" s="27" t="s">
        <v>2548</v>
      </c>
      <c r="C709" s="27" t="s">
        <v>2190</v>
      </c>
      <c r="D709" s="28" t="s">
        <v>15</v>
      </c>
      <c r="E709" s="1"/>
      <c r="F709" s="1"/>
      <c r="G709" s="1"/>
    </row>
    <row r="710" spans="1:7" ht="27.95" customHeight="1">
      <c r="A710" s="29" t="s">
        <v>316</v>
      </c>
      <c r="B710" s="29" t="s">
        <v>317</v>
      </c>
      <c r="C710" s="29" t="s">
        <v>318</v>
      </c>
      <c r="D710" s="30" t="s">
        <v>48</v>
      </c>
      <c r="E710" s="31">
        <v>459</v>
      </c>
      <c r="F710" s="32">
        <v>3.7000000000000002E-3</v>
      </c>
      <c r="G710" s="32">
        <f>F710*E710</f>
        <v>1.6983000000000001</v>
      </c>
    </row>
    <row r="711" spans="1:7" ht="15" customHeight="1">
      <c r="A711" s="1"/>
      <c r="B711" s="1"/>
      <c r="C711" s="1"/>
      <c r="D711" s="1"/>
      <c r="E711" s="1"/>
      <c r="F711" s="33" t="s">
        <v>2433</v>
      </c>
      <c r="G711" s="34">
        <v>1.6982999999999999</v>
      </c>
    </row>
    <row r="712" spans="1:7" ht="15.95" customHeight="1">
      <c r="A712" s="27" t="s">
        <v>2431</v>
      </c>
      <c r="B712" s="27" t="s">
        <v>2549</v>
      </c>
      <c r="C712" s="27" t="s">
        <v>2196</v>
      </c>
      <c r="D712" s="28" t="s">
        <v>15</v>
      </c>
      <c r="E712" s="1"/>
      <c r="F712" s="1"/>
      <c r="G712" s="1"/>
    </row>
    <row r="713" spans="1:7" ht="20.100000000000001" customHeight="1">
      <c r="A713" s="29" t="s">
        <v>49</v>
      </c>
      <c r="B713" s="29" t="s">
        <v>50</v>
      </c>
      <c r="C713" s="29" t="s">
        <v>51</v>
      </c>
      <c r="D713" s="30" t="s">
        <v>48</v>
      </c>
      <c r="E713" s="31">
        <v>30</v>
      </c>
      <c r="F713" s="32">
        <v>0.17153077999999999</v>
      </c>
      <c r="G713" s="32">
        <f t="shared" ref="G713:G719" si="25">F713*E713</f>
        <v>5.1459234</v>
      </c>
    </row>
    <row r="714" spans="1:7" ht="27.95" customHeight="1">
      <c r="A714" s="29" t="s">
        <v>52</v>
      </c>
      <c r="B714" s="29" t="s">
        <v>53</v>
      </c>
      <c r="C714" s="29" t="s">
        <v>54</v>
      </c>
      <c r="D714" s="30" t="s">
        <v>48</v>
      </c>
      <c r="E714" s="31">
        <v>14</v>
      </c>
      <c r="F714" s="32">
        <v>6.8549493488000005E-2</v>
      </c>
      <c r="G714" s="32">
        <f t="shared" si="25"/>
        <v>0.95969290883200009</v>
      </c>
    </row>
    <row r="715" spans="1:7" ht="27.95" customHeight="1">
      <c r="A715" s="29" t="s">
        <v>210</v>
      </c>
      <c r="B715" s="29" t="s">
        <v>211</v>
      </c>
      <c r="C715" s="29" t="s">
        <v>212</v>
      </c>
      <c r="D715" s="30" t="s">
        <v>101</v>
      </c>
      <c r="E715" s="31">
        <v>330.48</v>
      </c>
      <c r="F715" s="32">
        <v>3.3390000000000003E-2</v>
      </c>
      <c r="G715" s="32">
        <f t="shared" si="25"/>
        <v>11.034727200000001</v>
      </c>
    </row>
    <row r="716" spans="1:7" ht="27.95" customHeight="1">
      <c r="A716" s="29" t="s">
        <v>295</v>
      </c>
      <c r="B716" s="29" t="s">
        <v>211</v>
      </c>
      <c r="C716" s="29" t="s">
        <v>296</v>
      </c>
      <c r="D716" s="30" t="s">
        <v>101</v>
      </c>
      <c r="E716" s="31">
        <v>4</v>
      </c>
      <c r="F716" s="32">
        <v>3.3390000000000003E-2</v>
      </c>
      <c r="G716" s="32">
        <f t="shared" si="25"/>
        <v>0.13356000000000001</v>
      </c>
    </row>
    <row r="717" spans="1:7" ht="27.95" customHeight="1">
      <c r="A717" s="29" t="s">
        <v>303</v>
      </c>
      <c r="B717" s="29" t="s">
        <v>304</v>
      </c>
      <c r="C717" s="29" t="s">
        <v>305</v>
      </c>
      <c r="D717" s="30" t="s">
        <v>48</v>
      </c>
      <c r="E717" s="31">
        <v>12</v>
      </c>
      <c r="F717" s="32">
        <v>0.309008</v>
      </c>
      <c r="G717" s="32">
        <f t="shared" si="25"/>
        <v>3.7080960000000003</v>
      </c>
    </row>
    <row r="718" spans="1:7" ht="27.95" customHeight="1">
      <c r="A718" s="29" t="s">
        <v>343</v>
      </c>
      <c r="B718" s="29" t="s">
        <v>211</v>
      </c>
      <c r="C718" s="29" t="s">
        <v>212</v>
      </c>
      <c r="D718" s="30" t="s">
        <v>101</v>
      </c>
      <c r="E718" s="31">
        <v>426.35</v>
      </c>
      <c r="F718" s="32">
        <v>3.3390000000000003E-2</v>
      </c>
      <c r="G718" s="32">
        <f t="shared" si="25"/>
        <v>14.235826500000002</v>
      </c>
    </row>
    <row r="719" spans="1:7" ht="27.95" customHeight="1">
      <c r="A719" s="29" t="s">
        <v>347</v>
      </c>
      <c r="B719" s="29" t="s">
        <v>348</v>
      </c>
      <c r="C719" s="29" t="s">
        <v>349</v>
      </c>
      <c r="D719" s="30" t="s">
        <v>48</v>
      </c>
      <c r="E719" s="31">
        <v>72</v>
      </c>
      <c r="F719" s="32">
        <v>5.9783999999999997E-2</v>
      </c>
      <c r="G719" s="32">
        <f t="shared" si="25"/>
        <v>4.3044479999999998</v>
      </c>
    </row>
    <row r="720" spans="1:7" ht="15" customHeight="1">
      <c r="A720" s="1"/>
      <c r="B720" s="1"/>
      <c r="C720" s="1"/>
      <c r="D720" s="1"/>
      <c r="E720" s="1"/>
      <c r="F720" s="33" t="s">
        <v>2433</v>
      </c>
      <c r="G720" s="34">
        <v>39.522274008831999</v>
      </c>
    </row>
    <row r="721" spans="1:7" ht="15.95" customHeight="1">
      <c r="A721" s="27" t="s">
        <v>2431</v>
      </c>
      <c r="B721" s="27" t="s">
        <v>2550</v>
      </c>
      <c r="C721" s="27" t="s">
        <v>2193</v>
      </c>
      <c r="D721" s="28" t="s">
        <v>15</v>
      </c>
      <c r="E721" s="1"/>
      <c r="F721" s="1"/>
      <c r="G721" s="1"/>
    </row>
    <row r="722" spans="1:7" ht="27.95" customHeight="1">
      <c r="A722" s="29" t="s">
        <v>109</v>
      </c>
      <c r="B722" s="29" t="s">
        <v>110</v>
      </c>
      <c r="C722" s="29" t="s">
        <v>111</v>
      </c>
      <c r="D722" s="30" t="s">
        <v>58</v>
      </c>
      <c r="E722" s="31">
        <v>257.60000000000002</v>
      </c>
      <c r="F722" s="32">
        <v>0.29370000000000002</v>
      </c>
      <c r="G722" s="32">
        <f>F722*E722</f>
        <v>75.657120000000006</v>
      </c>
    </row>
    <row r="723" spans="1:7" ht="27.95" customHeight="1">
      <c r="A723" s="29" t="s">
        <v>214</v>
      </c>
      <c r="B723" s="29" t="s">
        <v>110</v>
      </c>
      <c r="C723" s="29" t="s">
        <v>111</v>
      </c>
      <c r="D723" s="30" t="s">
        <v>58</v>
      </c>
      <c r="E723" s="31">
        <v>365.33</v>
      </c>
      <c r="F723" s="32">
        <v>0.29370000000000002</v>
      </c>
      <c r="G723" s="32">
        <f>F723*E723</f>
        <v>107.297421</v>
      </c>
    </row>
    <row r="724" spans="1:7" ht="15" customHeight="1">
      <c r="A724" s="1"/>
      <c r="B724" s="1"/>
      <c r="C724" s="1"/>
      <c r="D724" s="1"/>
      <c r="E724" s="1"/>
      <c r="F724" s="33" t="s">
        <v>2433</v>
      </c>
      <c r="G724" s="34">
        <v>182.95454100000001</v>
      </c>
    </row>
    <row r="725" spans="1:7" ht="15.95" customHeight="1">
      <c r="A725" s="27" t="s">
        <v>2431</v>
      </c>
      <c r="B725" s="27" t="s">
        <v>2551</v>
      </c>
      <c r="C725" s="27" t="s">
        <v>2199</v>
      </c>
      <c r="D725" s="28" t="s">
        <v>15</v>
      </c>
      <c r="E725" s="1"/>
      <c r="F725" s="1"/>
      <c r="G725" s="1"/>
    </row>
    <row r="726" spans="1:7" ht="20.100000000000001" customHeight="1">
      <c r="A726" s="29" t="s">
        <v>115</v>
      </c>
      <c r="B726" s="29" t="s">
        <v>116</v>
      </c>
      <c r="C726" s="29" t="s">
        <v>117</v>
      </c>
      <c r="D726" s="30" t="s">
        <v>118</v>
      </c>
      <c r="E726" s="31">
        <v>6.84</v>
      </c>
      <c r="F726" s="32">
        <v>0.37940000000000002</v>
      </c>
      <c r="G726" s="32">
        <f>F726*E726</f>
        <v>2.5950959999999998</v>
      </c>
    </row>
    <row r="727" spans="1:7" ht="20.100000000000001" customHeight="1">
      <c r="A727" s="29" t="s">
        <v>216</v>
      </c>
      <c r="B727" s="29" t="s">
        <v>116</v>
      </c>
      <c r="C727" s="29" t="s">
        <v>117</v>
      </c>
      <c r="D727" s="30" t="s">
        <v>118</v>
      </c>
      <c r="E727" s="31">
        <v>1.8</v>
      </c>
      <c r="F727" s="32">
        <v>0.37940000000000002</v>
      </c>
      <c r="G727" s="32">
        <f>F727*E727</f>
        <v>0.68292000000000008</v>
      </c>
    </row>
    <row r="728" spans="1:7" ht="20.100000000000001" customHeight="1">
      <c r="A728" s="29" t="s">
        <v>290</v>
      </c>
      <c r="B728" s="29" t="s">
        <v>116</v>
      </c>
      <c r="C728" s="29" t="s">
        <v>117</v>
      </c>
      <c r="D728" s="30" t="s">
        <v>118</v>
      </c>
      <c r="E728" s="31">
        <v>5</v>
      </c>
      <c r="F728" s="32">
        <v>0.37940000000000002</v>
      </c>
      <c r="G728" s="32">
        <f>F728*E728</f>
        <v>1.897</v>
      </c>
    </row>
    <row r="729" spans="1:7" ht="20.100000000000001" customHeight="1">
      <c r="A729" s="29" t="s">
        <v>329</v>
      </c>
      <c r="B729" s="29" t="s">
        <v>116</v>
      </c>
      <c r="C729" s="29" t="s">
        <v>117</v>
      </c>
      <c r="D729" s="30" t="s">
        <v>118</v>
      </c>
      <c r="E729" s="31">
        <v>39.6</v>
      </c>
      <c r="F729" s="32">
        <v>0.37940000000000002</v>
      </c>
      <c r="G729" s="32">
        <f>F729*E729</f>
        <v>15.024240000000001</v>
      </c>
    </row>
    <row r="730" spans="1:7" ht="15" customHeight="1">
      <c r="A730" s="1"/>
      <c r="B730" s="1"/>
      <c r="C730" s="1"/>
      <c r="D730" s="1"/>
      <c r="E730" s="1"/>
      <c r="F730" s="33" t="s">
        <v>2433</v>
      </c>
      <c r="G730" s="34">
        <v>20.199255999999998</v>
      </c>
    </row>
    <row r="731" spans="1:7" ht="15.95" customHeight="1">
      <c r="A731" s="27" t="s">
        <v>2431</v>
      </c>
      <c r="B731" s="27" t="s">
        <v>2552</v>
      </c>
      <c r="C731" s="27" t="s">
        <v>2220</v>
      </c>
      <c r="D731" s="28" t="s">
        <v>15</v>
      </c>
      <c r="E731" s="1"/>
      <c r="F731" s="1"/>
      <c r="G731" s="1"/>
    </row>
    <row r="732" spans="1:7" ht="20.100000000000001" customHeight="1">
      <c r="A732" s="29" t="s">
        <v>49</v>
      </c>
      <c r="B732" s="29" t="s">
        <v>50</v>
      </c>
      <c r="C732" s="29" t="s">
        <v>51</v>
      </c>
      <c r="D732" s="30" t="s">
        <v>48</v>
      </c>
      <c r="E732" s="31">
        <v>30</v>
      </c>
      <c r="F732" s="32">
        <v>1.04177572</v>
      </c>
      <c r="G732" s="32">
        <f t="shared" ref="G732:G763" si="26">F732*E732</f>
        <v>31.253271599999998</v>
      </c>
    </row>
    <row r="733" spans="1:7" ht="27.95" customHeight="1">
      <c r="A733" s="29" t="s">
        <v>52</v>
      </c>
      <c r="B733" s="29" t="s">
        <v>53</v>
      </c>
      <c r="C733" s="29" t="s">
        <v>54</v>
      </c>
      <c r="D733" s="30" t="s">
        <v>48</v>
      </c>
      <c r="E733" s="31">
        <v>14</v>
      </c>
      <c r="F733" s="32">
        <v>0.9333809032</v>
      </c>
      <c r="G733" s="32">
        <f t="shared" si="26"/>
        <v>13.0673326448</v>
      </c>
    </row>
    <row r="734" spans="1:7" ht="20.100000000000001" customHeight="1">
      <c r="A734" s="29" t="s">
        <v>94</v>
      </c>
      <c r="B734" s="29" t="s">
        <v>95</v>
      </c>
      <c r="C734" s="29" t="s">
        <v>96</v>
      </c>
      <c r="D734" s="30" t="s">
        <v>48</v>
      </c>
      <c r="E734" s="31">
        <v>95.05</v>
      </c>
      <c r="F734" s="32">
        <v>0.4</v>
      </c>
      <c r="G734" s="32">
        <f t="shared" si="26"/>
        <v>38.020000000000003</v>
      </c>
    </row>
    <row r="735" spans="1:7" ht="20.100000000000001" customHeight="1">
      <c r="A735" s="29" t="s">
        <v>97</v>
      </c>
      <c r="B735" s="29" t="s">
        <v>98</v>
      </c>
      <c r="C735" s="29" t="s">
        <v>99</v>
      </c>
      <c r="D735" s="30" t="s">
        <v>101</v>
      </c>
      <c r="E735" s="31">
        <v>95.05</v>
      </c>
      <c r="F735" s="32">
        <v>0.4</v>
      </c>
      <c r="G735" s="32">
        <f t="shared" si="26"/>
        <v>38.020000000000003</v>
      </c>
    </row>
    <row r="736" spans="1:7" ht="20.100000000000001" customHeight="1">
      <c r="A736" s="29" t="s">
        <v>106</v>
      </c>
      <c r="B736" s="29" t="s">
        <v>107</v>
      </c>
      <c r="C736" s="29" t="s">
        <v>108</v>
      </c>
      <c r="D736" s="30" t="s">
        <v>48</v>
      </c>
      <c r="E736" s="31">
        <v>95.05</v>
      </c>
      <c r="F736" s="32">
        <v>1.5</v>
      </c>
      <c r="G736" s="32">
        <f t="shared" si="26"/>
        <v>142.57499999999999</v>
      </c>
    </row>
    <row r="737" spans="1:7" ht="20.100000000000001" customHeight="1">
      <c r="A737" s="29" t="s">
        <v>112</v>
      </c>
      <c r="B737" s="29" t="s">
        <v>113</v>
      </c>
      <c r="C737" s="29" t="s">
        <v>114</v>
      </c>
      <c r="D737" s="30" t="s">
        <v>101</v>
      </c>
      <c r="E737" s="31">
        <v>21.25</v>
      </c>
      <c r="F737" s="32">
        <v>1</v>
      </c>
      <c r="G737" s="32">
        <f t="shared" si="26"/>
        <v>21.25</v>
      </c>
    </row>
    <row r="738" spans="1:7" ht="20.100000000000001" customHeight="1">
      <c r="A738" s="29" t="s">
        <v>130</v>
      </c>
      <c r="B738" s="29" t="s">
        <v>131</v>
      </c>
      <c r="C738" s="29" t="s">
        <v>132</v>
      </c>
      <c r="D738" s="30" t="s">
        <v>48</v>
      </c>
      <c r="E738" s="31">
        <v>44.77</v>
      </c>
      <c r="F738" s="32">
        <v>0.11509999999999999</v>
      </c>
      <c r="G738" s="32">
        <f t="shared" si="26"/>
        <v>5.1530269999999998</v>
      </c>
    </row>
    <row r="739" spans="1:7" ht="27.95" customHeight="1">
      <c r="A739" s="29" t="s">
        <v>134</v>
      </c>
      <c r="B739" s="29" t="s">
        <v>135</v>
      </c>
      <c r="C739" s="29" t="s">
        <v>136</v>
      </c>
      <c r="D739" s="30" t="s">
        <v>48</v>
      </c>
      <c r="E739" s="31">
        <v>44.77</v>
      </c>
      <c r="F739" s="32">
        <v>0.1394</v>
      </c>
      <c r="G739" s="32">
        <f t="shared" si="26"/>
        <v>6.2409379999999999</v>
      </c>
    </row>
    <row r="740" spans="1:7" ht="36" customHeight="1">
      <c r="A740" s="29" t="s">
        <v>137</v>
      </c>
      <c r="B740" s="29" t="s">
        <v>138</v>
      </c>
      <c r="C740" s="29" t="s">
        <v>139</v>
      </c>
      <c r="D740" s="30" t="s">
        <v>48</v>
      </c>
      <c r="E740" s="31">
        <v>44.77</v>
      </c>
      <c r="F740" s="32">
        <v>0.53200000000000003</v>
      </c>
      <c r="G740" s="32">
        <f t="shared" si="26"/>
        <v>23.817640000000004</v>
      </c>
    </row>
    <row r="741" spans="1:7" ht="20.100000000000001" customHeight="1">
      <c r="A741" s="29" t="s">
        <v>140</v>
      </c>
      <c r="B741" s="29" t="s">
        <v>141</v>
      </c>
      <c r="C741" s="29" t="s">
        <v>142</v>
      </c>
      <c r="D741" s="30" t="s">
        <v>81</v>
      </c>
      <c r="E741" s="31">
        <v>234</v>
      </c>
      <c r="F741" s="32">
        <v>0.41699999999999998</v>
      </c>
      <c r="G741" s="32">
        <f t="shared" si="26"/>
        <v>97.577999999999989</v>
      </c>
    </row>
    <row r="742" spans="1:7" ht="15" customHeight="1">
      <c r="A742" s="29" t="s">
        <v>152</v>
      </c>
      <c r="B742" s="29" t="s">
        <v>153</v>
      </c>
      <c r="C742" s="29" t="s">
        <v>154</v>
      </c>
      <c r="D742" s="30" t="s">
        <v>155</v>
      </c>
      <c r="E742" s="31">
        <v>142</v>
      </c>
      <c r="F742" s="32">
        <v>7.1999999999999998E-3</v>
      </c>
      <c r="G742" s="32">
        <f t="shared" si="26"/>
        <v>1.0224</v>
      </c>
    </row>
    <row r="743" spans="1:7" ht="15" customHeight="1">
      <c r="A743" s="29" t="s">
        <v>167</v>
      </c>
      <c r="B743" s="29" t="s">
        <v>168</v>
      </c>
      <c r="C743" s="29" t="s">
        <v>169</v>
      </c>
      <c r="D743" s="30" t="s">
        <v>171</v>
      </c>
      <c r="E743" s="31">
        <v>262.7</v>
      </c>
      <c r="F743" s="32">
        <v>0.1</v>
      </c>
      <c r="G743" s="32">
        <f t="shared" si="26"/>
        <v>26.27</v>
      </c>
    </row>
    <row r="744" spans="1:7" ht="27.95" customHeight="1">
      <c r="A744" s="29" t="s">
        <v>172</v>
      </c>
      <c r="B744" s="29" t="s">
        <v>173</v>
      </c>
      <c r="C744" s="29" t="s">
        <v>174</v>
      </c>
      <c r="D744" s="30" t="s">
        <v>48</v>
      </c>
      <c r="E744" s="31">
        <v>142</v>
      </c>
      <c r="F744" s="32">
        <v>0.248</v>
      </c>
      <c r="G744" s="32">
        <f t="shared" si="26"/>
        <v>35.216000000000001</v>
      </c>
    </row>
    <row r="745" spans="1:7" ht="15" customHeight="1">
      <c r="A745" s="29" t="s">
        <v>178</v>
      </c>
      <c r="B745" s="29" t="s">
        <v>153</v>
      </c>
      <c r="C745" s="29" t="s">
        <v>154</v>
      </c>
      <c r="D745" s="30" t="s">
        <v>155</v>
      </c>
      <c r="E745" s="31">
        <v>71</v>
      </c>
      <c r="F745" s="32">
        <v>7.1999999999999998E-3</v>
      </c>
      <c r="G745" s="32">
        <f t="shared" si="26"/>
        <v>0.51119999999999999</v>
      </c>
    </row>
    <row r="746" spans="1:7" ht="20.100000000000001" customHeight="1">
      <c r="A746" s="29" t="s">
        <v>208</v>
      </c>
      <c r="B746" s="29" t="s">
        <v>95</v>
      </c>
      <c r="C746" s="29" t="s">
        <v>96</v>
      </c>
      <c r="D746" s="30" t="s">
        <v>48</v>
      </c>
      <c r="E746" s="31">
        <v>91.8</v>
      </c>
      <c r="F746" s="32">
        <v>0.4</v>
      </c>
      <c r="G746" s="32">
        <f t="shared" si="26"/>
        <v>36.72</v>
      </c>
    </row>
    <row r="747" spans="1:7" ht="20.100000000000001" customHeight="1">
      <c r="A747" s="29" t="s">
        <v>209</v>
      </c>
      <c r="B747" s="29" t="s">
        <v>98</v>
      </c>
      <c r="C747" s="29" t="s">
        <v>99</v>
      </c>
      <c r="D747" s="30" t="s">
        <v>101</v>
      </c>
      <c r="E747" s="31">
        <v>91.8</v>
      </c>
      <c r="F747" s="32">
        <v>0.4</v>
      </c>
      <c r="G747" s="32">
        <f t="shared" si="26"/>
        <v>36.72</v>
      </c>
    </row>
    <row r="748" spans="1:7" ht="20.100000000000001" customHeight="1">
      <c r="A748" s="29" t="s">
        <v>213</v>
      </c>
      <c r="B748" s="29" t="s">
        <v>107</v>
      </c>
      <c r="C748" s="29" t="s">
        <v>108</v>
      </c>
      <c r="D748" s="30" t="s">
        <v>48</v>
      </c>
      <c r="E748" s="31">
        <v>91.8</v>
      </c>
      <c r="F748" s="32">
        <v>1.5</v>
      </c>
      <c r="G748" s="32">
        <f t="shared" si="26"/>
        <v>137.69999999999999</v>
      </c>
    </row>
    <row r="749" spans="1:7" ht="20.100000000000001" customHeight="1">
      <c r="A749" s="29" t="s">
        <v>215</v>
      </c>
      <c r="B749" s="29" t="s">
        <v>113</v>
      </c>
      <c r="C749" s="29" t="s">
        <v>114</v>
      </c>
      <c r="D749" s="30" t="s">
        <v>101</v>
      </c>
      <c r="E749" s="31">
        <v>30.14</v>
      </c>
      <c r="F749" s="32">
        <v>1</v>
      </c>
      <c r="G749" s="32">
        <f t="shared" si="26"/>
        <v>30.14</v>
      </c>
    </row>
    <row r="750" spans="1:7" ht="27.95" customHeight="1">
      <c r="A750" s="29" t="s">
        <v>219</v>
      </c>
      <c r="B750" s="29" t="s">
        <v>220</v>
      </c>
      <c r="C750" s="29" t="s">
        <v>221</v>
      </c>
      <c r="D750" s="30" t="s">
        <v>48</v>
      </c>
      <c r="E750" s="31">
        <v>9</v>
      </c>
      <c r="F750" s="32">
        <v>0.95</v>
      </c>
      <c r="G750" s="32">
        <f t="shared" si="26"/>
        <v>8.5499999999999989</v>
      </c>
    </row>
    <row r="751" spans="1:7" ht="20.100000000000001" customHeight="1">
      <c r="A751" s="29" t="s">
        <v>222</v>
      </c>
      <c r="B751" s="29" t="s">
        <v>223</v>
      </c>
      <c r="C751" s="29" t="s">
        <v>224</v>
      </c>
      <c r="D751" s="30" t="s">
        <v>48</v>
      </c>
      <c r="E751" s="31">
        <v>1.36</v>
      </c>
      <c r="F751" s="32">
        <v>2.7320000000000002</v>
      </c>
      <c r="G751" s="32">
        <f t="shared" si="26"/>
        <v>3.7155200000000006</v>
      </c>
    </row>
    <row r="752" spans="1:7" ht="20.100000000000001" customHeight="1">
      <c r="A752" s="29" t="s">
        <v>225</v>
      </c>
      <c r="B752" s="29" t="s">
        <v>226</v>
      </c>
      <c r="C752" s="29" t="s">
        <v>227</v>
      </c>
      <c r="D752" s="30" t="s">
        <v>48</v>
      </c>
      <c r="E752" s="31">
        <v>17.399999999999999</v>
      </c>
      <c r="F752" s="32">
        <v>6.8099999999999994E-2</v>
      </c>
      <c r="G752" s="32">
        <f t="shared" si="26"/>
        <v>1.1849399999999999</v>
      </c>
    </row>
    <row r="753" spans="1:7" ht="20.100000000000001" customHeight="1">
      <c r="A753" s="29" t="s">
        <v>228</v>
      </c>
      <c r="B753" s="29" t="s">
        <v>229</v>
      </c>
      <c r="C753" s="29" t="s">
        <v>230</v>
      </c>
      <c r="D753" s="30" t="s">
        <v>48</v>
      </c>
      <c r="E753" s="31">
        <v>17.399999999999999</v>
      </c>
      <c r="F753" s="32">
        <v>0.6</v>
      </c>
      <c r="G753" s="32">
        <f t="shared" si="26"/>
        <v>10.44</v>
      </c>
    </row>
    <row r="754" spans="1:7" ht="20.100000000000001" customHeight="1">
      <c r="A754" s="29" t="s">
        <v>236</v>
      </c>
      <c r="B754" s="29" t="s">
        <v>131</v>
      </c>
      <c r="C754" s="29" t="s">
        <v>132</v>
      </c>
      <c r="D754" s="30" t="s">
        <v>48</v>
      </c>
      <c r="E754" s="31">
        <v>1721.67</v>
      </c>
      <c r="F754" s="32">
        <v>0.11509999999999999</v>
      </c>
      <c r="G754" s="32">
        <f t="shared" si="26"/>
        <v>198.16421700000001</v>
      </c>
    </row>
    <row r="755" spans="1:7" ht="27.95" customHeight="1">
      <c r="A755" s="29" t="s">
        <v>238</v>
      </c>
      <c r="B755" s="29" t="s">
        <v>135</v>
      </c>
      <c r="C755" s="29" t="s">
        <v>136</v>
      </c>
      <c r="D755" s="30" t="s">
        <v>48</v>
      </c>
      <c r="E755" s="31">
        <v>1721.67</v>
      </c>
      <c r="F755" s="32">
        <v>0.1394</v>
      </c>
      <c r="G755" s="32">
        <f t="shared" si="26"/>
        <v>240.000798</v>
      </c>
    </row>
    <row r="756" spans="1:7" ht="36" customHeight="1">
      <c r="A756" s="29" t="s">
        <v>239</v>
      </c>
      <c r="B756" s="29" t="s">
        <v>138</v>
      </c>
      <c r="C756" s="29" t="s">
        <v>139</v>
      </c>
      <c r="D756" s="30" t="s">
        <v>48</v>
      </c>
      <c r="E756" s="31">
        <v>1721.67</v>
      </c>
      <c r="F756" s="32">
        <v>0.53200000000000003</v>
      </c>
      <c r="G756" s="32">
        <f t="shared" si="26"/>
        <v>915.92844000000014</v>
      </c>
    </row>
    <row r="757" spans="1:7" ht="15" customHeight="1">
      <c r="A757" s="29" t="s">
        <v>256</v>
      </c>
      <c r="B757" s="29" t="s">
        <v>153</v>
      </c>
      <c r="C757" s="29" t="s">
        <v>154</v>
      </c>
      <c r="D757" s="30" t="s">
        <v>155</v>
      </c>
      <c r="E757" s="31">
        <v>190</v>
      </c>
      <c r="F757" s="32">
        <v>7.1999999999999998E-3</v>
      </c>
      <c r="G757" s="32">
        <f t="shared" si="26"/>
        <v>1.3679999999999999</v>
      </c>
    </row>
    <row r="758" spans="1:7" ht="36" customHeight="1">
      <c r="A758" s="29" t="s">
        <v>266</v>
      </c>
      <c r="B758" s="29" t="s">
        <v>267</v>
      </c>
      <c r="C758" s="29" t="s">
        <v>268</v>
      </c>
      <c r="D758" s="30" t="s">
        <v>48</v>
      </c>
      <c r="E758" s="31">
        <v>408</v>
      </c>
      <c r="F758" s="32">
        <v>0.245</v>
      </c>
      <c r="G758" s="32">
        <f t="shared" si="26"/>
        <v>99.96</v>
      </c>
    </row>
    <row r="759" spans="1:7" ht="20.100000000000001" customHeight="1">
      <c r="A759" s="29" t="s">
        <v>274</v>
      </c>
      <c r="B759" s="29" t="s">
        <v>275</v>
      </c>
      <c r="C759" s="29" t="s">
        <v>276</v>
      </c>
      <c r="D759" s="30" t="s">
        <v>48</v>
      </c>
      <c r="E759" s="31">
        <v>229.45</v>
      </c>
      <c r="F759" s="32">
        <v>0.13</v>
      </c>
      <c r="G759" s="32">
        <f t="shared" si="26"/>
        <v>29.828499999999998</v>
      </c>
    </row>
    <row r="760" spans="1:7" ht="20.100000000000001" customHeight="1">
      <c r="A760" s="29" t="s">
        <v>277</v>
      </c>
      <c r="B760" s="29" t="s">
        <v>131</v>
      </c>
      <c r="C760" s="29" t="s">
        <v>132</v>
      </c>
      <c r="D760" s="30" t="s">
        <v>48</v>
      </c>
      <c r="E760" s="31">
        <v>46.46</v>
      </c>
      <c r="F760" s="32">
        <v>0.11509999999999999</v>
      </c>
      <c r="G760" s="32">
        <f t="shared" si="26"/>
        <v>5.3475459999999995</v>
      </c>
    </row>
    <row r="761" spans="1:7" ht="36" customHeight="1">
      <c r="A761" s="29" t="s">
        <v>278</v>
      </c>
      <c r="B761" s="29" t="s">
        <v>267</v>
      </c>
      <c r="C761" s="29" t="s">
        <v>268</v>
      </c>
      <c r="D761" s="30" t="s">
        <v>48</v>
      </c>
      <c r="E761" s="31">
        <v>229.45</v>
      </c>
      <c r="F761" s="32">
        <v>0.245</v>
      </c>
      <c r="G761" s="32">
        <f t="shared" si="26"/>
        <v>56.215249999999997</v>
      </c>
    </row>
    <row r="762" spans="1:7" ht="20.100000000000001" customHeight="1">
      <c r="A762" s="29" t="s">
        <v>282</v>
      </c>
      <c r="B762" s="29" t="s">
        <v>283</v>
      </c>
      <c r="C762" s="29" t="s">
        <v>284</v>
      </c>
      <c r="D762" s="30" t="s">
        <v>48</v>
      </c>
      <c r="E762" s="31">
        <v>229.45</v>
      </c>
      <c r="F762" s="32">
        <v>0.92820000000000003</v>
      </c>
      <c r="G762" s="32">
        <f t="shared" si="26"/>
        <v>212.97549000000001</v>
      </c>
    </row>
    <row r="763" spans="1:7" ht="20.100000000000001" customHeight="1">
      <c r="A763" s="29" t="s">
        <v>285</v>
      </c>
      <c r="B763" s="29" t="s">
        <v>286</v>
      </c>
      <c r="C763" s="29" t="s">
        <v>287</v>
      </c>
      <c r="D763" s="30" t="s">
        <v>48</v>
      </c>
      <c r="E763" s="31">
        <v>46.46</v>
      </c>
      <c r="F763" s="32">
        <v>0.51539999999999997</v>
      </c>
      <c r="G763" s="32">
        <f t="shared" si="26"/>
        <v>23.945484</v>
      </c>
    </row>
    <row r="764" spans="1:7" ht="20.100000000000001" customHeight="1">
      <c r="A764" s="29" t="s">
        <v>291</v>
      </c>
      <c r="B764" s="29" t="s">
        <v>292</v>
      </c>
      <c r="C764" s="29" t="s">
        <v>293</v>
      </c>
      <c r="D764" s="30" t="s">
        <v>118</v>
      </c>
      <c r="E764" s="31">
        <v>0.25</v>
      </c>
      <c r="F764" s="32">
        <v>3.5586000000000002</v>
      </c>
      <c r="G764" s="32">
        <f t="shared" ref="G764:G784" si="27">F764*E764</f>
        <v>0.88965000000000005</v>
      </c>
    </row>
    <row r="765" spans="1:7" ht="20.100000000000001" customHeight="1">
      <c r="A765" s="29" t="s">
        <v>297</v>
      </c>
      <c r="B765" s="29" t="s">
        <v>298</v>
      </c>
      <c r="C765" s="29" t="s">
        <v>299</v>
      </c>
      <c r="D765" s="30" t="s">
        <v>118</v>
      </c>
      <c r="E765" s="31">
        <v>0.25</v>
      </c>
      <c r="F765" s="32">
        <v>2.4590000000000001</v>
      </c>
      <c r="G765" s="32">
        <f t="shared" si="27"/>
        <v>0.61475000000000002</v>
      </c>
    </row>
    <row r="766" spans="1:7" ht="27.95" customHeight="1">
      <c r="A766" s="29" t="s">
        <v>300</v>
      </c>
      <c r="B766" s="29" t="s">
        <v>301</v>
      </c>
      <c r="C766" s="29" t="s">
        <v>302</v>
      </c>
      <c r="D766" s="30" t="s">
        <v>48</v>
      </c>
      <c r="E766" s="31">
        <v>25</v>
      </c>
      <c r="F766" s="32">
        <v>0.77</v>
      </c>
      <c r="G766" s="32">
        <f t="shared" si="27"/>
        <v>19.25</v>
      </c>
    </row>
    <row r="767" spans="1:7" ht="27.95" customHeight="1">
      <c r="A767" s="29" t="s">
        <v>306</v>
      </c>
      <c r="B767" s="29" t="s">
        <v>307</v>
      </c>
      <c r="C767" s="29" t="s">
        <v>308</v>
      </c>
      <c r="D767" s="30" t="s">
        <v>118</v>
      </c>
      <c r="E767" s="31">
        <v>0.56000000000000005</v>
      </c>
      <c r="F767" s="32">
        <v>6.8570000000000002</v>
      </c>
      <c r="G767" s="32">
        <f t="shared" si="27"/>
        <v>3.8399200000000007</v>
      </c>
    </row>
    <row r="768" spans="1:7" ht="27.95" customHeight="1">
      <c r="A768" s="29" t="s">
        <v>309</v>
      </c>
      <c r="B768" s="29" t="s">
        <v>135</v>
      </c>
      <c r="C768" s="29" t="s">
        <v>136</v>
      </c>
      <c r="D768" s="30" t="s">
        <v>48</v>
      </c>
      <c r="E768" s="31">
        <v>25</v>
      </c>
      <c r="F768" s="32">
        <v>0.1394</v>
      </c>
      <c r="G768" s="32">
        <f t="shared" si="27"/>
        <v>3.4849999999999999</v>
      </c>
    </row>
    <row r="769" spans="1:7" ht="36" customHeight="1">
      <c r="A769" s="29" t="s">
        <v>310</v>
      </c>
      <c r="B769" s="29" t="s">
        <v>138</v>
      </c>
      <c r="C769" s="29" t="s">
        <v>139</v>
      </c>
      <c r="D769" s="30" t="s">
        <v>48</v>
      </c>
      <c r="E769" s="31">
        <v>25</v>
      </c>
      <c r="F769" s="32">
        <v>0.53200000000000003</v>
      </c>
      <c r="G769" s="32">
        <f t="shared" si="27"/>
        <v>13.3</v>
      </c>
    </row>
    <row r="770" spans="1:7" ht="20.100000000000001" customHeight="1">
      <c r="A770" s="29" t="s">
        <v>334</v>
      </c>
      <c r="B770" s="29" t="s">
        <v>335</v>
      </c>
      <c r="C770" s="29" t="s">
        <v>336</v>
      </c>
      <c r="D770" s="30" t="s">
        <v>118</v>
      </c>
      <c r="E770" s="31">
        <v>9.9</v>
      </c>
      <c r="F770" s="32">
        <v>1.4590000000000001</v>
      </c>
      <c r="G770" s="32">
        <f t="shared" si="27"/>
        <v>14.444100000000001</v>
      </c>
    </row>
    <row r="771" spans="1:7" ht="20.100000000000001" customHeight="1">
      <c r="A771" s="29" t="s">
        <v>337</v>
      </c>
      <c r="B771" s="29" t="s">
        <v>338</v>
      </c>
      <c r="C771" s="29" t="s">
        <v>339</v>
      </c>
      <c r="D771" s="30" t="s">
        <v>118</v>
      </c>
      <c r="E771" s="31">
        <v>9.9</v>
      </c>
      <c r="F771" s="32">
        <v>6</v>
      </c>
      <c r="G771" s="32">
        <f t="shared" si="27"/>
        <v>59.400000000000006</v>
      </c>
    </row>
    <row r="772" spans="1:7" ht="20.100000000000001" customHeight="1">
      <c r="A772" s="29" t="s">
        <v>353</v>
      </c>
      <c r="B772" s="29" t="s">
        <v>298</v>
      </c>
      <c r="C772" s="29" t="s">
        <v>299</v>
      </c>
      <c r="D772" s="30" t="s">
        <v>118</v>
      </c>
      <c r="E772" s="31">
        <v>3.38</v>
      </c>
      <c r="F772" s="32">
        <v>2.4590000000000001</v>
      </c>
      <c r="G772" s="32">
        <f t="shared" si="27"/>
        <v>8.31142</v>
      </c>
    </row>
    <row r="773" spans="1:7" ht="20.100000000000001" customHeight="1">
      <c r="A773" s="29" t="s">
        <v>354</v>
      </c>
      <c r="B773" s="29" t="s">
        <v>355</v>
      </c>
      <c r="C773" s="29" t="s">
        <v>356</v>
      </c>
      <c r="D773" s="30" t="s">
        <v>118</v>
      </c>
      <c r="E773" s="31">
        <v>3.89</v>
      </c>
      <c r="F773" s="32">
        <v>4.9059999999999997</v>
      </c>
      <c r="G773" s="32">
        <f t="shared" si="27"/>
        <v>19.084340000000001</v>
      </c>
    </row>
    <row r="774" spans="1:7" ht="20.100000000000001" customHeight="1">
      <c r="A774" s="29" t="s">
        <v>357</v>
      </c>
      <c r="B774" s="29" t="s">
        <v>358</v>
      </c>
      <c r="C774" s="29" t="s">
        <v>359</v>
      </c>
      <c r="D774" s="30" t="s">
        <v>81</v>
      </c>
      <c r="E774" s="31">
        <v>220</v>
      </c>
      <c r="F774" s="32">
        <v>0.253</v>
      </c>
      <c r="G774" s="32">
        <f t="shared" si="27"/>
        <v>55.660000000000004</v>
      </c>
    </row>
    <row r="775" spans="1:7" ht="27.95" customHeight="1">
      <c r="A775" s="29" t="s">
        <v>360</v>
      </c>
      <c r="B775" s="29" t="s">
        <v>361</v>
      </c>
      <c r="C775" s="29" t="s">
        <v>362</v>
      </c>
      <c r="D775" s="30" t="s">
        <v>48</v>
      </c>
      <c r="E775" s="31">
        <v>242</v>
      </c>
      <c r="F775" s="32">
        <v>0.62</v>
      </c>
      <c r="G775" s="32">
        <f t="shared" si="27"/>
        <v>150.04</v>
      </c>
    </row>
    <row r="776" spans="1:7" ht="15" customHeight="1">
      <c r="A776" s="29" t="s">
        <v>363</v>
      </c>
      <c r="B776" s="29" t="s">
        <v>153</v>
      </c>
      <c r="C776" s="29" t="s">
        <v>154</v>
      </c>
      <c r="D776" s="30" t="s">
        <v>155</v>
      </c>
      <c r="E776" s="31">
        <v>110</v>
      </c>
      <c r="F776" s="32">
        <v>7.1999999999999998E-3</v>
      </c>
      <c r="G776" s="32">
        <f t="shared" si="27"/>
        <v>0.79199999999999993</v>
      </c>
    </row>
    <row r="777" spans="1:7" ht="20.100000000000001" customHeight="1">
      <c r="A777" s="29" t="s">
        <v>364</v>
      </c>
      <c r="B777" s="29" t="s">
        <v>365</v>
      </c>
      <c r="C777" s="29" t="s">
        <v>366</v>
      </c>
      <c r="D777" s="30" t="s">
        <v>81</v>
      </c>
      <c r="E777" s="31">
        <v>110</v>
      </c>
      <c r="F777" s="32">
        <v>0.45</v>
      </c>
      <c r="G777" s="32">
        <f t="shared" si="27"/>
        <v>49.5</v>
      </c>
    </row>
    <row r="778" spans="1:7" ht="20.100000000000001" customHeight="1">
      <c r="A778" s="29" t="s">
        <v>370</v>
      </c>
      <c r="B778" s="29" t="s">
        <v>371</v>
      </c>
      <c r="C778" s="29" t="s">
        <v>372</v>
      </c>
      <c r="D778" s="30" t="s">
        <v>48</v>
      </c>
      <c r="E778" s="31">
        <v>106.02</v>
      </c>
      <c r="F778" s="32">
        <v>7.0000000000000007E-2</v>
      </c>
      <c r="G778" s="32">
        <f t="shared" si="27"/>
        <v>7.4214000000000002</v>
      </c>
    </row>
    <row r="779" spans="1:7" ht="20.100000000000001" customHeight="1">
      <c r="A779" s="29" t="s">
        <v>373</v>
      </c>
      <c r="B779" s="29" t="s">
        <v>275</v>
      </c>
      <c r="C779" s="29" t="s">
        <v>276</v>
      </c>
      <c r="D779" s="30" t="s">
        <v>48</v>
      </c>
      <c r="E779" s="31">
        <v>123.31</v>
      </c>
      <c r="F779" s="32">
        <v>0.13</v>
      </c>
      <c r="G779" s="32">
        <f t="shared" si="27"/>
        <v>16.0303</v>
      </c>
    </row>
    <row r="780" spans="1:7" ht="36" customHeight="1">
      <c r="A780" s="29" t="s">
        <v>374</v>
      </c>
      <c r="B780" s="29" t="s">
        <v>267</v>
      </c>
      <c r="C780" s="29" t="s">
        <v>268</v>
      </c>
      <c r="D780" s="30" t="s">
        <v>48</v>
      </c>
      <c r="E780" s="31">
        <v>123.31</v>
      </c>
      <c r="F780" s="32">
        <v>0.245</v>
      </c>
      <c r="G780" s="32">
        <f t="shared" si="27"/>
        <v>30.21095</v>
      </c>
    </row>
    <row r="781" spans="1:7" ht="20.100000000000001" customHeight="1">
      <c r="A781" s="29" t="s">
        <v>376</v>
      </c>
      <c r="B781" s="29" t="s">
        <v>377</v>
      </c>
      <c r="C781" s="29" t="s">
        <v>378</v>
      </c>
      <c r="D781" s="30" t="s">
        <v>48</v>
      </c>
      <c r="E781" s="31">
        <v>123.31</v>
      </c>
      <c r="F781" s="32">
        <v>0.69120000000000004</v>
      </c>
      <c r="G781" s="32">
        <f t="shared" si="27"/>
        <v>85.23187200000001</v>
      </c>
    </row>
    <row r="782" spans="1:7" ht="20.100000000000001" customHeight="1">
      <c r="A782" s="29" t="s">
        <v>379</v>
      </c>
      <c r="B782" s="29" t="s">
        <v>286</v>
      </c>
      <c r="C782" s="29" t="s">
        <v>287</v>
      </c>
      <c r="D782" s="30" t="s">
        <v>48</v>
      </c>
      <c r="E782" s="31">
        <v>55.18</v>
      </c>
      <c r="F782" s="32">
        <v>0.51539999999999997</v>
      </c>
      <c r="G782" s="32">
        <f t="shared" si="27"/>
        <v>28.439771999999998</v>
      </c>
    </row>
    <row r="783" spans="1:7" ht="20.100000000000001" customHeight="1">
      <c r="A783" s="29" t="s">
        <v>418</v>
      </c>
      <c r="B783" s="29" t="s">
        <v>419</v>
      </c>
      <c r="C783" s="29" t="s">
        <v>420</v>
      </c>
      <c r="D783" s="30" t="s">
        <v>48</v>
      </c>
      <c r="E783" s="31">
        <v>29.92</v>
      </c>
      <c r="F783" s="32">
        <v>0.35630000000000001</v>
      </c>
      <c r="G783" s="32">
        <f t="shared" si="27"/>
        <v>10.660496</v>
      </c>
    </row>
    <row r="784" spans="1:7" ht="15" customHeight="1">
      <c r="A784" s="29" t="s">
        <v>436</v>
      </c>
      <c r="B784" s="29" t="s">
        <v>437</v>
      </c>
      <c r="C784" s="29" t="s">
        <v>438</v>
      </c>
      <c r="D784" s="30" t="s">
        <v>171</v>
      </c>
      <c r="E784" s="31">
        <v>29.8</v>
      </c>
      <c r="F784" s="32">
        <v>0.3</v>
      </c>
      <c r="G784" s="32">
        <f t="shared" si="27"/>
        <v>8.94</v>
      </c>
    </row>
    <row r="785" spans="1:7" ht="15" customHeight="1">
      <c r="A785" s="1"/>
      <c r="B785" s="1"/>
      <c r="C785" s="1"/>
      <c r="D785" s="1"/>
      <c r="E785" s="1"/>
      <c r="F785" s="33" t="s">
        <v>2433</v>
      </c>
      <c r="G785" s="34">
        <v>3114.4449642447998</v>
      </c>
    </row>
    <row r="786" spans="1:7" ht="15.95" customHeight="1">
      <c r="A786" s="27" t="s">
        <v>2431</v>
      </c>
      <c r="B786" s="27" t="s">
        <v>2553</v>
      </c>
      <c r="C786" s="27" t="s">
        <v>2231</v>
      </c>
      <c r="D786" s="28" t="s">
        <v>15</v>
      </c>
      <c r="E786" s="1"/>
      <c r="F786" s="1"/>
      <c r="G786" s="1"/>
    </row>
    <row r="787" spans="1:7" ht="20.100000000000001" customHeight="1">
      <c r="A787" s="29" t="s">
        <v>45</v>
      </c>
      <c r="B787" s="29" t="s">
        <v>46</v>
      </c>
      <c r="C787" s="29" t="s">
        <v>47</v>
      </c>
      <c r="D787" s="30" t="s">
        <v>48</v>
      </c>
      <c r="E787" s="31">
        <v>2.88</v>
      </c>
      <c r="F787" s="32">
        <v>0.22645000000000001</v>
      </c>
      <c r="G787" s="32">
        <f t="shared" ref="G787:G793" si="28">F787*E787</f>
        <v>0.65217599999999998</v>
      </c>
    </row>
    <row r="788" spans="1:7" ht="20.100000000000001" customHeight="1">
      <c r="A788" s="29" t="s">
        <v>49</v>
      </c>
      <c r="B788" s="29" t="s">
        <v>50</v>
      </c>
      <c r="C788" s="29" t="s">
        <v>51</v>
      </c>
      <c r="D788" s="30" t="s">
        <v>48</v>
      </c>
      <c r="E788" s="31">
        <v>30</v>
      </c>
      <c r="F788" s="32">
        <v>0.61092367000000003</v>
      </c>
      <c r="G788" s="32">
        <f t="shared" si="28"/>
        <v>18.327710100000001</v>
      </c>
    </row>
    <row r="789" spans="1:7" ht="27.95" customHeight="1">
      <c r="A789" s="29" t="s">
        <v>52</v>
      </c>
      <c r="B789" s="29" t="s">
        <v>53</v>
      </c>
      <c r="C789" s="29" t="s">
        <v>54</v>
      </c>
      <c r="D789" s="30" t="s">
        <v>48</v>
      </c>
      <c r="E789" s="31">
        <v>14</v>
      </c>
      <c r="F789" s="32">
        <v>0.23311883</v>
      </c>
      <c r="G789" s="32">
        <f t="shared" si="28"/>
        <v>3.26366362</v>
      </c>
    </row>
    <row r="790" spans="1:7" ht="20.100000000000001" customHeight="1">
      <c r="A790" s="29" t="s">
        <v>250</v>
      </c>
      <c r="B790" s="29" t="s">
        <v>251</v>
      </c>
      <c r="C790" s="29" t="s">
        <v>252</v>
      </c>
      <c r="D790" s="30" t="s">
        <v>48</v>
      </c>
      <c r="E790" s="31">
        <v>58.29</v>
      </c>
      <c r="F790" s="32">
        <v>6.6600000000000006E-2</v>
      </c>
      <c r="G790" s="32">
        <f t="shared" si="28"/>
        <v>3.8821140000000005</v>
      </c>
    </row>
    <row r="791" spans="1:7" ht="20.100000000000001" customHeight="1">
      <c r="A791" s="29" t="s">
        <v>253</v>
      </c>
      <c r="B791" s="29" t="s">
        <v>254</v>
      </c>
      <c r="C791" s="29" t="s">
        <v>255</v>
      </c>
      <c r="D791" s="30" t="s">
        <v>48</v>
      </c>
      <c r="E791" s="31">
        <v>58.29</v>
      </c>
      <c r="F791" s="32">
        <v>0.17599999999999999</v>
      </c>
      <c r="G791" s="32">
        <f t="shared" si="28"/>
        <v>10.259039999999999</v>
      </c>
    </row>
    <row r="792" spans="1:7" ht="20.100000000000001" customHeight="1">
      <c r="A792" s="29" t="s">
        <v>311</v>
      </c>
      <c r="B792" s="29" t="s">
        <v>312</v>
      </c>
      <c r="C792" s="29" t="s">
        <v>313</v>
      </c>
      <c r="D792" s="30" t="s">
        <v>48</v>
      </c>
      <c r="E792" s="31">
        <v>168</v>
      </c>
      <c r="F792" s="32">
        <v>5.3999999999999999E-2</v>
      </c>
      <c r="G792" s="32">
        <f t="shared" si="28"/>
        <v>9.0719999999999992</v>
      </c>
    </row>
    <row r="793" spans="1:7" ht="20.100000000000001" customHeight="1">
      <c r="A793" s="29" t="s">
        <v>314</v>
      </c>
      <c r="B793" s="29" t="s">
        <v>254</v>
      </c>
      <c r="C793" s="29" t="s">
        <v>255</v>
      </c>
      <c r="D793" s="30" t="s">
        <v>48</v>
      </c>
      <c r="E793" s="31">
        <v>168</v>
      </c>
      <c r="F793" s="32">
        <v>0.17599999999999999</v>
      </c>
      <c r="G793" s="32">
        <f t="shared" si="28"/>
        <v>29.567999999999998</v>
      </c>
    </row>
    <row r="794" spans="1:7" ht="15" customHeight="1">
      <c r="A794" s="1"/>
      <c r="B794" s="1"/>
      <c r="C794" s="1"/>
      <c r="D794" s="1"/>
      <c r="E794" s="1"/>
      <c r="F794" s="33" t="s">
        <v>2433</v>
      </c>
      <c r="G794" s="34">
        <v>75.024703720000005</v>
      </c>
    </row>
    <row r="795" spans="1:7" ht="15.95" customHeight="1">
      <c r="A795" s="27" t="s">
        <v>2431</v>
      </c>
      <c r="B795" s="27" t="s">
        <v>2554</v>
      </c>
      <c r="C795" s="27" t="s">
        <v>2339</v>
      </c>
      <c r="D795" s="28" t="s">
        <v>15</v>
      </c>
      <c r="E795" s="1"/>
      <c r="F795" s="1"/>
      <c r="G795" s="1"/>
    </row>
    <row r="796" spans="1:7" ht="20.100000000000001" customHeight="1">
      <c r="A796" s="29" t="s">
        <v>45</v>
      </c>
      <c r="B796" s="29" t="s">
        <v>46</v>
      </c>
      <c r="C796" s="29" t="s">
        <v>47</v>
      </c>
      <c r="D796" s="30" t="s">
        <v>48</v>
      </c>
      <c r="E796" s="31">
        <v>2.88</v>
      </c>
      <c r="F796" s="32">
        <v>1.1186</v>
      </c>
      <c r="G796" s="32">
        <f t="shared" ref="G796:G827" si="29">F796*E796</f>
        <v>3.221568</v>
      </c>
    </row>
    <row r="797" spans="1:7" ht="20.100000000000001" customHeight="1">
      <c r="A797" s="29" t="s">
        <v>49</v>
      </c>
      <c r="B797" s="29" t="s">
        <v>50</v>
      </c>
      <c r="C797" s="29" t="s">
        <v>51</v>
      </c>
      <c r="D797" s="30" t="s">
        <v>48</v>
      </c>
      <c r="E797" s="31">
        <v>30</v>
      </c>
      <c r="F797" s="32">
        <v>1.2034044793680001</v>
      </c>
      <c r="G797" s="32">
        <f t="shared" si="29"/>
        <v>36.102134381040003</v>
      </c>
    </row>
    <row r="798" spans="1:7" ht="27.95" customHeight="1">
      <c r="A798" s="29" t="s">
        <v>52</v>
      </c>
      <c r="B798" s="29" t="s">
        <v>53</v>
      </c>
      <c r="C798" s="29" t="s">
        <v>54</v>
      </c>
      <c r="D798" s="30" t="s">
        <v>48</v>
      </c>
      <c r="E798" s="31">
        <v>14</v>
      </c>
      <c r="F798" s="32">
        <v>1.1518595994144001</v>
      </c>
      <c r="G798" s="32">
        <f t="shared" si="29"/>
        <v>16.1260343918016</v>
      </c>
    </row>
    <row r="799" spans="1:7" ht="27.95" customHeight="1">
      <c r="A799" s="29" t="s">
        <v>55</v>
      </c>
      <c r="B799" s="29" t="s">
        <v>56</v>
      </c>
      <c r="C799" s="29" t="s">
        <v>57</v>
      </c>
      <c r="D799" s="30" t="s">
        <v>58</v>
      </c>
      <c r="E799" s="31">
        <v>1</v>
      </c>
      <c r="F799" s="32">
        <v>8.9840000000000003E-2</v>
      </c>
      <c r="G799" s="32">
        <f t="shared" si="29"/>
        <v>8.9840000000000003E-2</v>
      </c>
    </row>
    <row r="800" spans="1:7" ht="20.100000000000001" customHeight="1">
      <c r="A800" s="29" t="s">
        <v>59</v>
      </c>
      <c r="B800" s="29" t="s">
        <v>60</v>
      </c>
      <c r="C800" s="29" t="s">
        <v>61</v>
      </c>
      <c r="D800" s="30" t="s">
        <v>58</v>
      </c>
      <c r="E800" s="31">
        <v>1</v>
      </c>
      <c r="F800" s="32">
        <v>8.1199999999999992</v>
      </c>
      <c r="G800" s="32">
        <f t="shared" si="29"/>
        <v>8.1199999999999992</v>
      </c>
    </row>
    <row r="801" spans="1:7" ht="27.95" customHeight="1">
      <c r="A801" s="29" t="s">
        <v>71</v>
      </c>
      <c r="B801" s="29" t="s">
        <v>72</v>
      </c>
      <c r="C801" s="29" t="s">
        <v>73</v>
      </c>
      <c r="D801" s="30" t="s">
        <v>48</v>
      </c>
      <c r="E801" s="31">
        <v>889</v>
      </c>
      <c r="F801" s="32">
        <v>0.20819414</v>
      </c>
      <c r="G801" s="32">
        <f t="shared" si="29"/>
        <v>185.08459045999999</v>
      </c>
    </row>
    <row r="802" spans="1:7" ht="20.100000000000001" customHeight="1">
      <c r="A802" s="29" t="s">
        <v>84</v>
      </c>
      <c r="B802" s="29" t="s">
        <v>85</v>
      </c>
      <c r="C802" s="29" t="s">
        <v>86</v>
      </c>
      <c r="D802" s="30" t="s">
        <v>48</v>
      </c>
      <c r="E802" s="31">
        <v>95.05</v>
      </c>
      <c r="F802" s="32">
        <v>2</v>
      </c>
      <c r="G802" s="32">
        <f t="shared" si="29"/>
        <v>190.1</v>
      </c>
    </row>
    <row r="803" spans="1:7" ht="20.100000000000001" customHeight="1">
      <c r="A803" s="29" t="s">
        <v>87</v>
      </c>
      <c r="B803" s="29" t="s">
        <v>88</v>
      </c>
      <c r="C803" s="29" t="s">
        <v>89</v>
      </c>
      <c r="D803" s="30" t="s">
        <v>48</v>
      </c>
      <c r="E803" s="31">
        <v>95.05</v>
      </c>
      <c r="F803" s="32">
        <v>0.4</v>
      </c>
      <c r="G803" s="32">
        <f t="shared" si="29"/>
        <v>38.020000000000003</v>
      </c>
    </row>
    <row r="804" spans="1:7" ht="20.100000000000001" customHeight="1">
      <c r="A804" s="29" t="s">
        <v>94</v>
      </c>
      <c r="B804" s="29" t="s">
        <v>95</v>
      </c>
      <c r="C804" s="29" t="s">
        <v>96</v>
      </c>
      <c r="D804" s="30" t="s">
        <v>48</v>
      </c>
      <c r="E804" s="31">
        <v>95.05</v>
      </c>
      <c r="F804" s="32">
        <v>0.2</v>
      </c>
      <c r="G804" s="32">
        <f t="shared" si="29"/>
        <v>19.010000000000002</v>
      </c>
    </row>
    <row r="805" spans="1:7" ht="20.100000000000001" customHeight="1">
      <c r="A805" s="29" t="s">
        <v>97</v>
      </c>
      <c r="B805" s="29" t="s">
        <v>98</v>
      </c>
      <c r="C805" s="29" t="s">
        <v>99</v>
      </c>
      <c r="D805" s="30" t="s">
        <v>101</v>
      </c>
      <c r="E805" s="31">
        <v>95.05</v>
      </c>
      <c r="F805" s="32">
        <v>0.2</v>
      </c>
      <c r="G805" s="32">
        <f t="shared" si="29"/>
        <v>19.010000000000002</v>
      </c>
    </row>
    <row r="806" spans="1:7" ht="20.100000000000001" customHeight="1">
      <c r="A806" s="29" t="s">
        <v>106</v>
      </c>
      <c r="B806" s="29" t="s">
        <v>107</v>
      </c>
      <c r="C806" s="29" t="s">
        <v>108</v>
      </c>
      <c r="D806" s="30" t="s">
        <v>48</v>
      </c>
      <c r="E806" s="31">
        <v>95.05</v>
      </c>
      <c r="F806" s="32">
        <v>4</v>
      </c>
      <c r="G806" s="32">
        <f t="shared" si="29"/>
        <v>380.2</v>
      </c>
    </row>
    <row r="807" spans="1:7" ht="20.100000000000001" customHeight="1">
      <c r="A807" s="29" t="s">
        <v>112</v>
      </c>
      <c r="B807" s="29" t="s">
        <v>113</v>
      </c>
      <c r="C807" s="29" t="s">
        <v>114</v>
      </c>
      <c r="D807" s="30" t="s">
        <v>101</v>
      </c>
      <c r="E807" s="31">
        <v>21.25</v>
      </c>
      <c r="F807" s="32">
        <v>5</v>
      </c>
      <c r="G807" s="32">
        <f t="shared" si="29"/>
        <v>106.25</v>
      </c>
    </row>
    <row r="808" spans="1:7" ht="20.100000000000001" customHeight="1">
      <c r="A808" s="29" t="s">
        <v>127</v>
      </c>
      <c r="B808" s="29" t="s">
        <v>128</v>
      </c>
      <c r="C808" s="29" t="s">
        <v>129</v>
      </c>
      <c r="D808" s="30" t="s">
        <v>48</v>
      </c>
      <c r="E808" s="31">
        <v>44.77</v>
      </c>
      <c r="F808" s="32">
        <v>0.77400000000000002</v>
      </c>
      <c r="G808" s="32">
        <f t="shared" si="29"/>
        <v>34.651980000000002</v>
      </c>
    </row>
    <row r="809" spans="1:7" ht="20.100000000000001" customHeight="1">
      <c r="A809" s="29" t="s">
        <v>130</v>
      </c>
      <c r="B809" s="29" t="s">
        <v>131</v>
      </c>
      <c r="C809" s="29" t="s">
        <v>132</v>
      </c>
      <c r="D809" s="30" t="s">
        <v>48</v>
      </c>
      <c r="E809" s="31">
        <v>44.77</v>
      </c>
      <c r="F809" s="32">
        <v>0.38719999999999999</v>
      </c>
      <c r="G809" s="32">
        <f t="shared" si="29"/>
        <v>17.334944</v>
      </c>
    </row>
    <row r="810" spans="1:7" ht="27.95" customHeight="1">
      <c r="A810" s="29" t="s">
        <v>134</v>
      </c>
      <c r="B810" s="29" t="s">
        <v>135</v>
      </c>
      <c r="C810" s="29" t="s">
        <v>136</v>
      </c>
      <c r="D810" s="30" t="s">
        <v>48</v>
      </c>
      <c r="E810" s="31">
        <v>44.77</v>
      </c>
      <c r="F810" s="32">
        <v>4.65E-2</v>
      </c>
      <c r="G810" s="32">
        <f t="shared" si="29"/>
        <v>2.0818050000000001</v>
      </c>
    </row>
    <row r="811" spans="1:7" ht="36" customHeight="1">
      <c r="A811" s="29" t="s">
        <v>137</v>
      </c>
      <c r="B811" s="29" t="s">
        <v>138</v>
      </c>
      <c r="C811" s="29" t="s">
        <v>139</v>
      </c>
      <c r="D811" s="30" t="s">
        <v>48</v>
      </c>
      <c r="E811" s="31">
        <v>44.77</v>
      </c>
      <c r="F811" s="32">
        <v>0.53200000000000003</v>
      </c>
      <c r="G811" s="32">
        <f t="shared" si="29"/>
        <v>23.817640000000004</v>
      </c>
    </row>
    <row r="812" spans="1:7" ht="20.100000000000001" customHeight="1">
      <c r="A812" s="29" t="s">
        <v>140</v>
      </c>
      <c r="B812" s="29" t="s">
        <v>141</v>
      </c>
      <c r="C812" s="29" t="s">
        <v>142</v>
      </c>
      <c r="D812" s="30" t="s">
        <v>81</v>
      </c>
      <c r="E812" s="31">
        <v>234</v>
      </c>
      <c r="F812" s="32">
        <v>0.41699999999999998</v>
      </c>
      <c r="G812" s="32">
        <f t="shared" si="29"/>
        <v>97.577999999999989</v>
      </c>
    </row>
    <row r="813" spans="1:7" ht="20.100000000000001" customHeight="1">
      <c r="A813" s="29" t="s">
        <v>143</v>
      </c>
      <c r="B813" s="29" t="s">
        <v>144</v>
      </c>
      <c r="C813" s="29" t="s">
        <v>145</v>
      </c>
      <c r="D813" s="30" t="s">
        <v>48</v>
      </c>
      <c r="E813" s="31">
        <v>42.68</v>
      </c>
      <c r="F813" s="32">
        <v>0.57799999999999996</v>
      </c>
      <c r="G813" s="32">
        <f t="shared" si="29"/>
        <v>24.669039999999999</v>
      </c>
    </row>
    <row r="814" spans="1:7" ht="20.100000000000001" customHeight="1">
      <c r="A814" s="29" t="s">
        <v>146</v>
      </c>
      <c r="B814" s="29" t="s">
        <v>147</v>
      </c>
      <c r="C814" s="29" t="s">
        <v>148</v>
      </c>
      <c r="D814" s="30" t="s">
        <v>48</v>
      </c>
      <c r="E814" s="31">
        <v>2.09</v>
      </c>
      <c r="F814" s="32">
        <v>0.57799999999999996</v>
      </c>
      <c r="G814" s="32">
        <f t="shared" si="29"/>
        <v>1.2080199999999999</v>
      </c>
    </row>
    <row r="815" spans="1:7" ht="20.100000000000001" customHeight="1">
      <c r="A815" s="29" t="s">
        <v>149</v>
      </c>
      <c r="B815" s="29" t="s">
        <v>150</v>
      </c>
      <c r="C815" s="29" t="s">
        <v>151</v>
      </c>
      <c r="D815" s="30" t="s">
        <v>48</v>
      </c>
      <c r="E815" s="31">
        <v>852</v>
      </c>
      <c r="F815" s="32">
        <v>0.23</v>
      </c>
      <c r="G815" s="32">
        <f t="shared" si="29"/>
        <v>195.96</v>
      </c>
    </row>
    <row r="816" spans="1:7" ht="15" customHeight="1">
      <c r="A816" s="29" t="s">
        <v>152</v>
      </c>
      <c r="B816" s="29" t="s">
        <v>153</v>
      </c>
      <c r="C816" s="29" t="s">
        <v>154</v>
      </c>
      <c r="D816" s="30" t="s">
        <v>155</v>
      </c>
      <c r="E816" s="31">
        <v>142</v>
      </c>
      <c r="F816" s="32">
        <v>0.14895</v>
      </c>
      <c r="G816" s="32">
        <f t="shared" si="29"/>
        <v>21.1509</v>
      </c>
    </row>
    <row r="817" spans="1:7" ht="15" customHeight="1">
      <c r="A817" s="29" t="s">
        <v>158</v>
      </c>
      <c r="B817" s="29" t="s">
        <v>159</v>
      </c>
      <c r="C817" s="29" t="s">
        <v>160</v>
      </c>
      <c r="D817" s="30" t="s">
        <v>48</v>
      </c>
      <c r="E817" s="31">
        <v>161.22</v>
      </c>
      <c r="F817" s="32">
        <v>8.8999999999999996E-2</v>
      </c>
      <c r="G817" s="32">
        <f t="shared" si="29"/>
        <v>14.348579999999998</v>
      </c>
    </row>
    <row r="818" spans="1:7" ht="15" customHeight="1">
      <c r="A818" s="29" t="s">
        <v>166</v>
      </c>
      <c r="B818" s="29" t="s">
        <v>159</v>
      </c>
      <c r="C818" s="29" t="s">
        <v>160</v>
      </c>
      <c r="D818" s="30" t="s">
        <v>48</v>
      </c>
      <c r="E818" s="31">
        <v>262.7</v>
      </c>
      <c r="F818" s="32">
        <v>8.8999999999999996E-2</v>
      </c>
      <c r="G818" s="32">
        <f t="shared" si="29"/>
        <v>23.380299999999998</v>
      </c>
    </row>
    <row r="819" spans="1:7" ht="15" customHeight="1">
      <c r="A819" s="29" t="s">
        <v>167</v>
      </c>
      <c r="B819" s="29" t="s">
        <v>168</v>
      </c>
      <c r="C819" s="29" t="s">
        <v>169</v>
      </c>
      <c r="D819" s="30" t="s">
        <v>171</v>
      </c>
      <c r="E819" s="31">
        <v>262.7</v>
      </c>
      <c r="F819" s="32">
        <v>0.26</v>
      </c>
      <c r="G819" s="32">
        <f t="shared" si="29"/>
        <v>68.301999999999992</v>
      </c>
    </row>
    <row r="820" spans="1:7" ht="27.95" customHeight="1">
      <c r="A820" s="29" t="s">
        <v>172</v>
      </c>
      <c r="B820" s="29" t="s">
        <v>173</v>
      </c>
      <c r="C820" s="29" t="s">
        <v>174</v>
      </c>
      <c r="D820" s="30" t="s">
        <v>48</v>
      </c>
      <c r="E820" s="31">
        <v>142</v>
      </c>
      <c r="F820" s="32">
        <v>0.70806000000000002</v>
      </c>
      <c r="G820" s="32">
        <f t="shared" si="29"/>
        <v>100.54452000000001</v>
      </c>
    </row>
    <row r="821" spans="1:7" ht="15" customHeight="1">
      <c r="A821" s="29" t="s">
        <v>178</v>
      </c>
      <c r="B821" s="29" t="s">
        <v>153</v>
      </c>
      <c r="C821" s="29" t="s">
        <v>154</v>
      </c>
      <c r="D821" s="30" t="s">
        <v>155</v>
      </c>
      <c r="E821" s="31">
        <v>71</v>
      </c>
      <c r="F821" s="32">
        <v>0.14895</v>
      </c>
      <c r="G821" s="32">
        <f t="shared" si="29"/>
        <v>10.57545</v>
      </c>
    </row>
    <row r="822" spans="1:7" ht="20.100000000000001" customHeight="1">
      <c r="A822" s="29" t="s">
        <v>181</v>
      </c>
      <c r="B822" s="29" t="s">
        <v>182</v>
      </c>
      <c r="C822" s="29" t="s">
        <v>183</v>
      </c>
      <c r="D822" s="30" t="s">
        <v>48</v>
      </c>
      <c r="E822" s="31">
        <v>1217</v>
      </c>
      <c r="F822" s="32">
        <v>0.1153</v>
      </c>
      <c r="G822" s="32">
        <f t="shared" si="29"/>
        <v>140.3201</v>
      </c>
    </row>
    <row r="823" spans="1:7" ht="20.100000000000001" customHeight="1">
      <c r="A823" s="29" t="s">
        <v>184</v>
      </c>
      <c r="B823" s="29" t="s">
        <v>185</v>
      </c>
      <c r="C823" s="29" t="s">
        <v>186</v>
      </c>
      <c r="D823" s="30" t="s">
        <v>48</v>
      </c>
      <c r="E823" s="31">
        <v>856.28</v>
      </c>
      <c r="F823" s="32">
        <v>6.2E-2</v>
      </c>
      <c r="G823" s="32">
        <f t="shared" si="29"/>
        <v>53.089359999999999</v>
      </c>
    </row>
    <row r="824" spans="1:7" ht="20.100000000000001" customHeight="1">
      <c r="A824" s="29" t="s">
        <v>190</v>
      </c>
      <c r="B824" s="29" t="s">
        <v>191</v>
      </c>
      <c r="C824" s="29" t="s">
        <v>192</v>
      </c>
      <c r="D824" s="30" t="s">
        <v>81</v>
      </c>
      <c r="E824" s="31">
        <v>57</v>
      </c>
      <c r="F824" s="32">
        <v>0.20699999999999999</v>
      </c>
      <c r="G824" s="32">
        <f t="shared" si="29"/>
        <v>11.798999999999999</v>
      </c>
    </row>
    <row r="825" spans="1:7" ht="27.95" customHeight="1">
      <c r="A825" s="29" t="s">
        <v>201</v>
      </c>
      <c r="B825" s="29" t="s">
        <v>72</v>
      </c>
      <c r="C825" s="29" t="s">
        <v>73</v>
      </c>
      <c r="D825" s="30" t="s">
        <v>48</v>
      </c>
      <c r="E825" s="31">
        <v>1600.8</v>
      </c>
      <c r="F825" s="32">
        <v>0.20819414</v>
      </c>
      <c r="G825" s="32">
        <f t="shared" si="29"/>
        <v>333.27717931199999</v>
      </c>
    </row>
    <row r="826" spans="1:7" ht="20.100000000000001" customHeight="1">
      <c r="A826" s="29" t="s">
        <v>205</v>
      </c>
      <c r="B826" s="29" t="s">
        <v>85</v>
      </c>
      <c r="C826" s="29" t="s">
        <v>86</v>
      </c>
      <c r="D826" s="30" t="s">
        <v>48</v>
      </c>
      <c r="E826" s="31">
        <v>91.8</v>
      </c>
      <c r="F826" s="32">
        <v>2</v>
      </c>
      <c r="G826" s="32">
        <f t="shared" si="29"/>
        <v>183.6</v>
      </c>
    </row>
    <row r="827" spans="1:7" ht="20.100000000000001" customHeight="1">
      <c r="A827" s="29" t="s">
        <v>206</v>
      </c>
      <c r="B827" s="29" t="s">
        <v>88</v>
      </c>
      <c r="C827" s="29" t="s">
        <v>89</v>
      </c>
      <c r="D827" s="30" t="s">
        <v>48</v>
      </c>
      <c r="E827" s="31">
        <v>91.8</v>
      </c>
      <c r="F827" s="32">
        <v>0.4</v>
      </c>
      <c r="G827" s="32">
        <f t="shared" si="29"/>
        <v>36.72</v>
      </c>
    </row>
    <row r="828" spans="1:7" ht="15" customHeight="1">
      <c r="A828" s="29" t="s">
        <v>207</v>
      </c>
      <c r="B828" s="29" t="s">
        <v>159</v>
      </c>
      <c r="C828" s="29" t="s">
        <v>160</v>
      </c>
      <c r="D828" s="30" t="s">
        <v>48</v>
      </c>
      <c r="E828" s="31">
        <v>91.8</v>
      </c>
      <c r="F828" s="32">
        <v>8.8999999999999996E-2</v>
      </c>
      <c r="G828" s="32">
        <f t="shared" ref="G828:G859" si="30">F828*E828</f>
        <v>8.1701999999999995</v>
      </c>
    </row>
    <row r="829" spans="1:7" ht="20.100000000000001" customHeight="1">
      <c r="A829" s="29" t="s">
        <v>208</v>
      </c>
      <c r="B829" s="29" t="s">
        <v>95</v>
      </c>
      <c r="C829" s="29" t="s">
        <v>96</v>
      </c>
      <c r="D829" s="30" t="s">
        <v>48</v>
      </c>
      <c r="E829" s="31">
        <v>91.8</v>
      </c>
      <c r="F829" s="32">
        <v>0.2</v>
      </c>
      <c r="G829" s="32">
        <f t="shared" si="30"/>
        <v>18.36</v>
      </c>
    </row>
    <row r="830" spans="1:7" ht="20.100000000000001" customHeight="1">
      <c r="A830" s="29" t="s">
        <v>209</v>
      </c>
      <c r="B830" s="29" t="s">
        <v>98</v>
      </c>
      <c r="C830" s="29" t="s">
        <v>99</v>
      </c>
      <c r="D830" s="30" t="s">
        <v>101</v>
      </c>
      <c r="E830" s="31">
        <v>91.8</v>
      </c>
      <c r="F830" s="32">
        <v>0.2</v>
      </c>
      <c r="G830" s="32">
        <f t="shared" si="30"/>
        <v>18.36</v>
      </c>
    </row>
    <row r="831" spans="1:7" ht="20.100000000000001" customHeight="1">
      <c r="A831" s="29" t="s">
        <v>213</v>
      </c>
      <c r="B831" s="29" t="s">
        <v>107</v>
      </c>
      <c r="C831" s="29" t="s">
        <v>108</v>
      </c>
      <c r="D831" s="30" t="s">
        <v>48</v>
      </c>
      <c r="E831" s="31">
        <v>91.8</v>
      </c>
      <c r="F831" s="32">
        <v>4</v>
      </c>
      <c r="G831" s="32">
        <f t="shared" si="30"/>
        <v>367.2</v>
      </c>
    </row>
    <row r="832" spans="1:7" ht="20.100000000000001" customHeight="1">
      <c r="A832" s="29" t="s">
        <v>215</v>
      </c>
      <c r="B832" s="29" t="s">
        <v>113</v>
      </c>
      <c r="C832" s="29" t="s">
        <v>114</v>
      </c>
      <c r="D832" s="30" t="s">
        <v>101</v>
      </c>
      <c r="E832" s="31">
        <v>30.14</v>
      </c>
      <c r="F832" s="32">
        <v>5</v>
      </c>
      <c r="G832" s="32">
        <f t="shared" si="30"/>
        <v>150.69999999999999</v>
      </c>
    </row>
    <row r="833" spans="1:7" ht="27.95" customHeight="1">
      <c r="A833" s="29" t="s">
        <v>219</v>
      </c>
      <c r="B833" s="29" t="s">
        <v>220</v>
      </c>
      <c r="C833" s="29" t="s">
        <v>221</v>
      </c>
      <c r="D833" s="30" t="s">
        <v>48</v>
      </c>
      <c r="E833" s="31">
        <v>9</v>
      </c>
      <c r="F833" s="32">
        <v>0.57157000000000002</v>
      </c>
      <c r="G833" s="32">
        <f t="shared" si="30"/>
        <v>5.1441300000000005</v>
      </c>
    </row>
    <row r="834" spans="1:7" ht="20.100000000000001" customHeight="1">
      <c r="A834" s="29" t="s">
        <v>222</v>
      </c>
      <c r="B834" s="29" t="s">
        <v>223</v>
      </c>
      <c r="C834" s="29" t="s">
        <v>224</v>
      </c>
      <c r="D834" s="30" t="s">
        <v>48</v>
      </c>
      <c r="E834" s="31">
        <v>1.36</v>
      </c>
      <c r="F834" s="32">
        <v>3.2989999999999999</v>
      </c>
      <c r="G834" s="32">
        <f t="shared" si="30"/>
        <v>4.4866400000000004</v>
      </c>
    </row>
    <row r="835" spans="1:7" ht="20.100000000000001" customHeight="1">
      <c r="A835" s="29" t="s">
        <v>225</v>
      </c>
      <c r="B835" s="29" t="s">
        <v>226</v>
      </c>
      <c r="C835" s="29" t="s">
        <v>227</v>
      </c>
      <c r="D835" s="30" t="s">
        <v>48</v>
      </c>
      <c r="E835" s="31">
        <v>17.399999999999999</v>
      </c>
      <c r="F835" s="32">
        <v>6.6274E-2</v>
      </c>
      <c r="G835" s="32">
        <f t="shared" si="30"/>
        <v>1.1531676</v>
      </c>
    </row>
    <row r="836" spans="1:7" ht="20.100000000000001" customHeight="1">
      <c r="A836" s="29" t="s">
        <v>228</v>
      </c>
      <c r="B836" s="29" t="s">
        <v>229</v>
      </c>
      <c r="C836" s="29" t="s">
        <v>230</v>
      </c>
      <c r="D836" s="30" t="s">
        <v>48</v>
      </c>
      <c r="E836" s="31">
        <v>17.399999999999999</v>
      </c>
      <c r="F836" s="32">
        <v>0.6</v>
      </c>
      <c r="G836" s="32">
        <f t="shared" si="30"/>
        <v>10.44</v>
      </c>
    </row>
    <row r="837" spans="1:7" ht="20.100000000000001" customHeight="1">
      <c r="A837" s="29" t="s">
        <v>235</v>
      </c>
      <c r="B837" s="29" t="s">
        <v>128</v>
      </c>
      <c r="C837" s="29" t="s">
        <v>129</v>
      </c>
      <c r="D837" s="30" t="s">
        <v>48</v>
      </c>
      <c r="E837" s="31">
        <v>1721.67</v>
      </c>
      <c r="F837" s="32">
        <v>0.77400000000000002</v>
      </c>
      <c r="G837" s="32">
        <f t="shared" si="30"/>
        <v>1332.57258</v>
      </c>
    </row>
    <row r="838" spans="1:7" ht="20.100000000000001" customHeight="1">
      <c r="A838" s="29" t="s">
        <v>236</v>
      </c>
      <c r="B838" s="29" t="s">
        <v>131</v>
      </c>
      <c r="C838" s="29" t="s">
        <v>132</v>
      </c>
      <c r="D838" s="30" t="s">
        <v>48</v>
      </c>
      <c r="E838" s="31">
        <v>1721.67</v>
      </c>
      <c r="F838" s="32">
        <v>0.38719999999999999</v>
      </c>
      <c r="G838" s="32">
        <f t="shared" si="30"/>
        <v>666.63062400000001</v>
      </c>
    </row>
    <row r="839" spans="1:7" ht="27.95" customHeight="1">
      <c r="A839" s="29" t="s">
        <v>238</v>
      </c>
      <c r="B839" s="29" t="s">
        <v>135</v>
      </c>
      <c r="C839" s="29" t="s">
        <v>136</v>
      </c>
      <c r="D839" s="30" t="s">
        <v>48</v>
      </c>
      <c r="E839" s="31">
        <v>1721.67</v>
      </c>
      <c r="F839" s="32">
        <v>4.65E-2</v>
      </c>
      <c r="G839" s="32">
        <f t="shared" si="30"/>
        <v>80.057654999999997</v>
      </c>
    </row>
    <row r="840" spans="1:7" ht="36" customHeight="1">
      <c r="A840" s="29" t="s">
        <v>239</v>
      </c>
      <c r="B840" s="29" t="s">
        <v>138</v>
      </c>
      <c r="C840" s="29" t="s">
        <v>139</v>
      </c>
      <c r="D840" s="30" t="s">
        <v>48</v>
      </c>
      <c r="E840" s="31">
        <v>1721.67</v>
      </c>
      <c r="F840" s="32">
        <v>0.53200000000000003</v>
      </c>
      <c r="G840" s="32">
        <f t="shared" si="30"/>
        <v>915.92844000000014</v>
      </c>
    </row>
    <row r="841" spans="1:7" ht="20.100000000000001" customHeight="1">
      <c r="A841" s="29" t="s">
        <v>240</v>
      </c>
      <c r="B841" s="29" t="s">
        <v>241</v>
      </c>
      <c r="C841" s="29" t="s">
        <v>242</v>
      </c>
      <c r="D841" s="30" t="s">
        <v>48</v>
      </c>
      <c r="E841" s="31">
        <v>1269.6500000000001</v>
      </c>
      <c r="F841" s="32">
        <v>0.57799999999999996</v>
      </c>
      <c r="G841" s="32">
        <f t="shared" si="30"/>
        <v>733.85770000000002</v>
      </c>
    </row>
    <row r="842" spans="1:7" ht="20.100000000000001" customHeight="1">
      <c r="A842" s="29" t="s">
        <v>243</v>
      </c>
      <c r="B842" s="29" t="s">
        <v>244</v>
      </c>
      <c r="C842" s="29" t="s">
        <v>245</v>
      </c>
      <c r="D842" s="30" t="s">
        <v>48</v>
      </c>
      <c r="E842" s="31">
        <v>168.7</v>
      </c>
      <c r="F842" s="32">
        <v>0.57799999999999996</v>
      </c>
      <c r="G842" s="32">
        <f t="shared" si="30"/>
        <v>97.508599999999987</v>
      </c>
    </row>
    <row r="843" spans="1:7" ht="20.100000000000001" customHeight="1">
      <c r="A843" s="29" t="s">
        <v>246</v>
      </c>
      <c r="B843" s="29" t="s">
        <v>247</v>
      </c>
      <c r="C843" s="29" t="s">
        <v>248</v>
      </c>
      <c r="D843" s="30" t="s">
        <v>48</v>
      </c>
      <c r="E843" s="31">
        <v>283.3</v>
      </c>
      <c r="F843" s="32">
        <v>0.57799999999999996</v>
      </c>
      <c r="G843" s="32">
        <f t="shared" si="30"/>
        <v>163.7474</v>
      </c>
    </row>
    <row r="844" spans="1:7" ht="20.100000000000001" customHeight="1">
      <c r="A844" s="29" t="s">
        <v>249</v>
      </c>
      <c r="B844" s="29" t="s">
        <v>150</v>
      </c>
      <c r="C844" s="29" t="s">
        <v>151</v>
      </c>
      <c r="D844" s="30" t="s">
        <v>48</v>
      </c>
      <c r="E844" s="31">
        <v>1721.67</v>
      </c>
      <c r="F844" s="32">
        <v>0.23</v>
      </c>
      <c r="G844" s="32">
        <f t="shared" si="30"/>
        <v>395.98410000000001</v>
      </c>
    </row>
    <row r="845" spans="1:7" ht="20.100000000000001" customHeight="1">
      <c r="A845" s="29" t="s">
        <v>250</v>
      </c>
      <c r="B845" s="29" t="s">
        <v>251</v>
      </c>
      <c r="C845" s="29" t="s">
        <v>252</v>
      </c>
      <c r="D845" s="30" t="s">
        <v>48</v>
      </c>
      <c r="E845" s="31">
        <v>58.29</v>
      </c>
      <c r="F845" s="32">
        <v>2.2200000000000001E-2</v>
      </c>
      <c r="G845" s="32">
        <f t="shared" si="30"/>
        <v>1.294038</v>
      </c>
    </row>
    <row r="846" spans="1:7" ht="20.100000000000001" customHeight="1">
      <c r="A846" s="29" t="s">
        <v>253</v>
      </c>
      <c r="B846" s="29" t="s">
        <v>254</v>
      </c>
      <c r="C846" s="29" t="s">
        <v>255</v>
      </c>
      <c r="D846" s="30" t="s">
        <v>48</v>
      </c>
      <c r="E846" s="31">
        <v>58.29</v>
      </c>
      <c r="F846" s="32">
        <v>4.3999999999999997E-2</v>
      </c>
      <c r="G846" s="32">
        <f t="shared" si="30"/>
        <v>2.5647599999999997</v>
      </c>
    </row>
    <row r="847" spans="1:7" ht="15" customHeight="1">
      <c r="A847" s="29" t="s">
        <v>256</v>
      </c>
      <c r="B847" s="29" t="s">
        <v>153</v>
      </c>
      <c r="C847" s="29" t="s">
        <v>154</v>
      </c>
      <c r="D847" s="30" t="s">
        <v>155</v>
      </c>
      <c r="E847" s="31">
        <v>190</v>
      </c>
      <c r="F847" s="32">
        <v>0.14895</v>
      </c>
      <c r="G847" s="32">
        <f t="shared" si="30"/>
        <v>28.3005</v>
      </c>
    </row>
    <row r="848" spans="1:7" ht="15" customHeight="1">
      <c r="A848" s="29" t="s">
        <v>265</v>
      </c>
      <c r="B848" s="29" t="s">
        <v>159</v>
      </c>
      <c r="C848" s="29" t="s">
        <v>160</v>
      </c>
      <c r="D848" s="30" t="s">
        <v>48</v>
      </c>
      <c r="E848" s="31">
        <v>408</v>
      </c>
      <c r="F848" s="32">
        <v>8.8999999999999996E-2</v>
      </c>
      <c r="G848" s="32">
        <f t="shared" si="30"/>
        <v>36.311999999999998</v>
      </c>
    </row>
    <row r="849" spans="1:7" ht="36" customHeight="1">
      <c r="A849" s="29" t="s">
        <v>266</v>
      </c>
      <c r="B849" s="29" t="s">
        <v>267</v>
      </c>
      <c r="C849" s="29" t="s">
        <v>268</v>
      </c>
      <c r="D849" s="30" t="s">
        <v>48</v>
      </c>
      <c r="E849" s="31">
        <v>408</v>
      </c>
      <c r="F849" s="32">
        <v>0.123</v>
      </c>
      <c r="G849" s="32">
        <f t="shared" si="30"/>
        <v>50.183999999999997</v>
      </c>
    </row>
    <row r="850" spans="1:7" ht="20.100000000000001" customHeight="1">
      <c r="A850" s="29" t="s">
        <v>274</v>
      </c>
      <c r="B850" s="29" t="s">
        <v>275</v>
      </c>
      <c r="C850" s="29" t="s">
        <v>276</v>
      </c>
      <c r="D850" s="30" t="s">
        <v>48</v>
      </c>
      <c r="E850" s="31">
        <v>229.45</v>
      </c>
      <c r="F850" s="32">
        <v>1.3</v>
      </c>
      <c r="G850" s="32">
        <f t="shared" si="30"/>
        <v>298.28499999999997</v>
      </c>
    </row>
    <row r="851" spans="1:7" ht="20.100000000000001" customHeight="1">
      <c r="A851" s="29" t="s">
        <v>277</v>
      </c>
      <c r="B851" s="29" t="s">
        <v>131</v>
      </c>
      <c r="C851" s="29" t="s">
        <v>132</v>
      </c>
      <c r="D851" s="30" t="s">
        <v>48</v>
      </c>
      <c r="E851" s="31">
        <v>46.46</v>
      </c>
      <c r="F851" s="32">
        <v>0.38719999999999999</v>
      </c>
      <c r="G851" s="32">
        <f t="shared" si="30"/>
        <v>17.989311999999998</v>
      </c>
    </row>
    <row r="852" spans="1:7" ht="36" customHeight="1">
      <c r="A852" s="29" t="s">
        <v>278</v>
      </c>
      <c r="B852" s="29" t="s">
        <v>267</v>
      </c>
      <c r="C852" s="29" t="s">
        <v>268</v>
      </c>
      <c r="D852" s="30" t="s">
        <v>48</v>
      </c>
      <c r="E852" s="31">
        <v>229.45</v>
      </c>
      <c r="F852" s="32">
        <v>0.123</v>
      </c>
      <c r="G852" s="32">
        <f t="shared" si="30"/>
        <v>28.222349999999999</v>
      </c>
    </row>
    <row r="853" spans="1:7" ht="20.100000000000001" customHeight="1">
      <c r="A853" s="29" t="s">
        <v>282</v>
      </c>
      <c r="B853" s="29" t="s">
        <v>283</v>
      </c>
      <c r="C853" s="29" t="s">
        <v>284</v>
      </c>
      <c r="D853" s="30" t="s">
        <v>48</v>
      </c>
      <c r="E853" s="31">
        <v>229.45</v>
      </c>
      <c r="F853" s="32">
        <v>0.72189999999999999</v>
      </c>
      <c r="G853" s="32">
        <f t="shared" si="30"/>
        <v>165.63995499999999</v>
      </c>
    </row>
    <row r="854" spans="1:7" ht="20.100000000000001" customHeight="1">
      <c r="A854" s="29" t="s">
        <v>285</v>
      </c>
      <c r="B854" s="29" t="s">
        <v>286</v>
      </c>
      <c r="C854" s="29" t="s">
        <v>287</v>
      </c>
      <c r="D854" s="30" t="s">
        <v>48</v>
      </c>
      <c r="E854" s="31">
        <v>46.46</v>
      </c>
      <c r="F854" s="32">
        <v>0.40744999999999998</v>
      </c>
      <c r="G854" s="32">
        <f t="shared" si="30"/>
        <v>18.930126999999999</v>
      </c>
    </row>
    <row r="855" spans="1:7" ht="20.100000000000001" customHeight="1">
      <c r="A855" s="29" t="s">
        <v>291</v>
      </c>
      <c r="B855" s="29" t="s">
        <v>292</v>
      </c>
      <c r="C855" s="29" t="s">
        <v>293</v>
      </c>
      <c r="D855" s="30" t="s">
        <v>118</v>
      </c>
      <c r="E855" s="31">
        <v>0.25</v>
      </c>
      <c r="F855" s="32">
        <v>22.063600000000001</v>
      </c>
      <c r="G855" s="32">
        <f t="shared" si="30"/>
        <v>5.5159000000000002</v>
      </c>
    </row>
    <row r="856" spans="1:7" ht="20.100000000000001" customHeight="1">
      <c r="A856" s="29" t="s">
        <v>297</v>
      </c>
      <c r="B856" s="29" t="s">
        <v>298</v>
      </c>
      <c r="C856" s="29" t="s">
        <v>299</v>
      </c>
      <c r="D856" s="30" t="s">
        <v>118</v>
      </c>
      <c r="E856" s="31">
        <v>0.25</v>
      </c>
      <c r="F856" s="32">
        <v>7.3769999999999998</v>
      </c>
      <c r="G856" s="32">
        <f t="shared" si="30"/>
        <v>1.8442499999999999</v>
      </c>
    </row>
    <row r="857" spans="1:7" ht="27.95" customHeight="1">
      <c r="A857" s="29" t="s">
        <v>300</v>
      </c>
      <c r="B857" s="29" t="s">
        <v>301</v>
      </c>
      <c r="C857" s="29" t="s">
        <v>302</v>
      </c>
      <c r="D857" s="30" t="s">
        <v>48</v>
      </c>
      <c r="E857" s="31">
        <v>25</v>
      </c>
      <c r="F857" s="32">
        <v>0.38500000000000001</v>
      </c>
      <c r="G857" s="32">
        <f t="shared" si="30"/>
        <v>9.625</v>
      </c>
    </row>
    <row r="858" spans="1:7" ht="27.95" customHeight="1">
      <c r="A858" s="29" t="s">
        <v>306</v>
      </c>
      <c r="B858" s="29" t="s">
        <v>307</v>
      </c>
      <c r="C858" s="29" t="s">
        <v>308</v>
      </c>
      <c r="D858" s="30" t="s">
        <v>118</v>
      </c>
      <c r="E858" s="31">
        <v>0.56000000000000005</v>
      </c>
      <c r="F858" s="32">
        <v>16.074000000000002</v>
      </c>
      <c r="G858" s="32">
        <f t="shared" si="30"/>
        <v>9.0014400000000023</v>
      </c>
    </row>
    <row r="859" spans="1:7" ht="27.95" customHeight="1">
      <c r="A859" s="29" t="s">
        <v>309</v>
      </c>
      <c r="B859" s="29" t="s">
        <v>135</v>
      </c>
      <c r="C859" s="29" t="s">
        <v>136</v>
      </c>
      <c r="D859" s="30" t="s">
        <v>48</v>
      </c>
      <c r="E859" s="31">
        <v>25</v>
      </c>
      <c r="F859" s="32">
        <v>4.65E-2</v>
      </c>
      <c r="G859" s="32">
        <f t="shared" si="30"/>
        <v>1.1625000000000001</v>
      </c>
    </row>
    <row r="860" spans="1:7" ht="36" customHeight="1">
      <c r="A860" s="29" t="s">
        <v>310</v>
      </c>
      <c r="B860" s="29" t="s">
        <v>138</v>
      </c>
      <c r="C860" s="29" t="s">
        <v>139</v>
      </c>
      <c r="D860" s="30" t="s">
        <v>48</v>
      </c>
      <c r="E860" s="31">
        <v>25</v>
      </c>
      <c r="F860" s="32">
        <v>0.53200000000000003</v>
      </c>
      <c r="G860" s="32">
        <f t="shared" ref="G860:G891" si="31">F860*E860</f>
        <v>13.3</v>
      </c>
    </row>
    <row r="861" spans="1:7" ht="20.100000000000001" customHeight="1">
      <c r="A861" s="29" t="s">
        <v>311</v>
      </c>
      <c r="B861" s="29" t="s">
        <v>312</v>
      </c>
      <c r="C861" s="29" t="s">
        <v>313</v>
      </c>
      <c r="D861" s="30" t="s">
        <v>48</v>
      </c>
      <c r="E861" s="31">
        <v>168</v>
      </c>
      <c r="F861" s="32">
        <v>1.4E-2</v>
      </c>
      <c r="G861" s="32">
        <f t="shared" si="31"/>
        <v>2.3519999999999999</v>
      </c>
    </row>
    <row r="862" spans="1:7" ht="20.100000000000001" customHeight="1">
      <c r="A862" s="29" t="s">
        <v>314</v>
      </c>
      <c r="B862" s="29" t="s">
        <v>254</v>
      </c>
      <c r="C862" s="29" t="s">
        <v>255</v>
      </c>
      <c r="D862" s="30" t="s">
        <v>48</v>
      </c>
      <c r="E862" s="31">
        <v>168</v>
      </c>
      <c r="F862" s="32">
        <v>4.3999999999999997E-2</v>
      </c>
      <c r="G862" s="32">
        <f t="shared" si="31"/>
        <v>7.3919999999999995</v>
      </c>
    </row>
    <row r="863" spans="1:7" ht="27.95" customHeight="1">
      <c r="A863" s="29" t="s">
        <v>316</v>
      </c>
      <c r="B863" s="29" t="s">
        <v>317</v>
      </c>
      <c r="C863" s="29" t="s">
        <v>318</v>
      </c>
      <c r="D863" s="30" t="s">
        <v>48</v>
      </c>
      <c r="E863" s="31">
        <v>459</v>
      </c>
      <c r="F863" s="32">
        <v>0.1222</v>
      </c>
      <c r="G863" s="32">
        <f t="shared" si="31"/>
        <v>56.089800000000004</v>
      </c>
    </row>
    <row r="864" spans="1:7" ht="20.100000000000001" customHeight="1">
      <c r="A864" s="29" t="s">
        <v>319</v>
      </c>
      <c r="B864" s="29" t="s">
        <v>185</v>
      </c>
      <c r="C864" s="29" t="s">
        <v>186</v>
      </c>
      <c r="D864" s="30" t="s">
        <v>48</v>
      </c>
      <c r="E864" s="31">
        <v>459</v>
      </c>
      <c r="F864" s="32">
        <v>6.2E-2</v>
      </c>
      <c r="G864" s="32">
        <f t="shared" si="31"/>
        <v>28.457999999999998</v>
      </c>
    </row>
    <row r="865" spans="1:7" ht="20.100000000000001" customHeight="1">
      <c r="A865" s="29" t="s">
        <v>320</v>
      </c>
      <c r="B865" s="29" t="s">
        <v>191</v>
      </c>
      <c r="C865" s="29" t="s">
        <v>192</v>
      </c>
      <c r="D865" s="30" t="s">
        <v>81</v>
      </c>
      <c r="E865" s="31">
        <v>34</v>
      </c>
      <c r="F865" s="32">
        <v>0.20699999999999999</v>
      </c>
      <c r="G865" s="32">
        <f t="shared" si="31"/>
        <v>7.0379999999999994</v>
      </c>
    </row>
    <row r="866" spans="1:7" ht="20.100000000000001" customHeight="1">
      <c r="A866" s="29" t="s">
        <v>321</v>
      </c>
      <c r="B866" s="29" t="s">
        <v>322</v>
      </c>
      <c r="C866" s="29" t="s">
        <v>323</v>
      </c>
      <c r="D866" s="30" t="s">
        <v>81</v>
      </c>
      <c r="E866" s="31">
        <v>30</v>
      </c>
      <c r="F866" s="32">
        <v>0.20699999999999999</v>
      </c>
      <c r="G866" s="32">
        <f t="shared" si="31"/>
        <v>6.21</v>
      </c>
    </row>
    <row r="867" spans="1:7" ht="20.100000000000001" customHeight="1">
      <c r="A867" s="29" t="s">
        <v>324</v>
      </c>
      <c r="B867" s="29" t="s">
        <v>325</v>
      </c>
      <c r="C867" s="29" t="s">
        <v>326</v>
      </c>
      <c r="D867" s="30" t="s">
        <v>58</v>
      </c>
      <c r="E867" s="31">
        <v>2</v>
      </c>
      <c r="F867" s="32">
        <v>8.7599999999999997E-2</v>
      </c>
      <c r="G867" s="32">
        <f t="shared" si="31"/>
        <v>0.17519999999999999</v>
      </c>
    </row>
    <row r="868" spans="1:7" ht="20.100000000000001" customHeight="1">
      <c r="A868" s="29" t="s">
        <v>334</v>
      </c>
      <c r="B868" s="29" t="s">
        <v>335</v>
      </c>
      <c r="C868" s="29" t="s">
        <v>336</v>
      </c>
      <c r="D868" s="30" t="s">
        <v>118</v>
      </c>
      <c r="E868" s="31">
        <v>9.9</v>
      </c>
      <c r="F868" s="32">
        <v>4.1379999999999999</v>
      </c>
      <c r="G868" s="32">
        <f t="shared" si="31"/>
        <v>40.966200000000001</v>
      </c>
    </row>
    <row r="869" spans="1:7" ht="20.100000000000001" customHeight="1">
      <c r="A869" s="29" t="s">
        <v>337</v>
      </c>
      <c r="B869" s="29" t="s">
        <v>338</v>
      </c>
      <c r="C869" s="29" t="s">
        <v>339</v>
      </c>
      <c r="D869" s="30" t="s">
        <v>118</v>
      </c>
      <c r="E869" s="31">
        <v>9.9</v>
      </c>
      <c r="F869" s="32">
        <v>6</v>
      </c>
      <c r="G869" s="32">
        <f t="shared" si="31"/>
        <v>59.400000000000006</v>
      </c>
    </row>
    <row r="870" spans="1:7" ht="20.100000000000001" customHeight="1">
      <c r="A870" s="29" t="s">
        <v>340</v>
      </c>
      <c r="B870" s="29" t="s">
        <v>341</v>
      </c>
      <c r="C870" s="29" t="s">
        <v>342</v>
      </c>
      <c r="D870" s="30" t="s">
        <v>118</v>
      </c>
      <c r="E870" s="31">
        <v>9.07</v>
      </c>
      <c r="F870" s="32">
        <v>3.956</v>
      </c>
      <c r="G870" s="32">
        <f t="shared" si="31"/>
        <v>35.880920000000003</v>
      </c>
    </row>
    <row r="871" spans="1:7" ht="20.100000000000001" customHeight="1">
      <c r="A871" s="29" t="s">
        <v>353</v>
      </c>
      <c r="B871" s="29" t="s">
        <v>298</v>
      </c>
      <c r="C871" s="29" t="s">
        <v>299</v>
      </c>
      <c r="D871" s="30" t="s">
        <v>118</v>
      </c>
      <c r="E871" s="31">
        <v>3.38</v>
      </c>
      <c r="F871" s="32">
        <v>7.3769999999999998</v>
      </c>
      <c r="G871" s="32">
        <f t="shared" si="31"/>
        <v>24.934259999999998</v>
      </c>
    </row>
    <row r="872" spans="1:7" ht="20.100000000000001" customHeight="1">
      <c r="A872" s="29" t="s">
        <v>354</v>
      </c>
      <c r="B872" s="29" t="s">
        <v>355</v>
      </c>
      <c r="C872" s="29" t="s">
        <v>356</v>
      </c>
      <c r="D872" s="30" t="s">
        <v>118</v>
      </c>
      <c r="E872" s="31">
        <v>3.89</v>
      </c>
      <c r="F872" s="32">
        <v>5.553795</v>
      </c>
      <c r="G872" s="32">
        <f t="shared" si="31"/>
        <v>21.604262550000001</v>
      </c>
    </row>
    <row r="873" spans="1:7" ht="20.100000000000001" customHeight="1">
      <c r="A873" s="29" t="s">
        <v>357</v>
      </c>
      <c r="B873" s="29" t="s">
        <v>358</v>
      </c>
      <c r="C873" s="29" t="s">
        <v>359</v>
      </c>
      <c r="D873" s="30" t="s">
        <v>81</v>
      </c>
      <c r="E873" s="31">
        <v>220</v>
      </c>
      <c r="F873" s="32">
        <v>0.15616688000000001</v>
      </c>
      <c r="G873" s="32">
        <f t="shared" si="31"/>
        <v>34.356713599999999</v>
      </c>
    </row>
    <row r="874" spans="1:7" ht="27.95" customHeight="1">
      <c r="A874" s="29" t="s">
        <v>360</v>
      </c>
      <c r="B874" s="29" t="s">
        <v>361</v>
      </c>
      <c r="C874" s="29" t="s">
        <v>362</v>
      </c>
      <c r="D874" s="30" t="s">
        <v>48</v>
      </c>
      <c r="E874" s="31">
        <v>242</v>
      </c>
      <c r="F874" s="32">
        <v>0.62</v>
      </c>
      <c r="G874" s="32">
        <f t="shared" si="31"/>
        <v>150.04</v>
      </c>
    </row>
    <row r="875" spans="1:7" ht="15" customHeight="1">
      <c r="A875" s="29" t="s">
        <v>363</v>
      </c>
      <c r="B875" s="29" t="s">
        <v>153</v>
      </c>
      <c r="C875" s="29" t="s">
        <v>154</v>
      </c>
      <c r="D875" s="30" t="s">
        <v>155</v>
      </c>
      <c r="E875" s="31">
        <v>110</v>
      </c>
      <c r="F875" s="32">
        <v>0.14895</v>
      </c>
      <c r="G875" s="32">
        <f t="shared" si="31"/>
        <v>16.384499999999999</v>
      </c>
    </row>
    <row r="876" spans="1:7" ht="20.100000000000001" customHeight="1">
      <c r="A876" s="29" t="s">
        <v>364</v>
      </c>
      <c r="B876" s="29" t="s">
        <v>365</v>
      </c>
      <c r="C876" s="29" t="s">
        <v>366</v>
      </c>
      <c r="D876" s="30" t="s">
        <v>81</v>
      </c>
      <c r="E876" s="31">
        <v>110</v>
      </c>
      <c r="F876" s="32">
        <v>0.92500000000000004</v>
      </c>
      <c r="G876" s="32">
        <f t="shared" si="31"/>
        <v>101.75</v>
      </c>
    </row>
    <row r="877" spans="1:7" ht="20.100000000000001" customHeight="1">
      <c r="A877" s="29" t="s">
        <v>369</v>
      </c>
      <c r="B877" s="29" t="s">
        <v>128</v>
      </c>
      <c r="C877" s="29" t="s">
        <v>129</v>
      </c>
      <c r="D877" s="30" t="s">
        <v>48</v>
      </c>
      <c r="E877" s="31">
        <v>416.73</v>
      </c>
      <c r="F877" s="32">
        <v>0.77400000000000002</v>
      </c>
      <c r="G877" s="32">
        <f t="shared" si="31"/>
        <v>322.54902000000004</v>
      </c>
    </row>
    <row r="878" spans="1:7" ht="20.100000000000001" customHeight="1">
      <c r="A878" s="29" t="s">
        <v>370</v>
      </c>
      <c r="B878" s="29" t="s">
        <v>371</v>
      </c>
      <c r="C878" s="29" t="s">
        <v>372</v>
      </c>
      <c r="D878" s="30" t="s">
        <v>48</v>
      </c>
      <c r="E878" s="31">
        <v>106.02</v>
      </c>
      <c r="F878" s="32">
        <v>0.7</v>
      </c>
      <c r="G878" s="32">
        <f t="shared" si="31"/>
        <v>74.213999999999999</v>
      </c>
    </row>
    <row r="879" spans="1:7" ht="20.100000000000001" customHeight="1">
      <c r="A879" s="29" t="s">
        <v>373</v>
      </c>
      <c r="B879" s="29" t="s">
        <v>275</v>
      </c>
      <c r="C879" s="29" t="s">
        <v>276</v>
      </c>
      <c r="D879" s="30" t="s">
        <v>48</v>
      </c>
      <c r="E879" s="31">
        <v>123.31</v>
      </c>
      <c r="F879" s="32">
        <v>1.3</v>
      </c>
      <c r="G879" s="32">
        <f t="shared" si="31"/>
        <v>160.303</v>
      </c>
    </row>
    <row r="880" spans="1:7" ht="36" customHeight="1">
      <c r="A880" s="29" t="s">
        <v>374</v>
      </c>
      <c r="B880" s="29" t="s">
        <v>267</v>
      </c>
      <c r="C880" s="29" t="s">
        <v>268</v>
      </c>
      <c r="D880" s="30" t="s">
        <v>48</v>
      </c>
      <c r="E880" s="31">
        <v>123.31</v>
      </c>
      <c r="F880" s="32">
        <v>0.123</v>
      </c>
      <c r="G880" s="32">
        <f t="shared" si="31"/>
        <v>15.16713</v>
      </c>
    </row>
    <row r="881" spans="1:7" ht="20.100000000000001" customHeight="1">
      <c r="A881" s="29" t="s">
        <v>376</v>
      </c>
      <c r="B881" s="29" t="s">
        <v>377</v>
      </c>
      <c r="C881" s="29" t="s">
        <v>378</v>
      </c>
      <c r="D881" s="30" t="s">
        <v>48</v>
      </c>
      <c r="E881" s="31">
        <v>123.31</v>
      </c>
      <c r="F881" s="32">
        <v>0.56355</v>
      </c>
      <c r="G881" s="32">
        <f t="shared" si="31"/>
        <v>69.491350499999996</v>
      </c>
    </row>
    <row r="882" spans="1:7" ht="20.100000000000001" customHeight="1">
      <c r="A882" s="29" t="s">
        <v>379</v>
      </c>
      <c r="B882" s="29" t="s">
        <v>286</v>
      </c>
      <c r="C882" s="29" t="s">
        <v>287</v>
      </c>
      <c r="D882" s="30" t="s">
        <v>48</v>
      </c>
      <c r="E882" s="31">
        <v>55.18</v>
      </c>
      <c r="F882" s="32">
        <v>0.40744999999999998</v>
      </c>
      <c r="G882" s="32">
        <f t="shared" si="31"/>
        <v>22.483090999999998</v>
      </c>
    </row>
    <row r="883" spans="1:7" ht="27.95" customHeight="1">
      <c r="A883" s="29" t="s">
        <v>380</v>
      </c>
      <c r="B883" s="29" t="s">
        <v>381</v>
      </c>
      <c r="C883" s="29" t="s">
        <v>382</v>
      </c>
      <c r="D883" s="30" t="s">
        <v>48</v>
      </c>
      <c r="E883" s="31">
        <v>416.73</v>
      </c>
      <c r="F883" s="32">
        <v>0.16739999999999999</v>
      </c>
      <c r="G883" s="32">
        <f t="shared" si="31"/>
        <v>69.760602000000006</v>
      </c>
    </row>
    <row r="884" spans="1:7" ht="20.100000000000001" customHeight="1">
      <c r="A884" s="29" t="s">
        <v>383</v>
      </c>
      <c r="B884" s="29" t="s">
        <v>384</v>
      </c>
      <c r="C884" s="29" t="s">
        <v>385</v>
      </c>
      <c r="D884" s="30" t="s">
        <v>48</v>
      </c>
      <c r="E884" s="31">
        <v>416.73</v>
      </c>
      <c r="F884" s="32">
        <v>0.04</v>
      </c>
      <c r="G884" s="32">
        <f t="shared" si="31"/>
        <v>16.6692</v>
      </c>
    </row>
    <row r="885" spans="1:7" ht="20.100000000000001" customHeight="1">
      <c r="A885" s="29" t="s">
        <v>386</v>
      </c>
      <c r="B885" s="29" t="s">
        <v>387</v>
      </c>
      <c r="C885" s="29" t="s">
        <v>388</v>
      </c>
      <c r="D885" s="30" t="s">
        <v>48</v>
      </c>
      <c r="E885" s="31">
        <v>123.31</v>
      </c>
      <c r="F885" s="32">
        <v>6.4699999999999994E-2</v>
      </c>
      <c r="G885" s="32">
        <f t="shared" si="31"/>
        <v>7.9781569999999995</v>
      </c>
    </row>
    <row r="886" spans="1:7" ht="20.100000000000001" customHeight="1">
      <c r="A886" s="29" t="s">
        <v>393</v>
      </c>
      <c r="B886" s="29" t="s">
        <v>394</v>
      </c>
      <c r="C886" s="29" t="s">
        <v>395</v>
      </c>
      <c r="D886" s="30" t="s">
        <v>58</v>
      </c>
      <c r="E886" s="31">
        <v>33</v>
      </c>
      <c r="F886" s="32">
        <v>0.60629999999999995</v>
      </c>
      <c r="G886" s="32">
        <f t="shared" si="31"/>
        <v>20.007899999999999</v>
      </c>
    </row>
    <row r="887" spans="1:7" ht="20.100000000000001" customHeight="1">
      <c r="A887" s="29" t="s">
        <v>396</v>
      </c>
      <c r="B887" s="29" t="s">
        <v>397</v>
      </c>
      <c r="C887" s="29" t="s">
        <v>398</v>
      </c>
      <c r="D887" s="30" t="s">
        <v>58</v>
      </c>
      <c r="E887" s="31">
        <v>33</v>
      </c>
      <c r="F887" s="32">
        <v>4.8399999999999999E-2</v>
      </c>
      <c r="G887" s="32">
        <f t="shared" si="31"/>
        <v>1.5972</v>
      </c>
    </row>
    <row r="888" spans="1:7" ht="20.100000000000001" customHeight="1">
      <c r="A888" s="29" t="s">
        <v>399</v>
      </c>
      <c r="B888" s="29" t="s">
        <v>400</v>
      </c>
      <c r="C888" s="29" t="s">
        <v>401</v>
      </c>
      <c r="D888" s="30" t="s">
        <v>58</v>
      </c>
      <c r="E888" s="31">
        <v>33</v>
      </c>
      <c r="F888" s="32">
        <v>4.8099999999999997E-2</v>
      </c>
      <c r="G888" s="32">
        <f t="shared" si="31"/>
        <v>1.5872999999999999</v>
      </c>
    </row>
    <row r="889" spans="1:7" ht="27.95" customHeight="1">
      <c r="A889" s="29" t="s">
        <v>402</v>
      </c>
      <c r="B889" s="29" t="s">
        <v>403</v>
      </c>
      <c r="C889" s="29" t="s">
        <v>404</v>
      </c>
      <c r="D889" s="30" t="s">
        <v>58</v>
      </c>
      <c r="E889" s="31">
        <v>30</v>
      </c>
      <c r="F889" s="32">
        <v>0.40749999999999997</v>
      </c>
      <c r="G889" s="32">
        <f t="shared" si="31"/>
        <v>12.225</v>
      </c>
    </row>
    <row r="890" spans="1:7" ht="20.100000000000001" customHeight="1">
      <c r="A890" s="29" t="s">
        <v>405</v>
      </c>
      <c r="B890" s="29" t="s">
        <v>406</v>
      </c>
      <c r="C890" s="29" t="s">
        <v>407</v>
      </c>
      <c r="D890" s="30" t="s">
        <v>58</v>
      </c>
      <c r="E890" s="31">
        <v>30</v>
      </c>
      <c r="F890" s="32">
        <v>0.1459</v>
      </c>
      <c r="G890" s="32">
        <f t="shared" si="31"/>
        <v>4.3769999999999998</v>
      </c>
    </row>
    <row r="891" spans="1:7" ht="20.100000000000001" customHeight="1">
      <c r="A891" s="29" t="s">
        <v>408</v>
      </c>
      <c r="B891" s="29" t="s">
        <v>400</v>
      </c>
      <c r="C891" s="29" t="s">
        <v>401</v>
      </c>
      <c r="D891" s="30" t="s">
        <v>58</v>
      </c>
      <c r="E891" s="31">
        <v>30</v>
      </c>
      <c r="F891" s="32">
        <v>4.8099999999999997E-2</v>
      </c>
      <c r="G891" s="32">
        <f t="shared" si="31"/>
        <v>1.4429999999999998</v>
      </c>
    </row>
    <row r="892" spans="1:7" ht="20.100000000000001" customHeight="1">
      <c r="A892" s="29" t="s">
        <v>409</v>
      </c>
      <c r="B892" s="29" t="s">
        <v>410</v>
      </c>
      <c r="C892" s="29" t="s">
        <v>411</v>
      </c>
      <c r="D892" s="30" t="s">
        <v>58</v>
      </c>
      <c r="E892" s="31">
        <v>11</v>
      </c>
      <c r="F892" s="32">
        <v>0.31790000000000002</v>
      </c>
      <c r="G892" s="32">
        <f t="shared" ref="G892:G900" si="32">F892*E892</f>
        <v>3.4969000000000001</v>
      </c>
    </row>
    <row r="893" spans="1:7" ht="20.100000000000001" customHeight="1">
      <c r="A893" s="29" t="s">
        <v>412</v>
      </c>
      <c r="B893" s="29" t="s">
        <v>413</v>
      </c>
      <c r="C893" s="29" t="s">
        <v>414</v>
      </c>
      <c r="D893" s="30" t="s">
        <v>48</v>
      </c>
      <c r="E893" s="31">
        <v>106.02</v>
      </c>
      <c r="F893" s="32">
        <v>0.161</v>
      </c>
      <c r="G893" s="32">
        <f t="shared" si="32"/>
        <v>17.069220000000001</v>
      </c>
    </row>
    <row r="894" spans="1:7" ht="20.100000000000001" customHeight="1">
      <c r="A894" s="29" t="s">
        <v>415</v>
      </c>
      <c r="B894" s="29" t="s">
        <v>416</v>
      </c>
      <c r="C894" s="29" t="s">
        <v>417</v>
      </c>
      <c r="D894" s="30" t="s">
        <v>48</v>
      </c>
      <c r="E894" s="31">
        <v>20.66</v>
      </c>
      <c r="F894" s="32">
        <v>0.161</v>
      </c>
      <c r="G894" s="32">
        <f t="shared" si="32"/>
        <v>3.32626</v>
      </c>
    </row>
    <row r="895" spans="1:7" ht="20.100000000000001" customHeight="1">
      <c r="A895" s="29" t="s">
        <v>418</v>
      </c>
      <c r="B895" s="29" t="s">
        <v>419</v>
      </c>
      <c r="C895" s="29" t="s">
        <v>420</v>
      </c>
      <c r="D895" s="30" t="s">
        <v>48</v>
      </c>
      <c r="E895" s="31">
        <v>29.92</v>
      </c>
      <c r="F895" s="32">
        <v>0.1779</v>
      </c>
      <c r="G895" s="32">
        <f t="shared" si="32"/>
        <v>5.3227679999999999</v>
      </c>
    </row>
    <row r="896" spans="1:7" ht="15" customHeight="1">
      <c r="A896" s="29" t="s">
        <v>427</v>
      </c>
      <c r="B896" s="29" t="s">
        <v>428</v>
      </c>
      <c r="C896" s="29" t="s">
        <v>429</v>
      </c>
      <c r="D896" s="30" t="s">
        <v>48</v>
      </c>
      <c r="E896" s="31">
        <v>45.45</v>
      </c>
      <c r="F896" s="32">
        <v>0.18</v>
      </c>
      <c r="G896" s="32">
        <f t="shared" si="32"/>
        <v>8.1810000000000009</v>
      </c>
    </row>
    <row r="897" spans="1:7" ht="20.100000000000001" customHeight="1">
      <c r="A897" s="29" t="s">
        <v>430</v>
      </c>
      <c r="B897" s="29" t="s">
        <v>431</v>
      </c>
      <c r="C897" s="29" t="s">
        <v>432</v>
      </c>
      <c r="D897" s="30" t="s">
        <v>196</v>
      </c>
      <c r="E897" s="31">
        <v>47</v>
      </c>
      <c r="F897" s="32">
        <v>0.5</v>
      </c>
      <c r="G897" s="32">
        <f t="shared" si="32"/>
        <v>23.5</v>
      </c>
    </row>
    <row r="898" spans="1:7" ht="15" customHeight="1">
      <c r="A898" s="29" t="s">
        <v>436</v>
      </c>
      <c r="B898" s="29" t="s">
        <v>437</v>
      </c>
      <c r="C898" s="29" t="s">
        <v>438</v>
      </c>
      <c r="D898" s="30" t="s">
        <v>171</v>
      </c>
      <c r="E898" s="31">
        <v>29.8</v>
      </c>
      <c r="F898" s="32">
        <v>0.3</v>
      </c>
      <c r="G898" s="32">
        <f t="shared" si="32"/>
        <v>8.94</v>
      </c>
    </row>
    <row r="899" spans="1:7" ht="20.100000000000001" customHeight="1">
      <c r="A899" s="29" t="s">
        <v>439</v>
      </c>
      <c r="B899" s="29" t="s">
        <v>440</v>
      </c>
      <c r="C899" s="29" t="s">
        <v>441</v>
      </c>
      <c r="D899" s="30" t="s">
        <v>58</v>
      </c>
      <c r="E899" s="31">
        <v>17</v>
      </c>
      <c r="F899" s="32">
        <v>0.15</v>
      </c>
      <c r="G899" s="32">
        <f t="shared" si="32"/>
        <v>2.5499999999999998</v>
      </c>
    </row>
    <row r="900" spans="1:7" ht="15" customHeight="1">
      <c r="A900" s="29" t="s">
        <v>483</v>
      </c>
      <c r="B900" s="29" t="s">
        <v>484</v>
      </c>
      <c r="C900" s="29" t="s">
        <v>485</v>
      </c>
      <c r="D900" s="30" t="s">
        <v>48</v>
      </c>
      <c r="E900" s="31">
        <v>2211</v>
      </c>
      <c r="F900" s="32">
        <v>0.14000000000000001</v>
      </c>
      <c r="G900" s="32">
        <f t="shared" si="32"/>
        <v>309.54000000000002</v>
      </c>
    </row>
    <row r="901" spans="1:7" ht="15" customHeight="1">
      <c r="A901" s="1"/>
      <c r="B901" s="1"/>
      <c r="C901" s="1"/>
      <c r="D901" s="1"/>
      <c r="E901" s="1"/>
      <c r="F901" s="33" t="s">
        <v>2433</v>
      </c>
      <c r="G901" s="34">
        <v>9829.0263087948424</v>
      </c>
    </row>
    <row r="902" spans="1:7" ht="15.95" customHeight="1">
      <c r="A902" s="27" t="s">
        <v>2431</v>
      </c>
      <c r="B902" s="27" t="s">
        <v>2555</v>
      </c>
      <c r="C902" s="27" t="s">
        <v>2356</v>
      </c>
      <c r="D902" s="28" t="s">
        <v>15</v>
      </c>
      <c r="E902" s="1"/>
      <c r="F902" s="1"/>
      <c r="G902" s="1"/>
    </row>
    <row r="903" spans="1:7" ht="15" customHeight="1">
      <c r="A903" s="29" t="s">
        <v>474</v>
      </c>
      <c r="B903" s="29" t="s">
        <v>475</v>
      </c>
      <c r="C903" s="29" t="s">
        <v>476</v>
      </c>
      <c r="D903" s="30" t="s">
        <v>58</v>
      </c>
      <c r="E903" s="31">
        <v>1</v>
      </c>
      <c r="F903" s="32">
        <v>8.4</v>
      </c>
      <c r="G903" s="32">
        <f>F903*E903</f>
        <v>8.4</v>
      </c>
    </row>
    <row r="904" spans="1:7" ht="20.100000000000001" customHeight="1">
      <c r="A904" s="29" t="s">
        <v>477</v>
      </c>
      <c r="B904" s="29" t="s">
        <v>478</v>
      </c>
      <c r="C904" s="29" t="s">
        <v>479</v>
      </c>
      <c r="D904" s="30" t="s">
        <v>58</v>
      </c>
      <c r="E904" s="31">
        <v>1</v>
      </c>
      <c r="F904" s="32">
        <v>6.2</v>
      </c>
      <c r="G904" s="32">
        <f>F904*E904</f>
        <v>6.2</v>
      </c>
    </row>
    <row r="905" spans="1:7" ht="15" customHeight="1">
      <c r="A905" s="1"/>
      <c r="B905" s="1"/>
      <c r="C905" s="1"/>
      <c r="D905" s="1"/>
      <c r="E905" s="1"/>
      <c r="F905" s="33" t="s">
        <v>2433</v>
      </c>
      <c r="G905" s="34">
        <v>14.6</v>
      </c>
    </row>
    <row r="906" spans="1:7" ht="15.95" customHeight="1">
      <c r="A906" s="27" t="s">
        <v>2431</v>
      </c>
      <c r="B906" s="27" t="s">
        <v>2556</v>
      </c>
      <c r="C906" s="27" t="s">
        <v>546</v>
      </c>
      <c r="D906" s="28" t="s">
        <v>15</v>
      </c>
      <c r="E906" s="1"/>
      <c r="F906" s="1"/>
      <c r="G906" s="1"/>
    </row>
    <row r="907" spans="1:7" ht="20.100000000000001" customHeight="1">
      <c r="A907" s="29" t="s">
        <v>20</v>
      </c>
      <c r="B907" s="29" t="s">
        <v>21</v>
      </c>
      <c r="C907" s="29" t="s">
        <v>22</v>
      </c>
      <c r="D907" s="30" t="s">
        <v>15</v>
      </c>
      <c r="E907" s="31">
        <v>396</v>
      </c>
      <c r="F907" s="32">
        <v>1</v>
      </c>
      <c r="G907" s="32">
        <f>F907*E907</f>
        <v>396</v>
      </c>
    </row>
    <row r="908" spans="1:7" ht="15" customHeight="1">
      <c r="A908" s="1"/>
      <c r="B908" s="1"/>
      <c r="C908" s="1"/>
      <c r="D908" s="1"/>
      <c r="E908" s="1"/>
      <c r="F908" s="33" t="s">
        <v>2433</v>
      </c>
      <c r="G908" s="34">
        <v>396</v>
      </c>
    </row>
    <row r="909" spans="1:7" ht="15.95" customHeight="1">
      <c r="A909" s="27" t="s">
        <v>2431</v>
      </c>
      <c r="B909" s="27" t="s">
        <v>2557</v>
      </c>
      <c r="C909" s="27" t="s">
        <v>2359</v>
      </c>
      <c r="D909" s="28" t="s">
        <v>15</v>
      </c>
      <c r="E909" s="1"/>
      <c r="F909" s="1"/>
      <c r="G909" s="1"/>
    </row>
    <row r="910" spans="1:7" ht="20.100000000000001" customHeight="1">
      <c r="A910" s="29" t="s">
        <v>49</v>
      </c>
      <c r="B910" s="29" t="s">
        <v>50</v>
      </c>
      <c r="C910" s="29" t="s">
        <v>51</v>
      </c>
      <c r="D910" s="30" t="s">
        <v>48</v>
      </c>
      <c r="E910" s="31">
        <v>30</v>
      </c>
      <c r="F910" s="32">
        <v>0.18426880000000001</v>
      </c>
      <c r="G910" s="32">
        <f t="shared" ref="G910:G918" si="33">F910*E910</f>
        <v>5.5280640000000005</v>
      </c>
    </row>
    <row r="911" spans="1:7" ht="27.95" customHeight="1">
      <c r="A911" s="29" t="s">
        <v>52</v>
      </c>
      <c r="B911" s="29" t="s">
        <v>53</v>
      </c>
      <c r="C911" s="29" t="s">
        <v>54</v>
      </c>
      <c r="D911" s="30" t="s">
        <v>48</v>
      </c>
      <c r="E911" s="31">
        <v>14</v>
      </c>
      <c r="F911" s="32">
        <v>0.185728</v>
      </c>
      <c r="G911" s="32">
        <f t="shared" si="33"/>
        <v>2.6001919999999998</v>
      </c>
    </row>
    <row r="912" spans="1:7" ht="20.100000000000001" customHeight="1">
      <c r="A912" s="29" t="s">
        <v>181</v>
      </c>
      <c r="B912" s="29" t="s">
        <v>182</v>
      </c>
      <c r="C912" s="29" t="s">
        <v>183</v>
      </c>
      <c r="D912" s="30" t="s">
        <v>48</v>
      </c>
      <c r="E912" s="31">
        <v>1217</v>
      </c>
      <c r="F912" s="32">
        <v>4.0800000000000003E-2</v>
      </c>
      <c r="G912" s="32">
        <f t="shared" si="33"/>
        <v>49.653600000000004</v>
      </c>
    </row>
    <row r="913" spans="1:7" ht="20.100000000000001" customHeight="1">
      <c r="A913" s="29" t="s">
        <v>184</v>
      </c>
      <c r="B913" s="29" t="s">
        <v>185</v>
      </c>
      <c r="C913" s="29" t="s">
        <v>186</v>
      </c>
      <c r="D913" s="30" t="s">
        <v>48</v>
      </c>
      <c r="E913" s="31">
        <v>856.28</v>
      </c>
      <c r="F913" s="32">
        <v>5.6000000000000001E-2</v>
      </c>
      <c r="G913" s="32">
        <f t="shared" si="33"/>
        <v>47.951679999999996</v>
      </c>
    </row>
    <row r="914" spans="1:7" ht="20.100000000000001" customHeight="1">
      <c r="A914" s="29" t="s">
        <v>190</v>
      </c>
      <c r="B914" s="29" t="s">
        <v>191</v>
      </c>
      <c r="C914" s="29" t="s">
        <v>192</v>
      </c>
      <c r="D914" s="30" t="s">
        <v>81</v>
      </c>
      <c r="E914" s="31">
        <v>57</v>
      </c>
      <c r="F914" s="32">
        <v>0.112</v>
      </c>
      <c r="G914" s="32">
        <f t="shared" si="33"/>
        <v>6.3840000000000003</v>
      </c>
    </row>
    <row r="915" spans="1:7" ht="27.95" customHeight="1">
      <c r="A915" s="29" t="s">
        <v>316</v>
      </c>
      <c r="B915" s="29" t="s">
        <v>317</v>
      </c>
      <c r="C915" s="29" t="s">
        <v>318</v>
      </c>
      <c r="D915" s="30" t="s">
        <v>48</v>
      </c>
      <c r="E915" s="31">
        <v>459</v>
      </c>
      <c r="F915" s="32">
        <v>4.3200000000000002E-2</v>
      </c>
      <c r="G915" s="32">
        <f t="shared" si="33"/>
        <v>19.828800000000001</v>
      </c>
    </row>
    <row r="916" spans="1:7" ht="20.100000000000001" customHeight="1">
      <c r="A916" s="29" t="s">
        <v>319</v>
      </c>
      <c r="B916" s="29" t="s">
        <v>185</v>
      </c>
      <c r="C916" s="29" t="s">
        <v>186</v>
      </c>
      <c r="D916" s="30" t="s">
        <v>48</v>
      </c>
      <c r="E916" s="31">
        <v>459</v>
      </c>
      <c r="F916" s="32">
        <v>5.6000000000000001E-2</v>
      </c>
      <c r="G916" s="32">
        <f t="shared" si="33"/>
        <v>25.704000000000001</v>
      </c>
    </row>
    <row r="917" spans="1:7" ht="20.100000000000001" customHeight="1">
      <c r="A917" s="29" t="s">
        <v>320</v>
      </c>
      <c r="B917" s="29" t="s">
        <v>191</v>
      </c>
      <c r="C917" s="29" t="s">
        <v>192</v>
      </c>
      <c r="D917" s="30" t="s">
        <v>81</v>
      </c>
      <c r="E917" s="31">
        <v>34</v>
      </c>
      <c r="F917" s="32">
        <v>0.112</v>
      </c>
      <c r="G917" s="32">
        <f t="shared" si="33"/>
        <v>3.8080000000000003</v>
      </c>
    </row>
    <row r="918" spans="1:7" ht="20.100000000000001" customHeight="1">
      <c r="A918" s="29" t="s">
        <v>321</v>
      </c>
      <c r="B918" s="29" t="s">
        <v>322</v>
      </c>
      <c r="C918" s="29" t="s">
        <v>323</v>
      </c>
      <c r="D918" s="30" t="s">
        <v>81</v>
      </c>
      <c r="E918" s="31">
        <v>30</v>
      </c>
      <c r="F918" s="32">
        <v>0.112</v>
      </c>
      <c r="G918" s="32">
        <f t="shared" si="33"/>
        <v>3.36</v>
      </c>
    </row>
    <row r="919" spans="1:7" ht="15" customHeight="1">
      <c r="A919" s="1"/>
      <c r="B919" s="1"/>
      <c r="C919" s="1"/>
      <c r="D919" s="1"/>
      <c r="E919" s="1"/>
      <c r="F919" s="33" t="s">
        <v>2433</v>
      </c>
      <c r="G919" s="34">
        <v>164.81833599999999</v>
      </c>
    </row>
    <row r="920" spans="1:7" ht="24" customHeight="1">
      <c r="A920" s="27" t="s">
        <v>2431</v>
      </c>
      <c r="B920" s="27" t="s">
        <v>2558</v>
      </c>
      <c r="C920" s="27" t="s">
        <v>752</v>
      </c>
      <c r="D920" s="28" t="s">
        <v>58</v>
      </c>
      <c r="E920" s="1"/>
      <c r="F920" s="1"/>
      <c r="G920" s="1"/>
    </row>
    <row r="921" spans="1:7" ht="27.95" customHeight="1">
      <c r="A921" s="29" t="s">
        <v>55</v>
      </c>
      <c r="B921" s="29" t="s">
        <v>56</v>
      </c>
      <c r="C921" s="29" t="s">
        <v>57</v>
      </c>
      <c r="D921" s="30" t="s">
        <v>58</v>
      </c>
      <c r="E921" s="31">
        <v>1</v>
      </c>
      <c r="F921" s="32">
        <v>1</v>
      </c>
      <c r="G921" s="32">
        <f>F921*E921</f>
        <v>1</v>
      </c>
    </row>
    <row r="922" spans="1:7" ht="15" customHeight="1">
      <c r="A922" s="1"/>
      <c r="B922" s="1"/>
      <c r="C922" s="1"/>
      <c r="D922" s="1"/>
      <c r="E922" s="1"/>
      <c r="F922" s="33" t="s">
        <v>2433</v>
      </c>
      <c r="G922" s="34">
        <v>1</v>
      </c>
    </row>
    <row r="923" spans="1:7" ht="24" customHeight="1">
      <c r="A923" s="27" t="s">
        <v>2431</v>
      </c>
      <c r="B923" s="27" t="s">
        <v>2559</v>
      </c>
      <c r="C923" s="27" t="s">
        <v>637</v>
      </c>
      <c r="D923" s="28" t="s">
        <v>58</v>
      </c>
      <c r="E923" s="1"/>
      <c r="F923" s="1"/>
      <c r="G923" s="1"/>
    </row>
    <row r="924" spans="1:7" ht="20.100000000000001" customHeight="1">
      <c r="A924" s="29" t="s">
        <v>49</v>
      </c>
      <c r="B924" s="29" t="s">
        <v>50</v>
      </c>
      <c r="C924" s="29" t="s">
        <v>51</v>
      </c>
      <c r="D924" s="30" t="s">
        <v>48</v>
      </c>
      <c r="E924" s="31">
        <v>30</v>
      </c>
      <c r="F924" s="32">
        <v>7.5999999999999998E-2</v>
      </c>
      <c r="G924" s="32">
        <f>F924*E924</f>
        <v>2.2799999999999998</v>
      </c>
    </row>
    <row r="925" spans="1:7" ht="27.95" customHeight="1">
      <c r="A925" s="29" t="s">
        <v>52</v>
      </c>
      <c r="B925" s="29" t="s">
        <v>53</v>
      </c>
      <c r="C925" s="29" t="s">
        <v>54</v>
      </c>
      <c r="D925" s="30" t="s">
        <v>48</v>
      </c>
      <c r="E925" s="31">
        <v>14</v>
      </c>
      <c r="F925" s="32">
        <v>0.1074</v>
      </c>
      <c r="G925" s="32">
        <f>F925*E925</f>
        <v>1.5036</v>
      </c>
    </row>
    <row r="926" spans="1:7" ht="15" customHeight="1">
      <c r="A926" s="1"/>
      <c r="B926" s="1"/>
      <c r="C926" s="1"/>
      <c r="D926" s="1"/>
      <c r="E926" s="1"/>
      <c r="F926" s="33" t="s">
        <v>2433</v>
      </c>
      <c r="G926" s="34">
        <v>3.7835999999999999</v>
      </c>
    </row>
    <row r="927" spans="1:7" ht="24" customHeight="1">
      <c r="A927" s="27" t="s">
        <v>2431</v>
      </c>
      <c r="B927" s="27" t="s">
        <v>2560</v>
      </c>
      <c r="C927" s="27" t="s">
        <v>754</v>
      </c>
      <c r="D927" s="28" t="s">
        <v>58</v>
      </c>
      <c r="E927" s="1"/>
      <c r="F927" s="1"/>
      <c r="G927" s="1"/>
    </row>
    <row r="928" spans="1:7" ht="27.95" customHeight="1">
      <c r="A928" s="29" t="s">
        <v>55</v>
      </c>
      <c r="B928" s="29" t="s">
        <v>56</v>
      </c>
      <c r="C928" s="29" t="s">
        <v>57</v>
      </c>
      <c r="D928" s="30" t="s">
        <v>58</v>
      </c>
      <c r="E928" s="31">
        <v>1</v>
      </c>
      <c r="F928" s="32">
        <v>1</v>
      </c>
      <c r="G928" s="32">
        <f>F928*E928</f>
        <v>1</v>
      </c>
    </row>
    <row r="929" spans="1:7" ht="15" customHeight="1">
      <c r="A929" s="1"/>
      <c r="B929" s="1"/>
      <c r="C929" s="1"/>
      <c r="D929" s="1"/>
      <c r="E929" s="1"/>
      <c r="F929" s="33" t="s">
        <v>2433</v>
      </c>
      <c r="G929" s="34">
        <v>1</v>
      </c>
    </row>
    <row r="930" spans="1:7" ht="15" customHeight="1">
      <c r="A930" s="27" t="s">
        <v>2431</v>
      </c>
      <c r="B930" s="27" t="s">
        <v>2561</v>
      </c>
      <c r="C930" s="27" t="s">
        <v>1289</v>
      </c>
      <c r="D930" s="28" t="s">
        <v>15</v>
      </c>
      <c r="E930" s="1"/>
      <c r="F930" s="1"/>
      <c r="G930" s="1"/>
    </row>
    <row r="931" spans="1:7" ht="15" customHeight="1">
      <c r="A931" s="29" t="s">
        <v>469</v>
      </c>
      <c r="B931" s="29" t="s">
        <v>470</v>
      </c>
      <c r="C931" s="29" t="s">
        <v>471</v>
      </c>
      <c r="D931" s="30" t="s">
        <v>58</v>
      </c>
      <c r="E931" s="31">
        <v>1</v>
      </c>
      <c r="F931" s="32">
        <v>18.7</v>
      </c>
      <c r="G931" s="32">
        <f>F931*E931</f>
        <v>18.7</v>
      </c>
    </row>
    <row r="932" spans="1:7" ht="15" customHeight="1">
      <c r="A932" s="29" t="s">
        <v>474</v>
      </c>
      <c r="B932" s="29" t="s">
        <v>475</v>
      </c>
      <c r="C932" s="29" t="s">
        <v>476</v>
      </c>
      <c r="D932" s="30" t="s">
        <v>58</v>
      </c>
      <c r="E932" s="31">
        <v>1</v>
      </c>
      <c r="F932" s="32">
        <v>41</v>
      </c>
      <c r="G932" s="32">
        <f>F932*E932</f>
        <v>41</v>
      </c>
    </row>
    <row r="933" spans="1:7" ht="20.100000000000001" customHeight="1">
      <c r="A933" s="29" t="s">
        <v>477</v>
      </c>
      <c r="B933" s="29" t="s">
        <v>478</v>
      </c>
      <c r="C933" s="29" t="s">
        <v>479</v>
      </c>
      <c r="D933" s="30" t="s">
        <v>58</v>
      </c>
      <c r="E933" s="31">
        <v>1</v>
      </c>
      <c r="F933" s="32">
        <v>30</v>
      </c>
      <c r="G933" s="32">
        <f>F933*E933</f>
        <v>30</v>
      </c>
    </row>
    <row r="934" spans="1:7" ht="15" customHeight="1">
      <c r="A934" s="1"/>
      <c r="B934" s="1"/>
      <c r="C934" s="1"/>
      <c r="D934" s="1"/>
      <c r="E934" s="1"/>
      <c r="F934" s="33" t="s">
        <v>2433</v>
      </c>
      <c r="G934" s="34">
        <v>89.7</v>
      </c>
    </row>
    <row r="935" spans="1:7" ht="15.95" customHeight="1">
      <c r="A935" s="27" t="s">
        <v>2431</v>
      </c>
      <c r="B935" s="27" t="s">
        <v>2562</v>
      </c>
      <c r="C935" s="27" t="s">
        <v>756</v>
      </c>
      <c r="D935" s="28" t="s">
        <v>58</v>
      </c>
      <c r="E935" s="1"/>
      <c r="F935" s="1"/>
      <c r="G935" s="1"/>
    </row>
    <row r="936" spans="1:7" ht="27.95" customHeight="1">
      <c r="A936" s="29" t="s">
        <v>55</v>
      </c>
      <c r="B936" s="29" t="s">
        <v>56</v>
      </c>
      <c r="C936" s="29" t="s">
        <v>57</v>
      </c>
      <c r="D936" s="30" t="s">
        <v>58</v>
      </c>
      <c r="E936" s="31">
        <v>1</v>
      </c>
      <c r="F936" s="32">
        <v>1</v>
      </c>
      <c r="G936" s="32">
        <f>F936*E936</f>
        <v>1</v>
      </c>
    </row>
    <row r="937" spans="1:7" ht="15" customHeight="1">
      <c r="A937" s="1"/>
      <c r="B937" s="1"/>
      <c r="C937" s="1"/>
      <c r="D937" s="1"/>
      <c r="E937" s="1"/>
      <c r="F937" s="33" t="s">
        <v>2433</v>
      </c>
      <c r="G937" s="34">
        <v>1</v>
      </c>
    </row>
    <row r="938" spans="1:7" ht="15.95" customHeight="1">
      <c r="A938" s="27" t="s">
        <v>2431</v>
      </c>
      <c r="B938" s="27" t="s">
        <v>2563</v>
      </c>
      <c r="C938" s="27" t="s">
        <v>639</v>
      </c>
      <c r="D938" s="28" t="s">
        <v>58</v>
      </c>
      <c r="E938" s="1"/>
      <c r="F938" s="1"/>
      <c r="G938" s="1"/>
    </row>
    <row r="939" spans="1:7" ht="20.100000000000001" customHeight="1">
      <c r="A939" s="29" t="s">
        <v>49</v>
      </c>
      <c r="B939" s="29" t="s">
        <v>50</v>
      </c>
      <c r="C939" s="29" t="s">
        <v>51</v>
      </c>
      <c r="D939" s="30" t="s">
        <v>48</v>
      </c>
      <c r="E939" s="31">
        <v>30</v>
      </c>
      <c r="F939" s="32">
        <v>0.05</v>
      </c>
      <c r="G939" s="32">
        <f>F939*E939</f>
        <v>1.5</v>
      </c>
    </row>
    <row r="940" spans="1:7" ht="27.95" customHeight="1">
      <c r="A940" s="29" t="s">
        <v>52</v>
      </c>
      <c r="B940" s="29" t="s">
        <v>53</v>
      </c>
      <c r="C940" s="29" t="s">
        <v>54</v>
      </c>
      <c r="D940" s="30" t="s">
        <v>48</v>
      </c>
      <c r="E940" s="31">
        <v>14</v>
      </c>
      <c r="F940" s="32">
        <v>0.1074</v>
      </c>
      <c r="G940" s="32">
        <f>F940*E940</f>
        <v>1.5036</v>
      </c>
    </row>
    <row r="941" spans="1:7" ht="15" customHeight="1">
      <c r="A941" s="1"/>
      <c r="B941" s="1"/>
      <c r="C941" s="1"/>
      <c r="D941" s="1"/>
      <c r="E941" s="1"/>
      <c r="F941" s="33" t="s">
        <v>2433</v>
      </c>
      <c r="G941" s="34">
        <v>3.0036</v>
      </c>
    </row>
    <row r="942" spans="1:7" ht="15" customHeight="1">
      <c r="A942" s="27" t="s">
        <v>2431</v>
      </c>
      <c r="B942" s="27" t="s">
        <v>2564</v>
      </c>
      <c r="C942" s="27" t="s">
        <v>740</v>
      </c>
      <c r="D942" s="28" t="s">
        <v>15</v>
      </c>
      <c r="E942" s="1"/>
      <c r="F942" s="1"/>
      <c r="G942" s="1"/>
    </row>
    <row r="943" spans="1:7" ht="20.100000000000001" customHeight="1">
      <c r="A943" s="29" t="s">
        <v>49</v>
      </c>
      <c r="B943" s="29" t="s">
        <v>50</v>
      </c>
      <c r="C943" s="29" t="s">
        <v>51</v>
      </c>
      <c r="D943" s="30" t="s">
        <v>48</v>
      </c>
      <c r="E943" s="31">
        <v>30</v>
      </c>
      <c r="F943" s="32">
        <v>0.27467271999999998</v>
      </c>
      <c r="G943" s="32">
        <f t="shared" ref="G943:G948" si="34">F943*E943</f>
        <v>8.2401815999999997</v>
      </c>
    </row>
    <row r="944" spans="1:7" ht="27.95" customHeight="1">
      <c r="A944" s="29" t="s">
        <v>52</v>
      </c>
      <c r="B944" s="29" t="s">
        <v>53</v>
      </c>
      <c r="C944" s="29" t="s">
        <v>54</v>
      </c>
      <c r="D944" s="30" t="s">
        <v>48</v>
      </c>
      <c r="E944" s="31">
        <v>14</v>
      </c>
      <c r="F944" s="32">
        <v>0.51933887000000001</v>
      </c>
      <c r="G944" s="32">
        <f t="shared" si="34"/>
        <v>7.2707441800000003</v>
      </c>
    </row>
    <row r="945" spans="1:7" ht="27.95" customHeight="1">
      <c r="A945" s="29" t="s">
        <v>55</v>
      </c>
      <c r="B945" s="29" t="s">
        <v>56</v>
      </c>
      <c r="C945" s="29" t="s">
        <v>57</v>
      </c>
      <c r="D945" s="30" t="s">
        <v>58</v>
      </c>
      <c r="E945" s="31">
        <v>1</v>
      </c>
      <c r="F945" s="32">
        <v>10.585395</v>
      </c>
      <c r="G945" s="32">
        <f t="shared" si="34"/>
        <v>10.585395</v>
      </c>
    </row>
    <row r="946" spans="1:7" ht="20.100000000000001" customHeight="1">
      <c r="A946" s="29" t="s">
        <v>324</v>
      </c>
      <c r="B946" s="29" t="s">
        <v>325</v>
      </c>
      <c r="C946" s="29" t="s">
        <v>326</v>
      </c>
      <c r="D946" s="30" t="s">
        <v>58</v>
      </c>
      <c r="E946" s="31">
        <v>2</v>
      </c>
      <c r="F946" s="32">
        <v>0.25290000000000001</v>
      </c>
      <c r="G946" s="32">
        <f t="shared" si="34"/>
        <v>0.50580000000000003</v>
      </c>
    </row>
    <row r="947" spans="1:7" ht="20.100000000000001" customHeight="1">
      <c r="A947" s="29" t="s">
        <v>364</v>
      </c>
      <c r="B947" s="29" t="s">
        <v>365</v>
      </c>
      <c r="C947" s="29" t="s">
        <v>366</v>
      </c>
      <c r="D947" s="30" t="s">
        <v>81</v>
      </c>
      <c r="E947" s="31">
        <v>110</v>
      </c>
      <c r="F947" s="32">
        <v>0.56000000000000005</v>
      </c>
      <c r="G947" s="32">
        <f t="shared" si="34"/>
        <v>61.600000000000009</v>
      </c>
    </row>
    <row r="948" spans="1:7" ht="20.100000000000001" customHeight="1">
      <c r="A948" s="29" t="s">
        <v>430</v>
      </c>
      <c r="B948" s="29" t="s">
        <v>431</v>
      </c>
      <c r="C948" s="29" t="s">
        <v>432</v>
      </c>
      <c r="D948" s="30" t="s">
        <v>196</v>
      </c>
      <c r="E948" s="31">
        <v>47</v>
      </c>
      <c r="F948" s="32">
        <v>0.5</v>
      </c>
      <c r="G948" s="32">
        <f t="shared" si="34"/>
        <v>23.5</v>
      </c>
    </row>
    <row r="949" spans="1:7" ht="15" customHeight="1">
      <c r="A949" s="1"/>
      <c r="B949" s="1"/>
      <c r="C949" s="1"/>
      <c r="D949" s="1"/>
      <c r="E949" s="1"/>
      <c r="F949" s="33" t="s">
        <v>2433</v>
      </c>
      <c r="G949" s="34">
        <v>111.70212078</v>
      </c>
    </row>
    <row r="950" spans="1:7" ht="24" customHeight="1">
      <c r="A950" s="27" t="s">
        <v>2431</v>
      </c>
      <c r="B950" s="27" t="s">
        <v>2565</v>
      </c>
      <c r="C950" s="27" t="s">
        <v>641</v>
      </c>
      <c r="D950" s="28" t="s">
        <v>81</v>
      </c>
      <c r="E950" s="1"/>
      <c r="F950" s="1"/>
      <c r="G950" s="1"/>
    </row>
    <row r="951" spans="1:7" ht="20.100000000000001" customHeight="1">
      <c r="A951" s="29" t="s">
        <v>49</v>
      </c>
      <c r="B951" s="29" t="s">
        <v>50</v>
      </c>
      <c r="C951" s="29" t="s">
        <v>51</v>
      </c>
      <c r="D951" s="30" t="s">
        <v>48</v>
      </c>
      <c r="E951" s="31">
        <v>30</v>
      </c>
      <c r="F951" s="32">
        <v>0.252</v>
      </c>
      <c r="G951" s="32">
        <f>F951*E951</f>
        <v>7.5600000000000005</v>
      </c>
    </row>
    <row r="952" spans="1:7" ht="27.95" customHeight="1">
      <c r="A952" s="29" t="s">
        <v>52</v>
      </c>
      <c r="B952" s="29" t="s">
        <v>53</v>
      </c>
      <c r="C952" s="29" t="s">
        <v>54</v>
      </c>
      <c r="D952" s="30" t="s">
        <v>48</v>
      </c>
      <c r="E952" s="31">
        <v>14</v>
      </c>
      <c r="F952" s="32">
        <v>0.3221</v>
      </c>
      <c r="G952" s="32">
        <f>F952*E952</f>
        <v>4.5094000000000003</v>
      </c>
    </row>
    <row r="953" spans="1:7" ht="15" customHeight="1">
      <c r="A953" s="1"/>
      <c r="B953" s="1"/>
      <c r="C953" s="1"/>
      <c r="D953" s="1"/>
      <c r="E953" s="1"/>
      <c r="F953" s="33" t="s">
        <v>2433</v>
      </c>
      <c r="G953" s="34">
        <v>12.0694</v>
      </c>
    </row>
    <row r="954" spans="1:7" ht="24" customHeight="1">
      <c r="A954" s="27" t="s">
        <v>2431</v>
      </c>
      <c r="B954" s="27" t="s">
        <v>2566</v>
      </c>
      <c r="C954" s="27" t="s">
        <v>643</v>
      </c>
      <c r="D954" s="28" t="s">
        <v>81</v>
      </c>
      <c r="E954" s="1"/>
      <c r="F954" s="1"/>
      <c r="G954" s="1"/>
    </row>
    <row r="955" spans="1:7" ht="20.100000000000001" customHeight="1">
      <c r="A955" s="29" t="s">
        <v>49</v>
      </c>
      <c r="B955" s="29" t="s">
        <v>50</v>
      </c>
      <c r="C955" s="29" t="s">
        <v>51</v>
      </c>
      <c r="D955" s="30" t="s">
        <v>48</v>
      </c>
      <c r="E955" s="31">
        <v>30</v>
      </c>
      <c r="F955" s="32">
        <v>0.22700000000000001</v>
      </c>
      <c r="G955" s="32">
        <f>F955*E955</f>
        <v>6.8100000000000005</v>
      </c>
    </row>
    <row r="956" spans="1:7" ht="27.95" customHeight="1">
      <c r="A956" s="29" t="s">
        <v>52</v>
      </c>
      <c r="B956" s="29" t="s">
        <v>53</v>
      </c>
      <c r="C956" s="29" t="s">
        <v>54</v>
      </c>
      <c r="D956" s="30" t="s">
        <v>48</v>
      </c>
      <c r="E956" s="31">
        <v>14</v>
      </c>
      <c r="F956" s="32">
        <v>0.53690000000000004</v>
      </c>
      <c r="G956" s="32">
        <f>F956*E956</f>
        <v>7.5166000000000004</v>
      </c>
    </row>
    <row r="957" spans="1:7" ht="15" customHeight="1">
      <c r="A957" s="1"/>
      <c r="B957" s="1"/>
      <c r="C957" s="1"/>
      <c r="D957" s="1"/>
      <c r="E957" s="1"/>
      <c r="F957" s="33" t="s">
        <v>2433</v>
      </c>
      <c r="G957" s="34">
        <v>14.326599999999999</v>
      </c>
    </row>
    <row r="958" spans="1:7" ht="24" customHeight="1">
      <c r="A958" s="27" t="s">
        <v>2431</v>
      </c>
      <c r="B958" s="27" t="s">
        <v>2567</v>
      </c>
      <c r="C958" s="27" t="s">
        <v>758</v>
      </c>
      <c r="D958" s="28" t="s">
        <v>81</v>
      </c>
      <c r="E958" s="1"/>
      <c r="F958" s="1"/>
      <c r="G958" s="1"/>
    </row>
    <row r="959" spans="1:7" ht="27.95" customHeight="1">
      <c r="A959" s="29" t="s">
        <v>55</v>
      </c>
      <c r="B959" s="29" t="s">
        <v>56</v>
      </c>
      <c r="C959" s="29" t="s">
        <v>57</v>
      </c>
      <c r="D959" s="30" t="s">
        <v>58</v>
      </c>
      <c r="E959" s="31">
        <v>1</v>
      </c>
      <c r="F959" s="32">
        <v>6.05</v>
      </c>
      <c r="G959" s="32">
        <f>F959*E959</f>
        <v>6.05</v>
      </c>
    </row>
    <row r="960" spans="1:7" ht="15" customHeight="1">
      <c r="A960" s="1"/>
      <c r="B960" s="1"/>
      <c r="C960" s="1"/>
      <c r="D960" s="1"/>
      <c r="E960" s="1"/>
      <c r="F960" s="33" t="s">
        <v>2433</v>
      </c>
      <c r="G960" s="34">
        <v>6.05</v>
      </c>
    </row>
    <row r="961" spans="1:7" ht="15.95" customHeight="1">
      <c r="A961" s="27" t="s">
        <v>2431</v>
      </c>
      <c r="B961" s="27" t="s">
        <v>2568</v>
      </c>
      <c r="C961" s="27" t="s">
        <v>1015</v>
      </c>
      <c r="D961" s="28" t="s">
        <v>171</v>
      </c>
      <c r="E961" s="1"/>
      <c r="F961" s="1"/>
      <c r="G961" s="1"/>
    </row>
    <row r="962" spans="1:7" ht="27.95" customHeight="1">
      <c r="A962" s="29" t="s">
        <v>231</v>
      </c>
      <c r="B962" s="29" t="s">
        <v>232</v>
      </c>
      <c r="C962" s="29" t="s">
        <v>233</v>
      </c>
      <c r="D962" s="30" t="s">
        <v>171</v>
      </c>
      <c r="E962" s="31">
        <v>17.399999999999999</v>
      </c>
      <c r="F962" s="32">
        <v>1</v>
      </c>
      <c r="G962" s="32">
        <f>F962*E962</f>
        <v>17.399999999999999</v>
      </c>
    </row>
    <row r="963" spans="1:7" ht="15" customHeight="1">
      <c r="A963" s="1"/>
      <c r="B963" s="1"/>
      <c r="C963" s="1"/>
      <c r="D963" s="1"/>
      <c r="E963" s="1"/>
      <c r="F963" s="33" t="s">
        <v>2433</v>
      </c>
      <c r="G963" s="34">
        <v>17.399999999999999</v>
      </c>
    </row>
    <row r="964" spans="1:7" ht="15.95" customHeight="1">
      <c r="A964" s="27" t="s">
        <v>2431</v>
      </c>
      <c r="B964" s="27" t="s">
        <v>2569</v>
      </c>
      <c r="C964" s="27" t="s">
        <v>779</v>
      </c>
      <c r="D964" s="28" t="s">
        <v>15</v>
      </c>
      <c r="E964" s="1"/>
      <c r="F964" s="1"/>
      <c r="G964" s="1"/>
    </row>
    <row r="965" spans="1:7" ht="20.100000000000001" customHeight="1">
      <c r="A965" s="29" t="s">
        <v>49</v>
      </c>
      <c r="B965" s="29" t="s">
        <v>50</v>
      </c>
      <c r="C965" s="29" t="s">
        <v>51</v>
      </c>
      <c r="D965" s="30" t="s">
        <v>48</v>
      </c>
      <c r="E965" s="31">
        <v>30</v>
      </c>
      <c r="F965" s="32">
        <v>7.1183099999999999E-2</v>
      </c>
      <c r="G965" s="32">
        <f t="shared" ref="G965:G984" si="35">F965*E965</f>
        <v>2.1354929999999999</v>
      </c>
    </row>
    <row r="966" spans="1:7" ht="27.95" customHeight="1">
      <c r="A966" s="29" t="s">
        <v>52</v>
      </c>
      <c r="B966" s="29" t="s">
        <v>53</v>
      </c>
      <c r="C966" s="29" t="s">
        <v>54</v>
      </c>
      <c r="D966" s="30" t="s">
        <v>48</v>
      </c>
      <c r="E966" s="31">
        <v>14</v>
      </c>
      <c r="F966" s="32">
        <v>0.3993906002</v>
      </c>
      <c r="G966" s="32">
        <f t="shared" si="35"/>
        <v>5.5914684028000003</v>
      </c>
    </row>
    <row r="967" spans="1:7" ht="20.100000000000001" customHeight="1">
      <c r="A967" s="29" t="s">
        <v>59</v>
      </c>
      <c r="B967" s="29" t="s">
        <v>60</v>
      </c>
      <c r="C967" s="29" t="s">
        <v>61</v>
      </c>
      <c r="D967" s="30" t="s">
        <v>58</v>
      </c>
      <c r="E967" s="31">
        <v>1</v>
      </c>
      <c r="F967" s="32">
        <v>8</v>
      </c>
      <c r="G967" s="32">
        <f t="shared" si="35"/>
        <v>8</v>
      </c>
    </row>
    <row r="968" spans="1:7" ht="20.100000000000001" customHeight="1">
      <c r="A968" s="29" t="s">
        <v>393</v>
      </c>
      <c r="B968" s="29" t="s">
        <v>394</v>
      </c>
      <c r="C968" s="29" t="s">
        <v>395</v>
      </c>
      <c r="D968" s="30" t="s">
        <v>58</v>
      </c>
      <c r="E968" s="31">
        <v>33</v>
      </c>
      <c r="F968" s="32">
        <v>1.3121</v>
      </c>
      <c r="G968" s="32">
        <f t="shared" si="35"/>
        <v>43.299300000000002</v>
      </c>
    </row>
    <row r="969" spans="1:7" ht="20.100000000000001" customHeight="1">
      <c r="A969" s="29" t="s">
        <v>396</v>
      </c>
      <c r="B969" s="29" t="s">
        <v>397</v>
      </c>
      <c r="C969" s="29" t="s">
        <v>398</v>
      </c>
      <c r="D969" s="30" t="s">
        <v>58</v>
      </c>
      <c r="E969" s="31">
        <v>33</v>
      </c>
      <c r="F969" s="32">
        <v>0.15359999999999999</v>
      </c>
      <c r="G969" s="32">
        <f t="shared" si="35"/>
        <v>5.0687999999999995</v>
      </c>
    </row>
    <row r="970" spans="1:7" ht="20.100000000000001" customHeight="1">
      <c r="A970" s="29" t="s">
        <v>399</v>
      </c>
      <c r="B970" s="29" t="s">
        <v>400</v>
      </c>
      <c r="C970" s="29" t="s">
        <v>401</v>
      </c>
      <c r="D970" s="30" t="s">
        <v>58</v>
      </c>
      <c r="E970" s="31">
        <v>33</v>
      </c>
      <c r="F970" s="32">
        <v>0.1525</v>
      </c>
      <c r="G970" s="32">
        <f t="shared" si="35"/>
        <v>5.0324999999999998</v>
      </c>
    </row>
    <row r="971" spans="1:7" ht="27.95" customHeight="1">
      <c r="A971" s="29" t="s">
        <v>402</v>
      </c>
      <c r="B971" s="29" t="s">
        <v>403</v>
      </c>
      <c r="C971" s="29" t="s">
        <v>404</v>
      </c>
      <c r="D971" s="30" t="s">
        <v>58</v>
      </c>
      <c r="E971" s="31">
        <v>30</v>
      </c>
      <c r="F971" s="32">
        <v>0.44740000000000002</v>
      </c>
      <c r="G971" s="32">
        <f t="shared" si="35"/>
        <v>13.422000000000001</v>
      </c>
    </row>
    <row r="972" spans="1:7" ht="20.100000000000001" customHeight="1">
      <c r="A972" s="29" t="s">
        <v>405</v>
      </c>
      <c r="B972" s="29" t="s">
        <v>406</v>
      </c>
      <c r="C972" s="29" t="s">
        <v>407</v>
      </c>
      <c r="D972" s="30" t="s">
        <v>58</v>
      </c>
      <c r="E972" s="31">
        <v>30</v>
      </c>
      <c r="F972" s="32">
        <v>0.46300000000000002</v>
      </c>
      <c r="G972" s="32">
        <f t="shared" si="35"/>
        <v>13.89</v>
      </c>
    </row>
    <row r="973" spans="1:7" ht="20.100000000000001" customHeight="1">
      <c r="A973" s="29" t="s">
        <v>408</v>
      </c>
      <c r="B973" s="29" t="s">
        <v>400</v>
      </c>
      <c r="C973" s="29" t="s">
        <v>401</v>
      </c>
      <c r="D973" s="30" t="s">
        <v>58</v>
      </c>
      <c r="E973" s="31">
        <v>30</v>
      </c>
      <c r="F973" s="32">
        <v>0.1525</v>
      </c>
      <c r="G973" s="32">
        <f t="shared" si="35"/>
        <v>4.5750000000000002</v>
      </c>
    </row>
    <row r="974" spans="1:7" ht="20.100000000000001" customHeight="1">
      <c r="A974" s="29" t="s">
        <v>409</v>
      </c>
      <c r="B974" s="29" t="s">
        <v>410</v>
      </c>
      <c r="C974" s="29" t="s">
        <v>411</v>
      </c>
      <c r="D974" s="30" t="s">
        <v>58</v>
      </c>
      <c r="E974" s="31">
        <v>11</v>
      </c>
      <c r="F974" s="32">
        <v>1.0089999999999999</v>
      </c>
      <c r="G974" s="32">
        <f t="shared" si="35"/>
        <v>11.098999999999998</v>
      </c>
    </row>
    <row r="975" spans="1:7" ht="15" customHeight="1">
      <c r="A975" s="29" t="s">
        <v>433</v>
      </c>
      <c r="B975" s="29" t="s">
        <v>434</v>
      </c>
      <c r="C975" s="29" t="s">
        <v>435</v>
      </c>
      <c r="D975" s="30" t="s">
        <v>58</v>
      </c>
      <c r="E975" s="31">
        <v>1</v>
      </c>
      <c r="F975" s="32">
        <v>0.5</v>
      </c>
      <c r="G975" s="32">
        <f t="shared" si="35"/>
        <v>0.5</v>
      </c>
    </row>
    <row r="976" spans="1:7" ht="15" customHeight="1">
      <c r="A976" s="29" t="s">
        <v>442</v>
      </c>
      <c r="B976" s="29" t="s">
        <v>443</v>
      </c>
      <c r="C976" s="29" t="s">
        <v>444</v>
      </c>
      <c r="D976" s="30" t="s">
        <v>196</v>
      </c>
      <c r="E976" s="31">
        <v>12</v>
      </c>
      <c r="F976" s="32">
        <v>0.15</v>
      </c>
      <c r="G976" s="32">
        <f t="shared" si="35"/>
        <v>1.7999999999999998</v>
      </c>
    </row>
    <row r="977" spans="1:7" ht="15" customHeight="1">
      <c r="A977" s="29" t="s">
        <v>445</v>
      </c>
      <c r="B977" s="29" t="s">
        <v>446</v>
      </c>
      <c r="C977" s="29" t="s">
        <v>447</v>
      </c>
      <c r="D977" s="30" t="s">
        <v>196</v>
      </c>
      <c r="E977" s="31">
        <v>12</v>
      </c>
      <c r="F977" s="32">
        <v>0.15</v>
      </c>
      <c r="G977" s="32">
        <f t="shared" si="35"/>
        <v>1.7999999999999998</v>
      </c>
    </row>
    <row r="978" spans="1:7" ht="15" customHeight="1">
      <c r="A978" s="29" t="s">
        <v>448</v>
      </c>
      <c r="B978" s="29" t="s">
        <v>449</v>
      </c>
      <c r="C978" s="29" t="s">
        <v>450</v>
      </c>
      <c r="D978" s="30" t="s">
        <v>196</v>
      </c>
      <c r="E978" s="31">
        <v>33</v>
      </c>
      <c r="F978" s="32">
        <v>0.15</v>
      </c>
      <c r="G978" s="32">
        <f t="shared" si="35"/>
        <v>4.95</v>
      </c>
    </row>
    <row r="979" spans="1:7" ht="15" customHeight="1">
      <c r="A979" s="29" t="s">
        <v>451</v>
      </c>
      <c r="B979" s="29" t="s">
        <v>452</v>
      </c>
      <c r="C979" s="29" t="s">
        <v>453</v>
      </c>
      <c r="D979" s="30" t="s">
        <v>196</v>
      </c>
      <c r="E979" s="31">
        <v>33</v>
      </c>
      <c r="F979" s="32">
        <v>0.63800000000000001</v>
      </c>
      <c r="G979" s="32">
        <f t="shared" si="35"/>
        <v>21.054000000000002</v>
      </c>
    </row>
    <row r="980" spans="1:7" ht="27.95" customHeight="1">
      <c r="A980" s="29" t="s">
        <v>454</v>
      </c>
      <c r="B980" s="29" t="s">
        <v>455</v>
      </c>
      <c r="C980" s="29" t="s">
        <v>456</v>
      </c>
      <c r="D980" s="30" t="s">
        <v>58</v>
      </c>
      <c r="E980" s="31">
        <v>12</v>
      </c>
      <c r="F980" s="32">
        <v>0.22120000000000001</v>
      </c>
      <c r="G980" s="32">
        <f t="shared" si="35"/>
        <v>2.6543999999999999</v>
      </c>
    </row>
    <row r="981" spans="1:7" ht="20.100000000000001" customHeight="1">
      <c r="A981" s="29" t="s">
        <v>457</v>
      </c>
      <c r="B981" s="29" t="s">
        <v>458</v>
      </c>
      <c r="C981" s="29" t="s">
        <v>459</v>
      </c>
      <c r="D981" s="30" t="s">
        <v>58</v>
      </c>
      <c r="E981" s="31">
        <v>2</v>
      </c>
      <c r="F981" s="32">
        <v>0.33979999999999999</v>
      </c>
      <c r="G981" s="32">
        <f t="shared" si="35"/>
        <v>0.67959999999999998</v>
      </c>
    </row>
    <row r="982" spans="1:7" ht="20.100000000000001" customHeight="1">
      <c r="A982" s="29" t="s">
        <v>460</v>
      </c>
      <c r="B982" s="29" t="s">
        <v>461</v>
      </c>
      <c r="C982" s="29" t="s">
        <v>462</v>
      </c>
      <c r="D982" s="30" t="s">
        <v>58</v>
      </c>
      <c r="E982" s="31">
        <v>3</v>
      </c>
      <c r="F982" s="32">
        <v>0.56950000000000001</v>
      </c>
      <c r="G982" s="32">
        <f t="shared" si="35"/>
        <v>1.7084999999999999</v>
      </c>
    </row>
    <row r="983" spans="1:7" ht="20.100000000000001" customHeight="1">
      <c r="A983" s="29" t="s">
        <v>463</v>
      </c>
      <c r="B983" s="29" t="s">
        <v>464</v>
      </c>
      <c r="C983" s="29" t="s">
        <v>465</v>
      </c>
      <c r="D983" s="30" t="s">
        <v>58</v>
      </c>
      <c r="E983" s="31">
        <v>2</v>
      </c>
      <c r="F983" s="32">
        <v>0.72250000000000003</v>
      </c>
      <c r="G983" s="32">
        <f t="shared" si="35"/>
        <v>1.4450000000000001</v>
      </c>
    </row>
    <row r="984" spans="1:7" ht="15" customHeight="1">
      <c r="A984" s="29" t="s">
        <v>466</v>
      </c>
      <c r="B984" s="29" t="s">
        <v>467</v>
      </c>
      <c r="C984" s="29" t="s">
        <v>468</v>
      </c>
      <c r="D984" s="30" t="s">
        <v>196</v>
      </c>
      <c r="E984" s="31">
        <v>34.72</v>
      </c>
      <c r="F984" s="32">
        <v>1</v>
      </c>
      <c r="G984" s="32">
        <f t="shared" si="35"/>
        <v>34.72</v>
      </c>
    </row>
    <row r="985" spans="1:7" ht="15" customHeight="1">
      <c r="A985" s="1"/>
      <c r="B985" s="1"/>
      <c r="C985" s="1"/>
      <c r="D985" s="1"/>
      <c r="E985" s="1"/>
      <c r="F985" s="33" t="s">
        <v>2433</v>
      </c>
      <c r="G985" s="34">
        <v>183.4250614028</v>
      </c>
    </row>
    <row r="986" spans="1:7" ht="15" customHeight="1">
      <c r="A986" s="27" t="s">
        <v>2431</v>
      </c>
      <c r="B986" s="27" t="s">
        <v>2570</v>
      </c>
      <c r="C986" s="27" t="s">
        <v>1973</v>
      </c>
      <c r="D986" s="28" t="s">
        <v>951</v>
      </c>
      <c r="E986" s="1"/>
      <c r="F986" s="1"/>
      <c r="G986" s="1"/>
    </row>
    <row r="987" spans="1:7" ht="15" customHeight="1">
      <c r="A987" s="29" t="s">
        <v>152</v>
      </c>
      <c r="B987" s="29" t="s">
        <v>153</v>
      </c>
      <c r="C987" s="29" t="s">
        <v>154</v>
      </c>
      <c r="D987" s="30" t="s">
        <v>155</v>
      </c>
      <c r="E987" s="31">
        <v>142</v>
      </c>
      <c r="F987" s="32">
        <v>1.36</v>
      </c>
      <c r="G987" s="32">
        <f>F987*E987</f>
        <v>193.12</v>
      </c>
    </row>
    <row r="988" spans="1:7" ht="15" customHeight="1">
      <c r="A988" s="1"/>
      <c r="B988" s="1"/>
      <c r="C988" s="1"/>
      <c r="D988" s="1"/>
      <c r="E988" s="1"/>
      <c r="F988" s="33" t="s">
        <v>2433</v>
      </c>
      <c r="G988" s="34">
        <v>193.12</v>
      </c>
    </row>
    <row r="989" spans="1:7" ht="15" customHeight="1">
      <c r="A989" s="27" t="s">
        <v>2431</v>
      </c>
      <c r="B989" s="27" t="s">
        <v>2571</v>
      </c>
      <c r="C989" s="27" t="s">
        <v>950</v>
      </c>
      <c r="D989" s="28" t="s">
        <v>951</v>
      </c>
      <c r="E989" s="1"/>
      <c r="F989" s="1"/>
      <c r="G989" s="1"/>
    </row>
    <row r="990" spans="1:7" ht="20.100000000000001" customHeight="1">
      <c r="A990" s="29" t="s">
        <v>193</v>
      </c>
      <c r="B990" s="29" t="s">
        <v>194</v>
      </c>
      <c r="C990" s="29" t="s">
        <v>195</v>
      </c>
      <c r="D990" s="30" t="s">
        <v>196</v>
      </c>
      <c r="E990" s="31">
        <v>18</v>
      </c>
      <c r="F990" s="32">
        <v>1</v>
      </c>
      <c r="G990" s="32">
        <f>F990*E990</f>
        <v>18</v>
      </c>
    </row>
    <row r="991" spans="1:7" ht="15" customHeight="1">
      <c r="A991" s="1"/>
      <c r="B991" s="1"/>
      <c r="C991" s="1"/>
      <c r="D991" s="1"/>
      <c r="E991" s="1"/>
      <c r="F991" s="33" t="s">
        <v>2433</v>
      </c>
      <c r="G991" s="34">
        <v>18</v>
      </c>
    </row>
    <row r="992" spans="1:7" ht="15" customHeight="1">
      <c r="A992" s="27" t="s">
        <v>2431</v>
      </c>
      <c r="B992" s="27" t="s">
        <v>2572</v>
      </c>
      <c r="C992" s="27" t="s">
        <v>1851</v>
      </c>
      <c r="D992" s="28" t="s">
        <v>951</v>
      </c>
      <c r="E992" s="1"/>
      <c r="F992" s="1"/>
      <c r="G992" s="1"/>
    </row>
    <row r="993" spans="1:7" ht="27.95" customHeight="1">
      <c r="A993" s="29" t="s">
        <v>231</v>
      </c>
      <c r="B993" s="29" t="s">
        <v>232</v>
      </c>
      <c r="C993" s="29" t="s">
        <v>233</v>
      </c>
      <c r="D993" s="30" t="s">
        <v>171</v>
      </c>
      <c r="E993" s="31">
        <v>17.399999999999999</v>
      </c>
      <c r="F993" s="32">
        <v>1.1000000000000001</v>
      </c>
      <c r="G993" s="32">
        <f>F993*E993</f>
        <v>19.14</v>
      </c>
    </row>
    <row r="994" spans="1:7" ht="15" customHeight="1">
      <c r="A994" s="1"/>
      <c r="B994" s="1"/>
      <c r="C994" s="1"/>
      <c r="D994" s="1"/>
      <c r="E994" s="1"/>
      <c r="F994" s="33" t="s">
        <v>2433</v>
      </c>
      <c r="G994" s="34">
        <v>19.14</v>
      </c>
    </row>
    <row r="995" spans="1:7" ht="15" customHeight="1">
      <c r="A995" s="27" t="s">
        <v>2431</v>
      </c>
      <c r="B995" s="27" t="s">
        <v>2573</v>
      </c>
      <c r="C995" s="27" t="s">
        <v>953</v>
      </c>
      <c r="D995" s="28" t="s">
        <v>951</v>
      </c>
      <c r="E995" s="1"/>
      <c r="F995" s="1"/>
      <c r="G995" s="1"/>
    </row>
    <row r="996" spans="1:7" ht="15" customHeight="1">
      <c r="A996" s="29" t="s">
        <v>152</v>
      </c>
      <c r="B996" s="29" t="s">
        <v>153</v>
      </c>
      <c r="C996" s="29" t="s">
        <v>154</v>
      </c>
      <c r="D996" s="30" t="s">
        <v>155</v>
      </c>
      <c r="E996" s="31">
        <v>142</v>
      </c>
      <c r="F996" s="32">
        <v>1.36</v>
      </c>
      <c r="G996" s="32">
        <f>F996*E996</f>
        <v>193.12</v>
      </c>
    </row>
    <row r="997" spans="1:7" ht="20.100000000000001" customHeight="1">
      <c r="A997" s="29" t="s">
        <v>193</v>
      </c>
      <c r="B997" s="29" t="s">
        <v>194</v>
      </c>
      <c r="C997" s="29" t="s">
        <v>195</v>
      </c>
      <c r="D997" s="30" t="s">
        <v>196</v>
      </c>
      <c r="E997" s="31">
        <v>18</v>
      </c>
      <c r="F997" s="32">
        <v>1</v>
      </c>
      <c r="G997" s="32">
        <f>F997*E997</f>
        <v>18</v>
      </c>
    </row>
    <row r="998" spans="1:7" ht="27.95" customHeight="1">
      <c r="A998" s="29" t="s">
        <v>231</v>
      </c>
      <c r="B998" s="29" t="s">
        <v>232</v>
      </c>
      <c r="C998" s="29" t="s">
        <v>233</v>
      </c>
      <c r="D998" s="30" t="s">
        <v>171</v>
      </c>
      <c r="E998" s="31">
        <v>17.399999999999999</v>
      </c>
      <c r="F998" s="32">
        <v>0.55000000000000004</v>
      </c>
      <c r="G998" s="32">
        <f>F998*E998</f>
        <v>9.57</v>
      </c>
    </row>
    <row r="999" spans="1:7" ht="15" customHeight="1">
      <c r="A999" s="1"/>
      <c r="B999" s="1"/>
      <c r="C999" s="1"/>
      <c r="D999" s="1"/>
      <c r="E999" s="1"/>
      <c r="F999" s="33" t="s">
        <v>2433</v>
      </c>
      <c r="G999" s="34">
        <v>220.69</v>
      </c>
    </row>
    <row r="1000" spans="1:7" ht="15.95" customHeight="1">
      <c r="A1000" s="27" t="s">
        <v>2431</v>
      </c>
      <c r="B1000" s="27" t="s">
        <v>2574</v>
      </c>
      <c r="C1000" s="27" t="s">
        <v>2110</v>
      </c>
      <c r="D1000" s="28" t="s">
        <v>58</v>
      </c>
      <c r="E1000" s="1"/>
      <c r="F1000" s="1"/>
      <c r="G1000" s="1"/>
    </row>
    <row r="1001" spans="1:7" ht="27.95" customHeight="1">
      <c r="A1001" s="29" t="s">
        <v>52</v>
      </c>
      <c r="B1001" s="29" t="s">
        <v>53</v>
      </c>
      <c r="C1001" s="29" t="s">
        <v>54</v>
      </c>
      <c r="D1001" s="30" t="s">
        <v>48</v>
      </c>
      <c r="E1001" s="31">
        <v>14</v>
      </c>
      <c r="F1001" s="32">
        <v>2.6800000000000001E-2</v>
      </c>
      <c r="G1001" s="32">
        <f>F1001*E1001</f>
        <v>0.37520000000000003</v>
      </c>
    </row>
    <row r="1002" spans="1:7" ht="15" customHeight="1">
      <c r="A1002" s="1"/>
      <c r="B1002" s="1"/>
      <c r="C1002" s="1"/>
      <c r="D1002" s="1"/>
      <c r="E1002" s="1"/>
      <c r="F1002" s="33" t="s">
        <v>2433</v>
      </c>
      <c r="G1002" s="34">
        <v>0.37519999999999998</v>
      </c>
    </row>
    <row r="1003" spans="1:7" ht="15" customHeight="1">
      <c r="A1003" s="27" t="s">
        <v>2431</v>
      </c>
      <c r="B1003" s="27" t="s">
        <v>2575</v>
      </c>
      <c r="C1003" s="27" t="s">
        <v>1291</v>
      </c>
      <c r="D1003" s="28" t="s">
        <v>15</v>
      </c>
      <c r="E1003" s="1"/>
      <c r="F1003" s="1"/>
      <c r="G1003" s="1"/>
    </row>
    <row r="1004" spans="1:7" ht="15" customHeight="1">
      <c r="A1004" s="29" t="s">
        <v>469</v>
      </c>
      <c r="B1004" s="29" t="s">
        <v>470</v>
      </c>
      <c r="C1004" s="29" t="s">
        <v>471</v>
      </c>
      <c r="D1004" s="30" t="s">
        <v>58</v>
      </c>
      <c r="E1004" s="31">
        <v>1</v>
      </c>
      <c r="F1004" s="32">
        <v>18.7</v>
      </c>
      <c r="G1004" s="32">
        <f>F1004*E1004</f>
        <v>18.7</v>
      </c>
    </row>
    <row r="1005" spans="1:7" ht="15" customHeight="1">
      <c r="A1005" s="29" t="s">
        <v>474</v>
      </c>
      <c r="B1005" s="29" t="s">
        <v>475</v>
      </c>
      <c r="C1005" s="29" t="s">
        <v>476</v>
      </c>
      <c r="D1005" s="30" t="s">
        <v>58</v>
      </c>
      <c r="E1005" s="31">
        <v>1</v>
      </c>
      <c r="F1005" s="32">
        <v>77</v>
      </c>
      <c r="G1005" s="32">
        <f>F1005*E1005</f>
        <v>77</v>
      </c>
    </row>
    <row r="1006" spans="1:7" ht="20.100000000000001" customHeight="1">
      <c r="A1006" s="29" t="s">
        <v>477</v>
      </c>
      <c r="B1006" s="29" t="s">
        <v>478</v>
      </c>
      <c r="C1006" s="29" t="s">
        <v>479</v>
      </c>
      <c r="D1006" s="30" t="s">
        <v>58</v>
      </c>
      <c r="E1006" s="31">
        <v>1</v>
      </c>
      <c r="F1006" s="32">
        <v>45</v>
      </c>
      <c r="G1006" s="32">
        <f>F1006*E1006</f>
        <v>45</v>
      </c>
    </row>
    <row r="1007" spans="1:7" ht="15" customHeight="1">
      <c r="A1007" s="1"/>
      <c r="B1007" s="1"/>
      <c r="C1007" s="1"/>
      <c r="D1007" s="1"/>
      <c r="E1007" s="1"/>
      <c r="F1007" s="33" t="s">
        <v>2433</v>
      </c>
      <c r="G1007" s="34">
        <v>140.69999999999999</v>
      </c>
    </row>
    <row r="1008" spans="1:7" ht="15" customHeight="1">
      <c r="A1008" s="27" t="s">
        <v>2431</v>
      </c>
      <c r="B1008" s="27" t="s">
        <v>2576</v>
      </c>
      <c r="C1008" s="27" t="s">
        <v>13</v>
      </c>
      <c r="D1008" s="28" t="s">
        <v>15</v>
      </c>
      <c r="E1008" s="1"/>
      <c r="F1008" s="1"/>
      <c r="G1008" s="1"/>
    </row>
    <row r="1009" spans="1:7" ht="15" customHeight="1">
      <c r="A1009" s="29" t="s">
        <v>11</v>
      </c>
      <c r="B1009" s="29" t="s">
        <v>12</v>
      </c>
      <c r="C1009" s="29" t="s">
        <v>13</v>
      </c>
      <c r="D1009" s="30" t="s">
        <v>15</v>
      </c>
      <c r="E1009" s="31">
        <v>264</v>
      </c>
      <c r="F1009" s="32">
        <v>1</v>
      </c>
      <c r="G1009" s="32">
        <f>F1009*E1009</f>
        <v>264</v>
      </c>
    </row>
    <row r="1010" spans="1:7" ht="20.100000000000001" customHeight="1">
      <c r="A1010" s="29" t="s">
        <v>222</v>
      </c>
      <c r="B1010" s="29" t="s">
        <v>223</v>
      </c>
      <c r="C1010" s="29" t="s">
        <v>224</v>
      </c>
      <c r="D1010" s="30" t="s">
        <v>48</v>
      </c>
      <c r="E1010" s="31">
        <v>1.36</v>
      </c>
      <c r="F1010" s="32">
        <v>0.10299999999999999</v>
      </c>
      <c r="G1010" s="32">
        <f>F1010*E1010</f>
        <v>0.14008000000000001</v>
      </c>
    </row>
    <row r="1011" spans="1:7" ht="15" customHeight="1">
      <c r="A1011" s="1"/>
      <c r="B1011" s="1"/>
      <c r="C1011" s="1"/>
      <c r="D1011" s="1"/>
      <c r="E1011" s="1"/>
      <c r="F1011" s="33" t="s">
        <v>2433</v>
      </c>
      <c r="G1011" s="34">
        <v>264.14008000000001</v>
      </c>
    </row>
    <row r="1012" spans="1:7" ht="15" customHeight="1">
      <c r="A1012" s="27" t="s">
        <v>2431</v>
      </c>
      <c r="B1012" s="27" t="s">
        <v>2577</v>
      </c>
      <c r="C1012" s="27" t="s">
        <v>1108</v>
      </c>
      <c r="D1012" s="28" t="s">
        <v>15</v>
      </c>
      <c r="E1012" s="1"/>
      <c r="F1012" s="1"/>
      <c r="G1012" s="1"/>
    </row>
    <row r="1013" spans="1:7" ht="20.100000000000001" customHeight="1">
      <c r="A1013" s="29" t="s">
        <v>324</v>
      </c>
      <c r="B1013" s="29" t="s">
        <v>325</v>
      </c>
      <c r="C1013" s="29" t="s">
        <v>326</v>
      </c>
      <c r="D1013" s="30" t="s">
        <v>58</v>
      </c>
      <c r="E1013" s="31">
        <v>2</v>
      </c>
      <c r="F1013" s="32">
        <v>0.33333299999999999</v>
      </c>
      <c r="G1013" s="32">
        <f>F1013*E1013</f>
        <v>0.66666599999999998</v>
      </c>
    </row>
    <row r="1014" spans="1:7" ht="15" customHeight="1">
      <c r="A1014" s="1"/>
      <c r="B1014" s="1"/>
      <c r="C1014" s="1"/>
      <c r="D1014" s="1"/>
      <c r="E1014" s="1"/>
      <c r="F1014" s="33" t="s">
        <v>2433</v>
      </c>
      <c r="G1014" s="34">
        <v>0.66666599999999998</v>
      </c>
    </row>
    <row r="1015" spans="1:7" ht="15.95" customHeight="1">
      <c r="A1015" s="27" t="s">
        <v>2431</v>
      </c>
      <c r="B1015" s="27" t="s">
        <v>2578</v>
      </c>
      <c r="C1015" s="27" t="s">
        <v>342</v>
      </c>
      <c r="D1015" s="28" t="s">
        <v>118</v>
      </c>
      <c r="E1015" s="1"/>
      <c r="F1015" s="1"/>
      <c r="G1015" s="1"/>
    </row>
    <row r="1016" spans="1:7" ht="20.100000000000001" customHeight="1">
      <c r="A1016" s="29" t="s">
        <v>49</v>
      </c>
      <c r="B1016" s="29" t="s">
        <v>50</v>
      </c>
      <c r="C1016" s="29" t="s">
        <v>51</v>
      </c>
      <c r="D1016" s="30" t="s">
        <v>48</v>
      </c>
      <c r="E1016" s="31">
        <v>30</v>
      </c>
      <c r="F1016" s="32">
        <v>2.5999999999999999E-2</v>
      </c>
      <c r="G1016" s="32">
        <f>F1016*E1016</f>
        <v>0.77999999999999992</v>
      </c>
    </row>
    <row r="1017" spans="1:7" ht="27.95" customHeight="1">
      <c r="A1017" s="29" t="s">
        <v>52</v>
      </c>
      <c r="B1017" s="29" t="s">
        <v>53</v>
      </c>
      <c r="C1017" s="29" t="s">
        <v>54</v>
      </c>
      <c r="D1017" s="30" t="s">
        <v>48</v>
      </c>
      <c r="E1017" s="31">
        <v>14</v>
      </c>
      <c r="F1017" s="32">
        <v>3.9E-2</v>
      </c>
      <c r="G1017" s="32">
        <f>F1017*E1017</f>
        <v>0.54600000000000004</v>
      </c>
    </row>
    <row r="1018" spans="1:7" ht="20.100000000000001" customHeight="1">
      <c r="A1018" s="29" t="s">
        <v>340</v>
      </c>
      <c r="B1018" s="29" t="s">
        <v>341</v>
      </c>
      <c r="C1018" s="29" t="s">
        <v>342</v>
      </c>
      <c r="D1018" s="30" t="s">
        <v>118</v>
      </c>
      <c r="E1018" s="31">
        <v>9.07</v>
      </c>
      <c r="F1018" s="32">
        <v>1</v>
      </c>
      <c r="G1018" s="32">
        <f>F1018*E1018</f>
        <v>9.07</v>
      </c>
    </row>
    <row r="1019" spans="1:7" ht="15" customHeight="1">
      <c r="A1019" s="1"/>
      <c r="B1019" s="1"/>
      <c r="C1019" s="1"/>
      <c r="D1019" s="1"/>
      <c r="E1019" s="1"/>
      <c r="F1019" s="33" t="s">
        <v>2433</v>
      </c>
      <c r="G1019" s="34">
        <v>10.396000000000001</v>
      </c>
    </row>
    <row r="1020" spans="1:7" ht="15.95" customHeight="1">
      <c r="A1020" s="27" t="s">
        <v>2431</v>
      </c>
      <c r="B1020" s="27" t="s">
        <v>2579</v>
      </c>
      <c r="C1020" s="27" t="s">
        <v>1304</v>
      </c>
      <c r="D1020" s="28" t="s">
        <v>840</v>
      </c>
      <c r="E1020" s="1"/>
      <c r="F1020" s="1"/>
      <c r="G1020" s="1"/>
    </row>
    <row r="1021" spans="1:7" ht="27.95" customHeight="1">
      <c r="A1021" s="29" t="s">
        <v>480</v>
      </c>
      <c r="B1021" s="29" t="s">
        <v>481</v>
      </c>
      <c r="C1021" s="29" t="s">
        <v>482</v>
      </c>
      <c r="D1021" s="30" t="s">
        <v>118</v>
      </c>
      <c r="E1021" s="31">
        <v>355.22</v>
      </c>
      <c r="F1021" s="32">
        <v>1.0500000000000001E-2</v>
      </c>
      <c r="G1021" s="32">
        <f>F1021*E1021</f>
        <v>3.7298100000000005</v>
      </c>
    </row>
    <row r="1022" spans="1:7" ht="15" customHeight="1">
      <c r="A1022" s="1"/>
      <c r="B1022" s="1"/>
      <c r="C1022" s="1"/>
      <c r="D1022" s="1"/>
      <c r="E1022" s="1"/>
      <c r="F1022" s="33" t="s">
        <v>2433</v>
      </c>
      <c r="G1022" s="34">
        <v>3.7298100000000001</v>
      </c>
    </row>
    <row r="1023" spans="1:7" ht="15.95" customHeight="1">
      <c r="A1023" s="27" t="s">
        <v>2431</v>
      </c>
      <c r="B1023" s="27" t="s">
        <v>2580</v>
      </c>
      <c r="C1023" s="27" t="s">
        <v>1306</v>
      </c>
      <c r="D1023" s="28" t="s">
        <v>810</v>
      </c>
      <c r="E1023" s="1"/>
      <c r="F1023" s="1"/>
      <c r="G1023" s="1"/>
    </row>
    <row r="1024" spans="1:7" ht="27.95" customHeight="1">
      <c r="A1024" s="29" t="s">
        <v>480</v>
      </c>
      <c r="B1024" s="29" t="s">
        <v>481</v>
      </c>
      <c r="C1024" s="29" t="s">
        <v>482</v>
      </c>
      <c r="D1024" s="30" t="s">
        <v>118</v>
      </c>
      <c r="E1024" s="31">
        <v>355.22</v>
      </c>
      <c r="F1024" s="32">
        <v>8.3000000000000001E-3</v>
      </c>
      <c r="G1024" s="32">
        <f>F1024*E1024</f>
        <v>2.9483260000000002</v>
      </c>
    </row>
    <row r="1025" spans="1:7" ht="15" customHeight="1">
      <c r="A1025" s="1"/>
      <c r="B1025" s="1"/>
      <c r="C1025" s="1"/>
      <c r="D1025" s="1"/>
      <c r="E1025" s="1"/>
      <c r="F1025" s="33" t="s">
        <v>2433</v>
      </c>
      <c r="G1025" s="34">
        <v>2.9483259999999998</v>
      </c>
    </row>
    <row r="1026" spans="1:7" ht="15.95" customHeight="1">
      <c r="A1026" s="27" t="s">
        <v>2431</v>
      </c>
      <c r="B1026" s="27" t="s">
        <v>2581</v>
      </c>
      <c r="C1026" s="27" t="s">
        <v>1834</v>
      </c>
      <c r="D1026" s="28" t="s">
        <v>15</v>
      </c>
      <c r="E1026" s="1"/>
      <c r="F1026" s="1"/>
      <c r="G1026" s="1"/>
    </row>
    <row r="1027" spans="1:7" ht="27.95" customHeight="1">
      <c r="A1027" s="29" t="s">
        <v>480</v>
      </c>
      <c r="B1027" s="29" t="s">
        <v>481</v>
      </c>
      <c r="C1027" s="29" t="s">
        <v>482</v>
      </c>
      <c r="D1027" s="30" t="s">
        <v>118</v>
      </c>
      <c r="E1027" s="31">
        <v>355.22</v>
      </c>
      <c r="F1027" s="32">
        <v>1.8800000000000001E-2</v>
      </c>
      <c r="G1027" s="32">
        <f>F1027*E1027</f>
        <v>6.6781360000000012</v>
      </c>
    </row>
    <row r="1028" spans="1:7" ht="15" customHeight="1">
      <c r="A1028" s="1"/>
      <c r="B1028" s="1"/>
      <c r="C1028" s="1"/>
      <c r="D1028" s="1"/>
      <c r="E1028" s="1"/>
      <c r="F1028" s="33" t="s">
        <v>2433</v>
      </c>
      <c r="G1028" s="34">
        <v>6.6781360000000003</v>
      </c>
    </row>
    <row r="1029" spans="1:7" ht="15.95" customHeight="1">
      <c r="A1029" s="27" t="s">
        <v>2431</v>
      </c>
      <c r="B1029" s="27" t="s">
        <v>2582</v>
      </c>
      <c r="C1029" s="27" t="s">
        <v>1836</v>
      </c>
      <c r="D1029" s="28" t="s">
        <v>15</v>
      </c>
      <c r="E1029" s="1"/>
      <c r="F1029" s="1"/>
      <c r="G1029" s="1"/>
    </row>
    <row r="1030" spans="1:7" ht="27.95" customHeight="1">
      <c r="A1030" s="29" t="s">
        <v>480</v>
      </c>
      <c r="B1030" s="29" t="s">
        <v>481</v>
      </c>
      <c r="C1030" s="29" t="s">
        <v>482</v>
      </c>
      <c r="D1030" s="30" t="s">
        <v>118</v>
      </c>
      <c r="E1030" s="31">
        <v>355.22</v>
      </c>
      <c r="F1030" s="32">
        <v>1.8800000000000001E-2</v>
      </c>
      <c r="G1030" s="32">
        <f>F1030*E1030</f>
        <v>6.6781360000000012</v>
      </c>
    </row>
    <row r="1031" spans="1:7" ht="15" customHeight="1">
      <c r="A1031" s="1"/>
      <c r="B1031" s="1"/>
      <c r="C1031" s="1"/>
      <c r="D1031" s="1"/>
      <c r="E1031" s="1"/>
      <c r="F1031" s="33" t="s">
        <v>2433</v>
      </c>
      <c r="G1031" s="34">
        <v>6.6781360000000003</v>
      </c>
    </row>
    <row r="1032" spans="1:7" ht="15.95" customHeight="1">
      <c r="A1032" s="27" t="s">
        <v>2431</v>
      </c>
      <c r="B1032" s="27" t="s">
        <v>2583</v>
      </c>
      <c r="C1032" s="27" t="s">
        <v>1839</v>
      </c>
      <c r="D1032" s="28" t="s">
        <v>15</v>
      </c>
      <c r="E1032" s="1"/>
      <c r="F1032" s="1"/>
      <c r="G1032" s="1"/>
    </row>
    <row r="1033" spans="1:7" ht="27.95" customHeight="1">
      <c r="A1033" s="29" t="s">
        <v>480</v>
      </c>
      <c r="B1033" s="29" t="s">
        <v>481</v>
      </c>
      <c r="C1033" s="29" t="s">
        <v>482</v>
      </c>
      <c r="D1033" s="30" t="s">
        <v>118</v>
      </c>
      <c r="E1033" s="31">
        <v>355.22</v>
      </c>
      <c r="F1033" s="32">
        <v>8.3000000000000001E-3</v>
      </c>
      <c r="G1033" s="32">
        <f>F1033*E1033</f>
        <v>2.9483260000000002</v>
      </c>
    </row>
    <row r="1034" spans="1:7" ht="15" customHeight="1">
      <c r="A1034" s="1"/>
      <c r="B1034" s="1"/>
      <c r="C1034" s="1"/>
      <c r="D1034" s="1"/>
      <c r="E1034" s="1"/>
      <c r="F1034" s="33" t="s">
        <v>2433</v>
      </c>
      <c r="G1034" s="34">
        <v>2.9483259999999998</v>
      </c>
    </row>
    <row r="1035" spans="1:7" ht="24" customHeight="1">
      <c r="A1035" s="27" t="s">
        <v>2431</v>
      </c>
      <c r="B1035" s="27" t="s">
        <v>2584</v>
      </c>
      <c r="C1035" s="27" t="s">
        <v>1841</v>
      </c>
      <c r="D1035" s="28" t="s">
        <v>15</v>
      </c>
      <c r="E1035" s="1"/>
      <c r="F1035" s="1"/>
      <c r="G1035" s="1"/>
    </row>
    <row r="1036" spans="1:7" ht="27.95" customHeight="1">
      <c r="A1036" s="29" t="s">
        <v>480</v>
      </c>
      <c r="B1036" s="29" t="s">
        <v>481</v>
      </c>
      <c r="C1036" s="29" t="s">
        <v>482</v>
      </c>
      <c r="D1036" s="30" t="s">
        <v>118</v>
      </c>
      <c r="E1036" s="31">
        <v>355.22</v>
      </c>
      <c r="F1036" s="32">
        <v>8.3000000000000001E-3</v>
      </c>
      <c r="G1036" s="32">
        <f>F1036*E1036</f>
        <v>2.9483260000000002</v>
      </c>
    </row>
    <row r="1037" spans="1:7" ht="15" customHeight="1">
      <c r="A1037" s="1"/>
      <c r="B1037" s="1"/>
      <c r="C1037" s="1"/>
      <c r="D1037" s="1"/>
      <c r="E1037" s="1"/>
      <c r="F1037" s="33" t="s">
        <v>2433</v>
      </c>
      <c r="G1037" s="34">
        <v>2.9483259999999998</v>
      </c>
    </row>
    <row r="1038" spans="1:7" ht="15.95" customHeight="1">
      <c r="A1038" s="27" t="s">
        <v>2431</v>
      </c>
      <c r="B1038" s="27" t="s">
        <v>2585</v>
      </c>
      <c r="C1038" s="27" t="s">
        <v>1088</v>
      </c>
      <c r="D1038" s="28" t="s">
        <v>81</v>
      </c>
      <c r="E1038" s="1"/>
      <c r="F1038" s="1"/>
      <c r="G1038" s="1"/>
    </row>
    <row r="1039" spans="1:7" ht="27.95" customHeight="1">
      <c r="A1039" s="29" t="s">
        <v>303</v>
      </c>
      <c r="B1039" s="29" t="s">
        <v>304</v>
      </c>
      <c r="C1039" s="29" t="s">
        <v>305</v>
      </c>
      <c r="D1039" s="30" t="s">
        <v>48</v>
      </c>
      <c r="E1039" s="31">
        <v>12</v>
      </c>
      <c r="F1039" s="32">
        <v>1.7290000000000001</v>
      </c>
      <c r="G1039" s="32">
        <f>F1039*E1039</f>
        <v>20.748000000000001</v>
      </c>
    </row>
    <row r="1040" spans="1:7" ht="15" customHeight="1">
      <c r="A1040" s="1"/>
      <c r="B1040" s="1"/>
      <c r="C1040" s="1"/>
      <c r="D1040" s="1"/>
      <c r="E1040" s="1"/>
      <c r="F1040" s="33" t="s">
        <v>2433</v>
      </c>
      <c r="G1040" s="34">
        <v>20.748000000000001</v>
      </c>
    </row>
    <row r="1041" spans="1:7" ht="15.95" customHeight="1">
      <c r="A1041" s="27" t="s">
        <v>2431</v>
      </c>
      <c r="B1041" s="27" t="s">
        <v>2586</v>
      </c>
      <c r="C1041" s="27" t="s">
        <v>982</v>
      </c>
      <c r="D1041" s="28" t="s">
        <v>48</v>
      </c>
      <c r="E1041" s="1"/>
      <c r="F1041" s="1"/>
      <c r="G1041" s="1"/>
    </row>
    <row r="1042" spans="1:7" ht="27.95" customHeight="1">
      <c r="A1042" s="29" t="s">
        <v>210</v>
      </c>
      <c r="B1042" s="29" t="s">
        <v>211</v>
      </c>
      <c r="C1042" s="29" t="s">
        <v>212</v>
      </c>
      <c r="D1042" s="30" t="s">
        <v>101</v>
      </c>
      <c r="E1042" s="31">
        <v>330.48</v>
      </c>
      <c r="F1042" s="32">
        <v>0.105</v>
      </c>
      <c r="G1042" s="32">
        <f>F1042*E1042</f>
        <v>34.700400000000002</v>
      </c>
    </row>
    <row r="1043" spans="1:7" ht="27.95" customHeight="1">
      <c r="A1043" s="29" t="s">
        <v>295</v>
      </c>
      <c r="B1043" s="29" t="s">
        <v>211</v>
      </c>
      <c r="C1043" s="29" t="s">
        <v>296</v>
      </c>
      <c r="D1043" s="30" t="s">
        <v>101</v>
      </c>
      <c r="E1043" s="31">
        <v>4</v>
      </c>
      <c r="F1043" s="32">
        <v>0.105</v>
      </c>
      <c r="G1043" s="32">
        <f>F1043*E1043</f>
        <v>0.42</v>
      </c>
    </row>
    <row r="1044" spans="1:7" ht="27.95" customHeight="1">
      <c r="A1044" s="29" t="s">
        <v>343</v>
      </c>
      <c r="B1044" s="29" t="s">
        <v>211</v>
      </c>
      <c r="C1044" s="29" t="s">
        <v>212</v>
      </c>
      <c r="D1044" s="30" t="s">
        <v>101</v>
      </c>
      <c r="E1044" s="31">
        <v>426.35</v>
      </c>
      <c r="F1044" s="32">
        <v>0.105</v>
      </c>
      <c r="G1044" s="32">
        <f>F1044*E1044</f>
        <v>44.766750000000002</v>
      </c>
    </row>
    <row r="1045" spans="1:7" ht="15" customHeight="1">
      <c r="A1045" s="1"/>
      <c r="B1045" s="1"/>
      <c r="C1045" s="1"/>
      <c r="D1045" s="1"/>
      <c r="E1045" s="1"/>
      <c r="F1045" s="33" t="s">
        <v>2433</v>
      </c>
      <c r="G1045" s="34">
        <v>79.887150000000005</v>
      </c>
    </row>
    <row r="1046" spans="1:7" ht="15.95" customHeight="1">
      <c r="A1046" s="27" t="s">
        <v>2431</v>
      </c>
      <c r="B1046" s="27" t="s">
        <v>2587</v>
      </c>
      <c r="C1046" s="27" t="s">
        <v>1128</v>
      </c>
      <c r="D1046" s="28" t="s">
        <v>48</v>
      </c>
      <c r="E1046" s="1"/>
      <c r="F1046" s="1"/>
      <c r="G1046" s="1"/>
    </row>
    <row r="1047" spans="1:7" ht="27.95" customHeight="1">
      <c r="A1047" s="29" t="s">
        <v>347</v>
      </c>
      <c r="B1047" s="29" t="s">
        <v>348</v>
      </c>
      <c r="C1047" s="29" t="s">
        <v>349</v>
      </c>
      <c r="D1047" s="30" t="s">
        <v>48</v>
      </c>
      <c r="E1047" s="31">
        <v>72</v>
      </c>
      <c r="F1047" s="32">
        <v>0.188</v>
      </c>
      <c r="G1047" s="32">
        <f>F1047*E1047</f>
        <v>13.536</v>
      </c>
    </row>
    <row r="1048" spans="1:7" ht="15" customHeight="1">
      <c r="A1048" s="1"/>
      <c r="B1048" s="1"/>
      <c r="C1048" s="1"/>
      <c r="D1048" s="1"/>
      <c r="E1048" s="1"/>
      <c r="F1048" s="33" t="s">
        <v>2433</v>
      </c>
      <c r="G1048" s="34">
        <v>13.536</v>
      </c>
    </row>
    <row r="1049" spans="1:7" ht="15.95" customHeight="1">
      <c r="A1049" s="27" t="s">
        <v>2431</v>
      </c>
      <c r="B1049" s="27" t="s">
        <v>2588</v>
      </c>
      <c r="C1049" s="27" t="s">
        <v>1090</v>
      </c>
      <c r="D1049" s="28" t="s">
        <v>48</v>
      </c>
      <c r="E1049" s="1"/>
      <c r="F1049" s="1"/>
      <c r="G1049" s="1"/>
    </row>
    <row r="1050" spans="1:7" ht="27.95" customHeight="1">
      <c r="A1050" s="29" t="s">
        <v>303</v>
      </c>
      <c r="B1050" s="29" t="s">
        <v>304</v>
      </c>
      <c r="C1050" s="29" t="s">
        <v>305</v>
      </c>
      <c r="D1050" s="30" t="s">
        <v>48</v>
      </c>
      <c r="E1050" s="31">
        <v>12</v>
      </c>
      <c r="F1050" s="32">
        <v>0.41399999999999998</v>
      </c>
      <c r="G1050" s="32">
        <f>F1050*E1050</f>
        <v>4.968</v>
      </c>
    </row>
    <row r="1051" spans="1:7" ht="15" customHeight="1">
      <c r="A1051" s="1"/>
      <c r="B1051" s="1"/>
      <c r="C1051" s="1"/>
      <c r="D1051" s="1"/>
      <c r="E1051" s="1"/>
      <c r="F1051" s="33" t="s">
        <v>2433</v>
      </c>
      <c r="G1051" s="34">
        <v>4.968</v>
      </c>
    </row>
    <row r="1052" spans="1:7" ht="32.1" customHeight="1">
      <c r="A1052" s="27" t="s">
        <v>2431</v>
      </c>
      <c r="B1052" s="27" t="s">
        <v>2589</v>
      </c>
      <c r="C1052" s="27" t="s">
        <v>645</v>
      </c>
      <c r="D1052" s="28" t="s">
        <v>81</v>
      </c>
      <c r="E1052" s="1"/>
      <c r="F1052" s="1"/>
      <c r="G1052" s="1"/>
    </row>
    <row r="1053" spans="1:7" ht="20.100000000000001" customHeight="1">
      <c r="A1053" s="29" t="s">
        <v>49</v>
      </c>
      <c r="B1053" s="29" t="s">
        <v>50</v>
      </c>
      <c r="C1053" s="29" t="s">
        <v>51</v>
      </c>
      <c r="D1053" s="30" t="s">
        <v>48</v>
      </c>
      <c r="E1053" s="31">
        <v>30</v>
      </c>
      <c r="F1053" s="32">
        <v>0.252</v>
      </c>
      <c r="G1053" s="32">
        <f>F1053*E1053</f>
        <v>7.5600000000000005</v>
      </c>
    </row>
    <row r="1054" spans="1:7" ht="27.95" customHeight="1">
      <c r="A1054" s="29" t="s">
        <v>52</v>
      </c>
      <c r="B1054" s="29" t="s">
        <v>53</v>
      </c>
      <c r="C1054" s="29" t="s">
        <v>54</v>
      </c>
      <c r="D1054" s="30" t="s">
        <v>48</v>
      </c>
      <c r="E1054" s="31">
        <v>14</v>
      </c>
      <c r="F1054" s="32">
        <v>0.3221</v>
      </c>
      <c r="G1054" s="32">
        <f>F1054*E1054</f>
        <v>4.5094000000000003</v>
      </c>
    </row>
    <row r="1055" spans="1:7" ht="15" customHeight="1">
      <c r="A1055" s="1"/>
      <c r="B1055" s="1"/>
      <c r="C1055" s="1"/>
      <c r="D1055" s="1"/>
      <c r="E1055" s="1"/>
      <c r="F1055" s="33" t="s">
        <v>2433</v>
      </c>
      <c r="G1055" s="34">
        <v>12.0694</v>
      </c>
    </row>
    <row r="1056" spans="1:7" ht="32.1" customHeight="1">
      <c r="A1056" s="27" t="s">
        <v>2431</v>
      </c>
      <c r="B1056" s="27" t="s">
        <v>2590</v>
      </c>
      <c r="C1056" s="27" t="s">
        <v>647</v>
      </c>
      <c r="D1056" s="28" t="s">
        <v>81</v>
      </c>
      <c r="E1056" s="1"/>
      <c r="F1056" s="1"/>
      <c r="G1056" s="1"/>
    </row>
    <row r="1057" spans="1:7" ht="20.100000000000001" customHeight="1">
      <c r="A1057" s="29" t="s">
        <v>49</v>
      </c>
      <c r="B1057" s="29" t="s">
        <v>50</v>
      </c>
      <c r="C1057" s="29" t="s">
        <v>51</v>
      </c>
      <c r="D1057" s="30" t="s">
        <v>48</v>
      </c>
      <c r="E1057" s="31">
        <v>30</v>
      </c>
      <c r="F1057" s="32">
        <v>0.22700000000000001</v>
      </c>
      <c r="G1057" s="32">
        <f>F1057*E1057</f>
        <v>6.8100000000000005</v>
      </c>
    </row>
    <row r="1058" spans="1:7" ht="27.95" customHeight="1">
      <c r="A1058" s="29" t="s">
        <v>52</v>
      </c>
      <c r="B1058" s="29" t="s">
        <v>53</v>
      </c>
      <c r="C1058" s="29" t="s">
        <v>54</v>
      </c>
      <c r="D1058" s="30" t="s">
        <v>48</v>
      </c>
      <c r="E1058" s="31">
        <v>14</v>
      </c>
      <c r="F1058" s="32">
        <v>0.53690000000000004</v>
      </c>
      <c r="G1058" s="32">
        <f>F1058*E1058</f>
        <v>7.5166000000000004</v>
      </c>
    </row>
    <row r="1059" spans="1:7" ht="15" customHeight="1">
      <c r="A1059" s="1"/>
      <c r="B1059" s="1"/>
      <c r="C1059" s="1"/>
      <c r="D1059" s="1"/>
      <c r="E1059" s="1"/>
      <c r="F1059" s="33" t="s">
        <v>2433</v>
      </c>
      <c r="G1059" s="34">
        <v>14.326599999999999</v>
      </c>
    </row>
    <row r="1060" spans="1:7" ht="15.95" customHeight="1">
      <c r="A1060" s="27" t="s">
        <v>2431</v>
      </c>
      <c r="B1060" s="27" t="s">
        <v>2591</v>
      </c>
      <c r="C1060" s="27" t="s">
        <v>891</v>
      </c>
      <c r="D1060" s="28" t="s">
        <v>171</v>
      </c>
      <c r="E1060" s="1"/>
      <c r="F1060" s="1"/>
      <c r="G1060" s="1"/>
    </row>
    <row r="1061" spans="1:7" ht="15" customHeight="1">
      <c r="A1061" s="29" t="s">
        <v>152</v>
      </c>
      <c r="B1061" s="29" t="s">
        <v>153</v>
      </c>
      <c r="C1061" s="29" t="s">
        <v>154</v>
      </c>
      <c r="D1061" s="30" t="s">
        <v>155</v>
      </c>
      <c r="E1061" s="31">
        <v>142</v>
      </c>
      <c r="F1061" s="32">
        <v>0.35</v>
      </c>
      <c r="G1061" s="32">
        <f>F1061*E1061</f>
        <v>49.699999999999996</v>
      </c>
    </row>
    <row r="1062" spans="1:7" ht="15" customHeight="1">
      <c r="A1062" s="29" t="s">
        <v>178</v>
      </c>
      <c r="B1062" s="29" t="s">
        <v>153</v>
      </c>
      <c r="C1062" s="29" t="s">
        <v>154</v>
      </c>
      <c r="D1062" s="30" t="s">
        <v>155</v>
      </c>
      <c r="E1062" s="31">
        <v>71</v>
      </c>
      <c r="F1062" s="32">
        <v>0.35</v>
      </c>
      <c r="G1062" s="32">
        <f>F1062*E1062</f>
        <v>24.849999999999998</v>
      </c>
    </row>
    <row r="1063" spans="1:7" ht="15" customHeight="1">
      <c r="A1063" s="29" t="s">
        <v>256</v>
      </c>
      <c r="B1063" s="29" t="s">
        <v>153</v>
      </c>
      <c r="C1063" s="29" t="s">
        <v>154</v>
      </c>
      <c r="D1063" s="30" t="s">
        <v>155</v>
      </c>
      <c r="E1063" s="31">
        <v>190</v>
      </c>
      <c r="F1063" s="32">
        <v>0.35</v>
      </c>
      <c r="G1063" s="32">
        <f>F1063*E1063</f>
        <v>66.5</v>
      </c>
    </row>
    <row r="1064" spans="1:7" ht="15" customHeight="1">
      <c r="A1064" s="29" t="s">
        <v>363</v>
      </c>
      <c r="B1064" s="29" t="s">
        <v>153</v>
      </c>
      <c r="C1064" s="29" t="s">
        <v>154</v>
      </c>
      <c r="D1064" s="30" t="s">
        <v>155</v>
      </c>
      <c r="E1064" s="31">
        <v>110</v>
      </c>
      <c r="F1064" s="32">
        <v>0.35</v>
      </c>
      <c r="G1064" s="32">
        <f>F1064*E1064</f>
        <v>38.5</v>
      </c>
    </row>
    <row r="1065" spans="1:7" ht="15" customHeight="1">
      <c r="A1065" s="1"/>
      <c r="B1065" s="1"/>
      <c r="C1065" s="1"/>
      <c r="D1065" s="1"/>
      <c r="E1065" s="1"/>
      <c r="F1065" s="33" t="s">
        <v>2433</v>
      </c>
      <c r="G1065" s="34">
        <v>179.55</v>
      </c>
    </row>
    <row r="1066" spans="1:7" ht="15" customHeight="1">
      <c r="A1066" s="27" t="s">
        <v>2431</v>
      </c>
      <c r="B1066" s="27" t="s">
        <v>2592</v>
      </c>
      <c r="C1066" s="27" t="s">
        <v>893</v>
      </c>
      <c r="D1066" s="28" t="s">
        <v>171</v>
      </c>
      <c r="E1066" s="1"/>
      <c r="F1066" s="1"/>
      <c r="G1066" s="1"/>
    </row>
    <row r="1067" spans="1:7" ht="15" customHeight="1">
      <c r="A1067" s="29" t="s">
        <v>152</v>
      </c>
      <c r="B1067" s="29" t="s">
        <v>153</v>
      </c>
      <c r="C1067" s="29" t="s">
        <v>154</v>
      </c>
      <c r="D1067" s="30" t="s">
        <v>155</v>
      </c>
      <c r="E1067" s="31">
        <v>142</v>
      </c>
      <c r="F1067" s="32">
        <v>0.8</v>
      </c>
      <c r="G1067" s="32">
        <f>F1067*E1067</f>
        <v>113.60000000000001</v>
      </c>
    </row>
    <row r="1068" spans="1:7" ht="15" customHeight="1">
      <c r="A1068" s="1"/>
      <c r="B1068" s="1"/>
      <c r="C1068" s="1"/>
      <c r="D1068" s="1"/>
      <c r="E1068" s="1"/>
      <c r="F1068" s="33" t="s">
        <v>2433</v>
      </c>
      <c r="G1068" s="34">
        <v>113.6</v>
      </c>
    </row>
    <row r="1069" spans="1:7" ht="24" customHeight="1">
      <c r="A1069" s="27" t="s">
        <v>2431</v>
      </c>
      <c r="B1069" s="27" t="s">
        <v>2593</v>
      </c>
      <c r="C1069" s="27" t="s">
        <v>1142</v>
      </c>
      <c r="D1069" s="28" t="s">
        <v>118</v>
      </c>
      <c r="E1069" s="1"/>
      <c r="F1069" s="1"/>
      <c r="G1069" s="1"/>
    </row>
    <row r="1070" spans="1:7" ht="20.100000000000001" customHeight="1">
      <c r="A1070" s="29" t="s">
        <v>357</v>
      </c>
      <c r="B1070" s="29" t="s">
        <v>358</v>
      </c>
      <c r="C1070" s="29" t="s">
        <v>359</v>
      </c>
      <c r="D1070" s="30" t="s">
        <v>81</v>
      </c>
      <c r="E1070" s="31">
        <v>220</v>
      </c>
      <c r="F1070" s="32">
        <v>1.14E-2</v>
      </c>
      <c r="G1070" s="32">
        <f>F1070*E1070</f>
        <v>2.508</v>
      </c>
    </row>
    <row r="1071" spans="1:7" ht="15" customHeight="1">
      <c r="A1071" s="1"/>
      <c r="B1071" s="1"/>
      <c r="C1071" s="1"/>
      <c r="D1071" s="1"/>
      <c r="E1071" s="1"/>
      <c r="F1071" s="33" t="s">
        <v>2433</v>
      </c>
      <c r="G1071" s="34">
        <v>2.508</v>
      </c>
    </row>
    <row r="1072" spans="1:7" ht="15.95" customHeight="1">
      <c r="A1072" s="27" t="s">
        <v>2431</v>
      </c>
      <c r="B1072" s="27" t="s">
        <v>2594</v>
      </c>
      <c r="C1072" s="27" t="s">
        <v>923</v>
      </c>
      <c r="D1072" s="28" t="s">
        <v>840</v>
      </c>
      <c r="E1072" s="1"/>
      <c r="F1072" s="1"/>
      <c r="G1072" s="1"/>
    </row>
    <row r="1073" spans="1:7" ht="20.100000000000001" customHeight="1">
      <c r="A1073" s="29" t="s">
        <v>49</v>
      </c>
      <c r="B1073" s="29" t="s">
        <v>50</v>
      </c>
      <c r="C1073" s="29" t="s">
        <v>51</v>
      </c>
      <c r="D1073" s="30" t="s">
        <v>48</v>
      </c>
      <c r="E1073" s="31">
        <v>30</v>
      </c>
      <c r="F1073" s="32">
        <v>1.972252E-2</v>
      </c>
      <c r="G1073" s="32">
        <f t="shared" ref="G1073:G1079" si="36">F1073*E1073</f>
        <v>0.59167559999999997</v>
      </c>
    </row>
    <row r="1074" spans="1:7" ht="27.95" customHeight="1">
      <c r="A1074" s="29" t="s">
        <v>52</v>
      </c>
      <c r="B1074" s="29" t="s">
        <v>53</v>
      </c>
      <c r="C1074" s="29" t="s">
        <v>54</v>
      </c>
      <c r="D1074" s="30" t="s">
        <v>48</v>
      </c>
      <c r="E1074" s="31">
        <v>14</v>
      </c>
      <c r="F1074" s="32">
        <v>1.9878699999999999E-2</v>
      </c>
      <c r="G1074" s="32">
        <f t="shared" si="36"/>
        <v>0.27830179999999999</v>
      </c>
    </row>
    <row r="1075" spans="1:7" ht="20.100000000000001" customHeight="1">
      <c r="A1075" s="29" t="s">
        <v>184</v>
      </c>
      <c r="B1075" s="29" t="s">
        <v>185</v>
      </c>
      <c r="C1075" s="29" t="s">
        <v>186</v>
      </c>
      <c r="D1075" s="30" t="s">
        <v>48</v>
      </c>
      <c r="E1075" s="31">
        <v>856.28</v>
      </c>
      <c r="F1075" s="32">
        <v>1.1999999999999999E-3</v>
      </c>
      <c r="G1075" s="32">
        <f t="shared" si="36"/>
        <v>1.0275359999999998</v>
      </c>
    </row>
    <row r="1076" spans="1:7" ht="20.100000000000001" customHeight="1">
      <c r="A1076" s="29" t="s">
        <v>190</v>
      </c>
      <c r="B1076" s="29" t="s">
        <v>191</v>
      </c>
      <c r="C1076" s="29" t="s">
        <v>192</v>
      </c>
      <c r="D1076" s="30" t="s">
        <v>81</v>
      </c>
      <c r="E1076" s="31">
        <v>57</v>
      </c>
      <c r="F1076" s="32">
        <v>1.83E-2</v>
      </c>
      <c r="G1076" s="32">
        <f t="shared" si="36"/>
        <v>1.0430999999999999</v>
      </c>
    </row>
    <row r="1077" spans="1:7" ht="20.100000000000001" customHeight="1">
      <c r="A1077" s="29" t="s">
        <v>319</v>
      </c>
      <c r="B1077" s="29" t="s">
        <v>185</v>
      </c>
      <c r="C1077" s="29" t="s">
        <v>186</v>
      </c>
      <c r="D1077" s="30" t="s">
        <v>48</v>
      </c>
      <c r="E1077" s="31">
        <v>459</v>
      </c>
      <c r="F1077" s="32">
        <v>1.1999999999999999E-3</v>
      </c>
      <c r="G1077" s="32">
        <f t="shared" si="36"/>
        <v>0.55079999999999996</v>
      </c>
    </row>
    <row r="1078" spans="1:7" ht="20.100000000000001" customHeight="1">
      <c r="A1078" s="29" t="s">
        <v>320</v>
      </c>
      <c r="B1078" s="29" t="s">
        <v>191</v>
      </c>
      <c r="C1078" s="29" t="s">
        <v>192</v>
      </c>
      <c r="D1078" s="30" t="s">
        <v>81</v>
      </c>
      <c r="E1078" s="31">
        <v>34</v>
      </c>
      <c r="F1078" s="32">
        <v>1.83E-2</v>
      </c>
      <c r="G1078" s="32">
        <f t="shared" si="36"/>
        <v>0.62219999999999998</v>
      </c>
    </row>
    <row r="1079" spans="1:7" ht="20.100000000000001" customHeight="1">
      <c r="A1079" s="29" t="s">
        <v>321</v>
      </c>
      <c r="B1079" s="29" t="s">
        <v>322</v>
      </c>
      <c r="C1079" s="29" t="s">
        <v>323</v>
      </c>
      <c r="D1079" s="30" t="s">
        <v>81</v>
      </c>
      <c r="E1079" s="31">
        <v>30</v>
      </c>
      <c r="F1079" s="32">
        <v>1.83E-2</v>
      </c>
      <c r="G1079" s="32">
        <f t="shared" si="36"/>
        <v>0.54900000000000004</v>
      </c>
    </row>
    <row r="1080" spans="1:7" ht="15" customHeight="1">
      <c r="A1080" s="1"/>
      <c r="B1080" s="1"/>
      <c r="C1080" s="1"/>
      <c r="D1080" s="1"/>
      <c r="E1080" s="1"/>
      <c r="F1080" s="33" t="s">
        <v>2433</v>
      </c>
      <c r="G1080" s="34">
        <v>4.6626133999999997</v>
      </c>
    </row>
    <row r="1081" spans="1:7" ht="15.95" customHeight="1">
      <c r="A1081" s="27" t="s">
        <v>2431</v>
      </c>
      <c r="B1081" s="27" t="s">
        <v>2595</v>
      </c>
      <c r="C1081" s="27" t="s">
        <v>925</v>
      </c>
      <c r="D1081" s="28" t="s">
        <v>810</v>
      </c>
      <c r="E1081" s="1"/>
      <c r="F1081" s="1"/>
      <c r="G1081" s="1"/>
    </row>
    <row r="1082" spans="1:7" ht="20.100000000000001" customHeight="1">
      <c r="A1082" s="29" t="s">
        <v>49</v>
      </c>
      <c r="B1082" s="29" t="s">
        <v>50</v>
      </c>
      <c r="C1082" s="29" t="s">
        <v>51</v>
      </c>
      <c r="D1082" s="30" t="s">
        <v>48</v>
      </c>
      <c r="E1082" s="31">
        <v>30</v>
      </c>
      <c r="F1082" s="32">
        <v>1.4252040000000001E-2</v>
      </c>
      <c r="G1082" s="32">
        <f t="shared" ref="G1082:G1088" si="37">F1082*E1082</f>
        <v>0.42756120000000003</v>
      </c>
    </row>
    <row r="1083" spans="1:7" ht="27.95" customHeight="1">
      <c r="A1083" s="29" t="s">
        <v>52</v>
      </c>
      <c r="B1083" s="29" t="s">
        <v>53</v>
      </c>
      <c r="C1083" s="29" t="s">
        <v>54</v>
      </c>
      <c r="D1083" s="30" t="s">
        <v>48</v>
      </c>
      <c r="E1083" s="31">
        <v>14</v>
      </c>
      <c r="F1083" s="32">
        <v>1.43649E-2</v>
      </c>
      <c r="G1083" s="32">
        <f t="shared" si="37"/>
        <v>0.2011086</v>
      </c>
    </row>
    <row r="1084" spans="1:7" ht="20.100000000000001" customHeight="1">
      <c r="A1084" s="29" t="s">
        <v>184</v>
      </c>
      <c r="B1084" s="29" t="s">
        <v>185</v>
      </c>
      <c r="C1084" s="29" t="s">
        <v>186</v>
      </c>
      <c r="D1084" s="30" t="s">
        <v>48</v>
      </c>
      <c r="E1084" s="31">
        <v>856.28</v>
      </c>
      <c r="F1084" s="32">
        <v>8.9999999999999998E-4</v>
      </c>
      <c r="G1084" s="32">
        <f t="shared" si="37"/>
        <v>0.770652</v>
      </c>
    </row>
    <row r="1085" spans="1:7" ht="20.100000000000001" customHeight="1">
      <c r="A1085" s="29" t="s">
        <v>190</v>
      </c>
      <c r="B1085" s="29" t="s">
        <v>191</v>
      </c>
      <c r="C1085" s="29" t="s">
        <v>192</v>
      </c>
      <c r="D1085" s="30" t="s">
        <v>81</v>
      </c>
      <c r="E1085" s="31">
        <v>57</v>
      </c>
      <c r="F1085" s="32">
        <v>1.32E-2</v>
      </c>
      <c r="G1085" s="32">
        <f t="shared" si="37"/>
        <v>0.75239999999999996</v>
      </c>
    </row>
    <row r="1086" spans="1:7" ht="20.100000000000001" customHeight="1">
      <c r="A1086" s="29" t="s">
        <v>319</v>
      </c>
      <c r="B1086" s="29" t="s">
        <v>185</v>
      </c>
      <c r="C1086" s="29" t="s">
        <v>186</v>
      </c>
      <c r="D1086" s="30" t="s">
        <v>48</v>
      </c>
      <c r="E1086" s="31">
        <v>459</v>
      </c>
      <c r="F1086" s="32">
        <v>8.9999999999999998E-4</v>
      </c>
      <c r="G1086" s="32">
        <f t="shared" si="37"/>
        <v>0.41309999999999997</v>
      </c>
    </row>
    <row r="1087" spans="1:7" ht="20.100000000000001" customHeight="1">
      <c r="A1087" s="29" t="s">
        <v>320</v>
      </c>
      <c r="B1087" s="29" t="s">
        <v>191</v>
      </c>
      <c r="C1087" s="29" t="s">
        <v>192</v>
      </c>
      <c r="D1087" s="30" t="s">
        <v>81</v>
      </c>
      <c r="E1087" s="31">
        <v>34</v>
      </c>
      <c r="F1087" s="32">
        <v>1.32E-2</v>
      </c>
      <c r="G1087" s="32">
        <f t="shared" si="37"/>
        <v>0.44879999999999998</v>
      </c>
    </row>
    <row r="1088" spans="1:7" ht="20.100000000000001" customHeight="1">
      <c r="A1088" s="29" t="s">
        <v>321</v>
      </c>
      <c r="B1088" s="29" t="s">
        <v>322</v>
      </c>
      <c r="C1088" s="29" t="s">
        <v>323</v>
      </c>
      <c r="D1088" s="30" t="s">
        <v>81</v>
      </c>
      <c r="E1088" s="31">
        <v>30</v>
      </c>
      <c r="F1088" s="32">
        <v>1.32E-2</v>
      </c>
      <c r="G1088" s="32">
        <f t="shared" si="37"/>
        <v>0.39600000000000002</v>
      </c>
    </row>
    <row r="1089" spans="1:7" ht="15" customHeight="1">
      <c r="A1089" s="1"/>
      <c r="B1089" s="1"/>
      <c r="C1089" s="1"/>
      <c r="D1089" s="1"/>
      <c r="E1089" s="1"/>
      <c r="F1089" s="33" t="s">
        <v>2433</v>
      </c>
      <c r="G1089" s="34">
        <v>3.4096218</v>
      </c>
    </row>
    <row r="1090" spans="1:7" ht="15.95" customHeight="1">
      <c r="A1090" s="27" t="s">
        <v>2431</v>
      </c>
      <c r="B1090" s="27" t="s">
        <v>2596</v>
      </c>
      <c r="C1090" s="27" t="s">
        <v>1991</v>
      </c>
      <c r="D1090" s="28" t="s">
        <v>15</v>
      </c>
      <c r="E1090" s="1"/>
      <c r="F1090" s="1"/>
      <c r="G1090" s="1"/>
    </row>
    <row r="1091" spans="1:7" ht="20.100000000000001" customHeight="1">
      <c r="A1091" s="29" t="s">
        <v>49</v>
      </c>
      <c r="B1091" s="29" t="s">
        <v>50</v>
      </c>
      <c r="C1091" s="29" t="s">
        <v>51</v>
      </c>
      <c r="D1091" s="30" t="s">
        <v>48</v>
      </c>
      <c r="E1091" s="31">
        <v>30</v>
      </c>
      <c r="F1091" s="32">
        <v>3.3974560000000001E-2</v>
      </c>
      <c r="G1091" s="32">
        <f t="shared" ref="G1091:G1097" si="38">F1091*E1091</f>
        <v>1.0192368000000001</v>
      </c>
    </row>
    <row r="1092" spans="1:7" ht="27.95" customHeight="1">
      <c r="A1092" s="29" t="s">
        <v>52</v>
      </c>
      <c r="B1092" s="29" t="s">
        <v>53</v>
      </c>
      <c r="C1092" s="29" t="s">
        <v>54</v>
      </c>
      <c r="D1092" s="30" t="s">
        <v>48</v>
      </c>
      <c r="E1092" s="31">
        <v>14</v>
      </c>
      <c r="F1092" s="32">
        <v>3.4243599999999999E-2</v>
      </c>
      <c r="G1092" s="32">
        <f t="shared" si="38"/>
        <v>0.47941040000000001</v>
      </c>
    </row>
    <row r="1093" spans="1:7" ht="20.100000000000001" customHeight="1">
      <c r="A1093" s="29" t="s">
        <v>184</v>
      </c>
      <c r="B1093" s="29" t="s">
        <v>185</v>
      </c>
      <c r="C1093" s="29" t="s">
        <v>186</v>
      </c>
      <c r="D1093" s="30" t="s">
        <v>48</v>
      </c>
      <c r="E1093" s="31">
        <v>856.28</v>
      </c>
      <c r="F1093" s="32">
        <v>2.0999999999999999E-3</v>
      </c>
      <c r="G1093" s="32">
        <f t="shared" si="38"/>
        <v>1.7981879999999999</v>
      </c>
    </row>
    <row r="1094" spans="1:7" ht="20.100000000000001" customHeight="1">
      <c r="A1094" s="29" t="s">
        <v>190</v>
      </c>
      <c r="B1094" s="29" t="s">
        <v>191</v>
      </c>
      <c r="C1094" s="29" t="s">
        <v>192</v>
      </c>
      <c r="D1094" s="30" t="s">
        <v>81</v>
      </c>
      <c r="E1094" s="31">
        <v>57</v>
      </c>
      <c r="F1094" s="32">
        <v>3.15E-2</v>
      </c>
      <c r="G1094" s="32">
        <f t="shared" si="38"/>
        <v>1.7955000000000001</v>
      </c>
    </row>
    <row r="1095" spans="1:7" ht="20.100000000000001" customHeight="1">
      <c r="A1095" s="29" t="s">
        <v>319</v>
      </c>
      <c r="B1095" s="29" t="s">
        <v>185</v>
      </c>
      <c r="C1095" s="29" t="s">
        <v>186</v>
      </c>
      <c r="D1095" s="30" t="s">
        <v>48</v>
      </c>
      <c r="E1095" s="31">
        <v>459</v>
      </c>
      <c r="F1095" s="32">
        <v>2.0999999999999999E-3</v>
      </c>
      <c r="G1095" s="32">
        <f t="shared" si="38"/>
        <v>0.96389999999999998</v>
      </c>
    </row>
    <row r="1096" spans="1:7" ht="20.100000000000001" customHeight="1">
      <c r="A1096" s="29" t="s">
        <v>320</v>
      </c>
      <c r="B1096" s="29" t="s">
        <v>191</v>
      </c>
      <c r="C1096" s="29" t="s">
        <v>192</v>
      </c>
      <c r="D1096" s="30" t="s">
        <v>81</v>
      </c>
      <c r="E1096" s="31">
        <v>34</v>
      </c>
      <c r="F1096" s="32">
        <v>3.15E-2</v>
      </c>
      <c r="G1096" s="32">
        <f t="shared" si="38"/>
        <v>1.071</v>
      </c>
    </row>
    <row r="1097" spans="1:7" ht="20.100000000000001" customHeight="1">
      <c r="A1097" s="29" t="s">
        <v>321</v>
      </c>
      <c r="B1097" s="29" t="s">
        <v>322</v>
      </c>
      <c r="C1097" s="29" t="s">
        <v>323</v>
      </c>
      <c r="D1097" s="30" t="s">
        <v>81</v>
      </c>
      <c r="E1097" s="31">
        <v>30</v>
      </c>
      <c r="F1097" s="32">
        <v>3.15E-2</v>
      </c>
      <c r="G1097" s="32">
        <f t="shared" si="38"/>
        <v>0.94500000000000006</v>
      </c>
    </row>
    <row r="1098" spans="1:7" ht="15" customHeight="1">
      <c r="A1098" s="1"/>
      <c r="B1098" s="1"/>
      <c r="C1098" s="1"/>
      <c r="D1098" s="1"/>
      <c r="E1098" s="1"/>
      <c r="F1098" s="33" t="s">
        <v>2433</v>
      </c>
      <c r="G1098" s="34">
        <v>8.0722351999999997</v>
      </c>
    </row>
    <row r="1099" spans="1:7" ht="15.95" customHeight="1">
      <c r="A1099" s="27" t="s">
        <v>2431</v>
      </c>
      <c r="B1099" s="27" t="s">
        <v>2597</v>
      </c>
      <c r="C1099" s="27" t="s">
        <v>1993</v>
      </c>
      <c r="D1099" s="28" t="s">
        <v>15</v>
      </c>
      <c r="E1099" s="1"/>
      <c r="F1099" s="1"/>
      <c r="G1099" s="1"/>
    </row>
    <row r="1100" spans="1:7" ht="20.100000000000001" customHeight="1">
      <c r="A1100" s="29" t="s">
        <v>49</v>
      </c>
      <c r="B1100" s="29" t="s">
        <v>50</v>
      </c>
      <c r="C1100" s="29" t="s">
        <v>51</v>
      </c>
      <c r="D1100" s="30" t="s">
        <v>48</v>
      </c>
      <c r="E1100" s="31">
        <v>30</v>
      </c>
      <c r="F1100" s="32">
        <v>3.3974560000000001E-2</v>
      </c>
      <c r="G1100" s="32">
        <f t="shared" ref="G1100:G1106" si="39">F1100*E1100</f>
        <v>1.0192368000000001</v>
      </c>
    </row>
    <row r="1101" spans="1:7" ht="27.95" customHeight="1">
      <c r="A1101" s="29" t="s">
        <v>52</v>
      </c>
      <c r="B1101" s="29" t="s">
        <v>53</v>
      </c>
      <c r="C1101" s="29" t="s">
        <v>54</v>
      </c>
      <c r="D1101" s="30" t="s">
        <v>48</v>
      </c>
      <c r="E1101" s="31">
        <v>14</v>
      </c>
      <c r="F1101" s="32">
        <v>3.4243599999999999E-2</v>
      </c>
      <c r="G1101" s="32">
        <f t="shared" si="39"/>
        <v>0.47941040000000001</v>
      </c>
    </row>
    <row r="1102" spans="1:7" ht="20.100000000000001" customHeight="1">
      <c r="A1102" s="29" t="s">
        <v>184</v>
      </c>
      <c r="B1102" s="29" t="s">
        <v>185</v>
      </c>
      <c r="C1102" s="29" t="s">
        <v>186</v>
      </c>
      <c r="D1102" s="30" t="s">
        <v>48</v>
      </c>
      <c r="E1102" s="31">
        <v>856.28</v>
      </c>
      <c r="F1102" s="32">
        <v>2.0999999999999999E-3</v>
      </c>
      <c r="G1102" s="32">
        <f t="shared" si="39"/>
        <v>1.7981879999999999</v>
      </c>
    </row>
    <row r="1103" spans="1:7" ht="20.100000000000001" customHeight="1">
      <c r="A1103" s="29" t="s">
        <v>190</v>
      </c>
      <c r="B1103" s="29" t="s">
        <v>191</v>
      </c>
      <c r="C1103" s="29" t="s">
        <v>192</v>
      </c>
      <c r="D1103" s="30" t="s">
        <v>81</v>
      </c>
      <c r="E1103" s="31">
        <v>57</v>
      </c>
      <c r="F1103" s="32">
        <v>3.15E-2</v>
      </c>
      <c r="G1103" s="32">
        <f t="shared" si="39"/>
        <v>1.7955000000000001</v>
      </c>
    </row>
    <row r="1104" spans="1:7" ht="20.100000000000001" customHeight="1">
      <c r="A1104" s="29" t="s">
        <v>319</v>
      </c>
      <c r="B1104" s="29" t="s">
        <v>185</v>
      </c>
      <c r="C1104" s="29" t="s">
        <v>186</v>
      </c>
      <c r="D1104" s="30" t="s">
        <v>48</v>
      </c>
      <c r="E1104" s="31">
        <v>459</v>
      </c>
      <c r="F1104" s="32">
        <v>2.0999999999999999E-3</v>
      </c>
      <c r="G1104" s="32">
        <f t="shared" si="39"/>
        <v>0.96389999999999998</v>
      </c>
    </row>
    <row r="1105" spans="1:7" ht="20.100000000000001" customHeight="1">
      <c r="A1105" s="29" t="s">
        <v>320</v>
      </c>
      <c r="B1105" s="29" t="s">
        <v>191</v>
      </c>
      <c r="C1105" s="29" t="s">
        <v>192</v>
      </c>
      <c r="D1105" s="30" t="s">
        <v>81</v>
      </c>
      <c r="E1105" s="31">
        <v>34</v>
      </c>
      <c r="F1105" s="32">
        <v>3.15E-2</v>
      </c>
      <c r="G1105" s="32">
        <f t="shared" si="39"/>
        <v>1.071</v>
      </c>
    </row>
    <row r="1106" spans="1:7" ht="20.100000000000001" customHeight="1">
      <c r="A1106" s="29" t="s">
        <v>321</v>
      </c>
      <c r="B1106" s="29" t="s">
        <v>322</v>
      </c>
      <c r="C1106" s="29" t="s">
        <v>323</v>
      </c>
      <c r="D1106" s="30" t="s">
        <v>81</v>
      </c>
      <c r="E1106" s="31">
        <v>30</v>
      </c>
      <c r="F1106" s="32">
        <v>3.15E-2</v>
      </c>
      <c r="G1106" s="32">
        <f t="shared" si="39"/>
        <v>0.94500000000000006</v>
      </c>
    </row>
    <row r="1107" spans="1:7" ht="15" customHeight="1">
      <c r="A1107" s="1"/>
      <c r="B1107" s="1"/>
      <c r="C1107" s="1"/>
      <c r="D1107" s="1"/>
      <c r="E1107" s="1"/>
      <c r="F1107" s="33" t="s">
        <v>2433</v>
      </c>
      <c r="G1107" s="34">
        <v>8.0722351999999997</v>
      </c>
    </row>
    <row r="1108" spans="1:7" ht="15.95" customHeight="1">
      <c r="A1108" s="27" t="s">
        <v>2431</v>
      </c>
      <c r="B1108" s="27" t="s">
        <v>2598</v>
      </c>
      <c r="C1108" s="27" t="s">
        <v>1996</v>
      </c>
      <c r="D1108" s="28" t="s">
        <v>15</v>
      </c>
      <c r="E1108" s="1"/>
      <c r="F1108" s="1"/>
      <c r="G1108" s="1"/>
    </row>
    <row r="1109" spans="1:7" ht="20.100000000000001" customHeight="1">
      <c r="A1109" s="29" t="s">
        <v>49</v>
      </c>
      <c r="B1109" s="29" t="s">
        <v>50</v>
      </c>
      <c r="C1109" s="29" t="s">
        <v>51</v>
      </c>
      <c r="D1109" s="30" t="s">
        <v>48</v>
      </c>
      <c r="E1109" s="31">
        <v>30</v>
      </c>
      <c r="F1109" s="32">
        <v>1.4252040000000001E-2</v>
      </c>
      <c r="G1109" s="32">
        <f t="shared" ref="G1109:G1115" si="40">F1109*E1109</f>
        <v>0.42756120000000003</v>
      </c>
    </row>
    <row r="1110" spans="1:7" ht="27.95" customHeight="1">
      <c r="A1110" s="29" t="s">
        <v>52</v>
      </c>
      <c r="B1110" s="29" t="s">
        <v>53</v>
      </c>
      <c r="C1110" s="29" t="s">
        <v>54</v>
      </c>
      <c r="D1110" s="30" t="s">
        <v>48</v>
      </c>
      <c r="E1110" s="31">
        <v>14</v>
      </c>
      <c r="F1110" s="32">
        <v>1.43649E-2</v>
      </c>
      <c r="G1110" s="32">
        <f t="shared" si="40"/>
        <v>0.2011086</v>
      </c>
    </row>
    <row r="1111" spans="1:7" ht="20.100000000000001" customHeight="1">
      <c r="A1111" s="29" t="s">
        <v>184</v>
      </c>
      <c r="B1111" s="29" t="s">
        <v>185</v>
      </c>
      <c r="C1111" s="29" t="s">
        <v>186</v>
      </c>
      <c r="D1111" s="30" t="s">
        <v>48</v>
      </c>
      <c r="E1111" s="31">
        <v>856.28</v>
      </c>
      <c r="F1111" s="32">
        <v>8.9999999999999998E-4</v>
      </c>
      <c r="G1111" s="32">
        <f t="shared" si="40"/>
        <v>0.770652</v>
      </c>
    </row>
    <row r="1112" spans="1:7" ht="20.100000000000001" customHeight="1">
      <c r="A1112" s="29" t="s">
        <v>190</v>
      </c>
      <c r="B1112" s="29" t="s">
        <v>191</v>
      </c>
      <c r="C1112" s="29" t="s">
        <v>192</v>
      </c>
      <c r="D1112" s="30" t="s">
        <v>81</v>
      </c>
      <c r="E1112" s="31">
        <v>57</v>
      </c>
      <c r="F1112" s="32">
        <v>1.32E-2</v>
      </c>
      <c r="G1112" s="32">
        <f t="shared" si="40"/>
        <v>0.75239999999999996</v>
      </c>
    </row>
    <row r="1113" spans="1:7" ht="20.100000000000001" customHeight="1">
      <c r="A1113" s="29" t="s">
        <v>319</v>
      </c>
      <c r="B1113" s="29" t="s">
        <v>185</v>
      </c>
      <c r="C1113" s="29" t="s">
        <v>186</v>
      </c>
      <c r="D1113" s="30" t="s">
        <v>48</v>
      </c>
      <c r="E1113" s="31">
        <v>459</v>
      </c>
      <c r="F1113" s="32">
        <v>8.9999999999999998E-4</v>
      </c>
      <c r="G1113" s="32">
        <f t="shared" si="40"/>
        <v>0.41309999999999997</v>
      </c>
    </row>
    <row r="1114" spans="1:7" ht="20.100000000000001" customHeight="1">
      <c r="A1114" s="29" t="s">
        <v>320</v>
      </c>
      <c r="B1114" s="29" t="s">
        <v>191</v>
      </c>
      <c r="C1114" s="29" t="s">
        <v>192</v>
      </c>
      <c r="D1114" s="30" t="s">
        <v>81</v>
      </c>
      <c r="E1114" s="31">
        <v>34</v>
      </c>
      <c r="F1114" s="32">
        <v>1.32E-2</v>
      </c>
      <c r="G1114" s="32">
        <f t="shared" si="40"/>
        <v>0.44879999999999998</v>
      </c>
    </row>
    <row r="1115" spans="1:7" ht="20.100000000000001" customHeight="1">
      <c r="A1115" s="29" t="s">
        <v>321</v>
      </c>
      <c r="B1115" s="29" t="s">
        <v>322</v>
      </c>
      <c r="C1115" s="29" t="s">
        <v>323</v>
      </c>
      <c r="D1115" s="30" t="s">
        <v>81</v>
      </c>
      <c r="E1115" s="31">
        <v>30</v>
      </c>
      <c r="F1115" s="32">
        <v>1.32E-2</v>
      </c>
      <c r="G1115" s="32">
        <f t="shared" si="40"/>
        <v>0.39600000000000002</v>
      </c>
    </row>
    <row r="1116" spans="1:7" ht="15" customHeight="1">
      <c r="A1116" s="1"/>
      <c r="B1116" s="1"/>
      <c r="C1116" s="1"/>
      <c r="D1116" s="1"/>
      <c r="E1116" s="1"/>
      <c r="F1116" s="33" t="s">
        <v>2433</v>
      </c>
      <c r="G1116" s="34">
        <v>3.4096218</v>
      </c>
    </row>
    <row r="1117" spans="1:7" ht="15.95" customHeight="1">
      <c r="A1117" s="27" t="s">
        <v>2431</v>
      </c>
      <c r="B1117" s="27" t="s">
        <v>2599</v>
      </c>
      <c r="C1117" s="27" t="s">
        <v>1998</v>
      </c>
      <c r="D1117" s="28" t="s">
        <v>15</v>
      </c>
      <c r="E1117" s="1"/>
      <c r="F1117" s="1"/>
      <c r="G1117" s="1"/>
    </row>
    <row r="1118" spans="1:7" ht="20.100000000000001" customHeight="1">
      <c r="A1118" s="29" t="s">
        <v>49</v>
      </c>
      <c r="B1118" s="29" t="s">
        <v>50</v>
      </c>
      <c r="C1118" s="29" t="s">
        <v>51</v>
      </c>
      <c r="D1118" s="30" t="s">
        <v>48</v>
      </c>
      <c r="E1118" s="31">
        <v>30</v>
      </c>
      <c r="F1118" s="32">
        <v>1.4252040000000001E-2</v>
      </c>
      <c r="G1118" s="32">
        <f t="shared" ref="G1118:G1124" si="41">F1118*E1118</f>
        <v>0.42756120000000003</v>
      </c>
    </row>
    <row r="1119" spans="1:7" ht="27.95" customHeight="1">
      <c r="A1119" s="29" t="s">
        <v>52</v>
      </c>
      <c r="B1119" s="29" t="s">
        <v>53</v>
      </c>
      <c r="C1119" s="29" t="s">
        <v>54</v>
      </c>
      <c r="D1119" s="30" t="s">
        <v>48</v>
      </c>
      <c r="E1119" s="31">
        <v>14</v>
      </c>
      <c r="F1119" s="32">
        <v>1.43649E-2</v>
      </c>
      <c r="G1119" s="32">
        <f t="shared" si="41"/>
        <v>0.2011086</v>
      </c>
    </row>
    <row r="1120" spans="1:7" ht="20.100000000000001" customHeight="1">
      <c r="A1120" s="29" t="s">
        <v>184</v>
      </c>
      <c r="B1120" s="29" t="s">
        <v>185</v>
      </c>
      <c r="C1120" s="29" t="s">
        <v>186</v>
      </c>
      <c r="D1120" s="30" t="s">
        <v>48</v>
      </c>
      <c r="E1120" s="31">
        <v>856.28</v>
      </c>
      <c r="F1120" s="32">
        <v>8.9999999999999998E-4</v>
      </c>
      <c r="G1120" s="32">
        <f t="shared" si="41"/>
        <v>0.770652</v>
      </c>
    </row>
    <row r="1121" spans="1:7" ht="20.100000000000001" customHeight="1">
      <c r="A1121" s="29" t="s">
        <v>190</v>
      </c>
      <c r="B1121" s="29" t="s">
        <v>191</v>
      </c>
      <c r="C1121" s="29" t="s">
        <v>192</v>
      </c>
      <c r="D1121" s="30" t="s">
        <v>81</v>
      </c>
      <c r="E1121" s="31">
        <v>57</v>
      </c>
      <c r="F1121" s="32">
        <v>1.32E-2</v>
      </c>
      <c r="G1121" s="32">
        <f t="shared" si="41"/>
        <v>0.75239999999999996</v>
      </c>
    </row>
    <row r="1122" spans="1:7" ht="20.100000000000001" customHeight="1">
      <c r="A1122" s="29" t="s">
        <v>319</v>
      </c>
      <c r="B1122" s="29" t="s">
        <v>185</v>
      </c>
      <c r="C1122" s="29" t="s">
        <v>186</v>
      </c>
      <c r="D1122" s="30" t="s">
        <v>48</v>
      </c>
      <c r="E1122" s="31">
        <v>459</v>
      </c>
      <c r="F1122" s="32">
        <v>8.9999999999999998E-4</v>
      </c>
      <c r="G1122" s="32">
        <f t="shared" si="41"/>
        <v>0.41309999999999997</v>
      </c>
    </row>
    <row r="1123" spans="1:7" ht="20.100000000000001" customHeight="1">
      <c r="A1123" s="29" t="s">
        <v>320</v>
      </c>
      <c r="B1123" s="29" t="s">
        <v>191</v>
      </c>
      <c r="C1123" s="29" t="s">
        <v>192</v>
      </c>
      <c r="D1123" s="30" t="s">
        <v>81</v>
      </c>
      <c r="E1123" s="31">
        <v>34</v>
      </c>
      <c r="F1123" s="32">
        <v>1.32E-2</v>
      </c>
      <c r="G1123" s="32">
        <f t="shared" si="41"/>
        <v>0.44879999999999998</v>
      </c>
    </row>
    <row r="1124" spans="1:7" ht="20.100000000000001" customHeight="1">
      <c r="A1124" s="29" t="s">
        <v>321</v>
      </c>
      <c r="B1124" s="29" t="s">
        <v>322</v>
      </c>
      <c r="C1124" s="29" t="s">
        <v>323</v>
      </c>
      <c r="D1124" s="30" t="s">
        <v>81</v>
      </c>
      <c r="E1124" s="31">
        <v>30</v>
      </c>
      <c r="F1124" s="32">
        <v>1.32E-2</v>
      </c>
      <c r="G1124" s="32">
        <f t="shared" si="41"/>
        <v>0.39600000000000002</v>
      </c>
    </row>
    <row r="1125" spans="1:7" ht="15" customHeight="1">
      <c r="A1125" s="1"/>
      <c r="B1125" s="1"/>
      <c r="C1125" s="1"/>
      <c r="D1125" s="1"/>
      <c r="E1125" s="1"/>
      <c r="F1125" s="33" t="s">
        <v>2433</v>
      </c>
      <c r="G1125" s="34">
        <v>3.4096218</v>
      </c>
    </row>
    <row r="1126" spans="1:7" ht="15.95" customHeight="1">
      <c r="A1126" s="27" t="s">
        <v>2431</v>
      </c>
      <c r="B1126" s="27" t="s">
        <v>2600</v>
      </c>
      <c r="C1126" s="27" t="s">
        <v>1098</v>
      </c>
      <c r="D1126" s="28" t="s">
        <v>840</v>
      </c>
      <c r="E1126" s="1"/>
      <c r="F1126" s="1"/>
      <c r="G1126" s="1"/>
    </row>
    <row r="1127" spans="1:7" ht="27.95" customHeight="1">
      <c r="A1127" s="29" t="s">
        <v>316</v>
      </c>
      <c r="B1127" s="29" t="s">
        <v>317</v>
      </c>
      <c r="C1127" s="29" t="s">
        <v>318</v>
      </c>
      <c r="D1127" s="30" t="s">
        <v>48</v>
      </c>
      <c r="E1127" s="31">
        <v>459</v>
      </c>
      <c r="F1127" s="32">
        <v>3.0999999999999999E-3</v>
      </c>
      <c r="G1127" s="32">
        <f>F1127*E1127</f>
        <v>1.4229000000000001</v>
      </c>
    </row>
    <row r="1128" spans="1:7" ht="15" customHeight="1">
      <c r="A1128" s="1"/>
      <c r="B1128" s="1"/>
      <c r="C1128" s="1"/>
      <c r="D1128" s="1"/>
      <c r="E1128" s="1"/>
      <c r="F1128" s="33" t="s">
        <v>2433</v>
      </c>
      <c r="G1128" s="34">
        <v>1.4229000000000001</v>
      </c>
    </row>
    <row r="1129" spans="1:7" ht="15.95" customHeight="1">
      <c r="A1129" s="27" t="s">
        <v>2431</v>
      </c>
      <c r="B1129" s="27" t="s">
        <v>2601</v>
      </c>
      <c r="C1129" s="27" t="s">
        <v>1100</v>
      </c>
      <c r="D1129" s="28" t="s">
        <v>810</v>
      </c>
      <c r="E1129" s="1"/>
      <c r="F1129" s="1"/>
      <c r="G1129" s="1"/>
    </row>
    <row r="1130" spans="1:7" ht="27.95" customHeight="1">
      <c r="A1130" s="29" t="s">
        <v>316</v>
      </c>
      <c r="B1130" s="29" t="s">
        <v>317</v>
      </c>
      <c r="C1130" s="29" t="s">
        <v>318</v>
      </c>
      <c r="D1130" s="30" t="s">
        <v>48</v>
      </c>
      <c r="E1130" s="31">
        <v>459</v>
      </c>
      <c r="F1130" s="32">
        <v>5.9999999999999995E-4</v>
      </c>
      <c r="G1130" s="32">
        <f>F1130*E1130</f>
        <v>0.27539999999999998</v>
      </c>
    </row>
    <row r="1131" spans="1:7" ht="15" customHeight="1">
      <c r="A1131" s="1"/>
      <c r="B1131" s="1"/>
      <c r="C1131" s="1"/>
      <c r="D1131" s="1"/>
      <c r="E1131" s="1"/>
      <c r="F1131" s="33" t="s">
        <v>2433</v>
      </c>
      <c r="G1131" s="34">
        <v>0.27539999999999998</v>
      </c>
    </row>
    <row r="1132" spans="1:7" ht="24" customHeight="1">
      <c r="A1132" s="27" t="s">
        <v>2431</v>
      </c>
      <c r="B1132" s="27" t="s">
        <v>2602</v>
      </c>
      <c r="C1132" s="27" t="s">
        <v>2009</v>
      </c>
      <c r="D1132" s="28" t="s">
        <v>15</v>
      </c>
      <c r="E1132" s="1"/>
      <c r="F1132" s="1"/>
      <c r="G1132" s="1"/>
    </row>
    <row r="1133" spans="1:7" ht="27.95" customHeight="1">
      <c r="A1133" s="29" t="s">
        <v>316</v>
      </c>
      <c r="B1133" s="29" t="s">
        <v>317</v>
      </c>
      <c r="C1133" s="29" t="s">
        <v>318</v>
      </c>
      <c r="D1133" s="30" t="s">
        <v>48</v>
      </c>
      <c r="E1133" s="31">
        <v>459</v>
      </c>
      <c r="F1133" s="32">
        <v>3.7000000000000002E-3</v>
      </c>
      <c r="G1133" s="32">
        <f>F1133*E1133</f>
        <v>1.6983000000000001</v>
      </c>
    </row>
    <row r="1134" spans="1:7" ht="15" customHeight="1">
      <c r="A1134" s="1"/>
      <c r="B1134" s="1"/>
      <c r="C1134" s="1"/>
      <c r="D1134" s="1"/>
      <c r="E1134" s="1"/>
      <c r="F1134" s="33" t="s">
        <v>2433</v>
      </c>
      <c r="G1134" s="34">
        <v>1.6982999999999999</v>
      </c>
    </row>
    <row r="1135" spans="1:7" ht="24" customHeight="1">
      <c r="A1135" s="27" t="s">
        <v>2431</v>
      </c>
      <c r="B1135" s="27" t="s">
        <v>2603</v>
      </c>
      <c r="C1135" s="27" t="s">
        <v>2011</v>
      </c>
      <c r="D1135" s="28" t="s">
        <v>15</v>
      </c>
      <c r="E1135" s="1"/>
      <c r="F1135" s="1"/>
      <c r="G1135" s="1"/>
    </row>
    <row r="1136" spans="1:7" ht="27.95" customHeight="1">
      <c r="A1136" s="29" t="s">
        <v>316</v>
      </c>
      <c r="B1136" s="29" t="s">
        <v>317</v>
      </c>
      <c r="C1136" s="29" t="s">
        <v>318</v>
      </c>
      <c r="D1136" s="30" t="s">
        <v>48</v>
      </c>
      <c r="E1136" s="31">
        <v>459</v>
      </c>
      <c r="F1136" s="32">
        <v>3.7000000000000002E-3</v>
      </c>
      <c r="G1136" s="32">
        <f>F1136*E1136</f>
        <v>1.6983000000000001</v>
      </c>
    </row>
    <row r="1137" spans="1:7" ht="15" customHeight="1">
      <c r="A1137" s="1"/>
      <c r="B1137" s="1"/>
      <c r="C1137" s="1"/>
      <c r="D1137" s="1"/>
      <c r="E1137" s="1"/>
      <c r="F1137" s="33" t="s">
        <v>2433</v>
      </c>
      <c r="G1137" s="34">
        <v>1.6982999999999999</v>
      </c>
    </row>
    <row r="1138" spans="1:7" ht="15.95" customHeight="1">
      <c r="A1138" s="27" t="s">
        <v>2431</v>
      </c>
      <c r="B1138" s="27" t="s">
        <v>2604</v>
      </c>
      <c r="C1138" s="27" t="s">
        <v>2013</v>
      </c>
      <c r="D1138" s="28" t="s">
        <v>15</v>
      </c>
      <c r="E1138" s="1"/>
      <c r="F1138" s="1"/>
      <c r="G1138" s="1"/>
    </row>
    <row r="1139" spans="1:7" ht="27.95" customHeight="1">
      <c r="A1139" s="29" t="s">
        <v>316</v>
      </c>
      <c r="B1139" s="29" t="s">
        <v>317</v>
      </c>
      <c r="C1139" s="29" t="s">
        <v>318</v>
      </c>
      <c r="D1139" s="30" t="s">
        <v>48</v>
      </c>
      <c r="E1139" s="31">
        <v>459</v>
      </c>
      <c r="F1139" s="32">
        <v>3.7000000000000002E-3</v>
      </c>
      <c r="G1139" s="32">
        <f>F1139*E1139</f>
        <v>1.6983000000000001</v>
      </c>
    </row>
    <row r="1140" spans="1:7" ht="15" customHeight="1">
      <c r="A1140" s="1"/>
      <c r="B1140" s="1"/>
      <c r="C1140" s="1"/>
      <c r="D1140" s="1"/>
      <c r="E1140" s="1"/>
      <c r="F1140" s="33" t="s">
        <v>2433</v>
      </c>
      <c r="G1140" s="34">
        <v>1.6982999999999999</v>
      </c>
    </row>
    <row r="1141" spans="1:7" ht="24" customHeight="1">
      <c r="A1141" s="27" t="s">
        <v>2431</v>
      </c>
      <c r="B1141" s="27" t="s">
        <v>2605</v>
      </c>
      <c r="C1141" s="27" t="s">
        <v>2016</v>
      </c>
      <c r="D1141" s="28" t="s">
        <v>15</v>
      </c>
      <c r="E1141" s="1"/>
      <c r="F1141" s="1"/>
      <c r="G1141" s="1"/>
    </row>
    <row r="1142" spans="1:7" ht="27.95" customHeight="1">
      <c r="A1142" s="29" t="s">
        <v>316</v>
      </c>
      <c r="B1142" s="29" t="s">
        <v>317</v>
      </c>
      <c r="C1142" s="29" t="s">
        <v>318</v>
      </c>
      <c r="D1142" s="30" t="s">
        <v>48</v>
      </c>
      <c r="E1142" s="31">
        <v>459</v>
      </c>
      <c r="F1142" s="32">
        <v>5.9999999999999995E-4</v>
      </c>
      <c r="G1142" s="32">
        <f>F1142*E1142</f>
        <v>0.27539999999999998</v>
      </c>
    </row>
    <row r="1143" spans="1:7" ht="15" customHeight="1">
      <c r="A1143" s="1"/>
      <c r="B1143" s="1"/>
      <c r="C1143" s="1"/>
      <c r="D1143" s="1"/>
      <c r="E1143" s="1"/>
      <c r="F1143" s="33" t="s">
        <v>2433</v>
      </c>
      <c r="G1143" s="34">
        <v>0.27539999999999998</v>
      </c>
    </row>
    <row r="1144" spans="1:7" ht="24" customHeight="1">
      <c r="A1144" s="27" t="s">
        <v>2431</v>
      </c>
      <c r="B1144" s="27" t="s">
        <v>2606</v>
      </c>
      <c r="C1144" s="27" t="s">
        <v>2018</v>
      </c>
      <c r="D1144" s="28" t="s">
        <v>15</v>
      </c>
      <c r="E1144" s="1"/>
      <c r="F1144" s="1"/>
      <c r="G1144" s="1"/>
    </row>
    <row r="1145" spans="1:7" ht="27.95" customHeight="1">
      <c r="A1145" s="29" t="s">
        <v>316</v>
      </c>
      <c r="B1145" s="29" t="s">
        <v>317</v>
      </c>
      <c r="C1145" s="29" t="s">
        <v>318</v>
      </c>
      <c r="D1145" s="30" t="s">
        <v>48</v>
      </c>
      <c r="E1145" s="31">
        <v>459</v>
      </c>
      <c r="F1145" s="32">
        <v>5.9999999999999995E-4</v>
      </c>
      <c r="G1145" s="32">
        <f>F1145*E1145</f>
        <v>0.27539999999999998</v>
      </c>
    </row>
    <row r="1146" spans="1:7" ht="15" customHeight="1">
      <c r="A1146" s="1"/>
      <c r="B1146" s="1"/>
      <c r="C1146" s="1"/>
      <c r="D1146" s="1"/>
      <c r="E1146" s="1"/>
      <c r="F1146" s="33" t="s">
        <v>2433</v>
      </c>
      <c r="G1146" s="34">
        <v>0.27539999999999998</v>
      </c>
    </row>
    <row r="1147" spans="1:7" ht="32.1" customHeight="1">
      <c r="A1147" s="27" t="s">
        <v>2431</v>
      </c>
      <c r="B1147" s="27" t="s">
        <v>2607</v>
      </c>
      <c r="C1147" s="27" t="s">
        <v>1446</v>
      </c>
      <c r="D1147" s="28" t="s">
        <v>810</v>
      </c>
      <c r="E1147" s="1"/>
      <c r="F1147" s="1"/>
      <c r="G1147" s="1"/>
    </row>
    <row r="1148" spans="1:7" ht="27.95" customHeight="1">
      <c r="A1148" s="29" t="s">
        <v>55</v>
      </c>
      <c r="B1148" s="29" t="s">
        <v>56</v>
      </c>
      <c r="C1148" s="29" t="s">
        <v>57</v>
      </c>
      <c r="D1148" s="30" t="s">
        <v>58</v>
      </c>
      <c r="E1148" s="31">
        <v>1</v>
      </c>
      <c r="F1148" s="32">
        <v>7.6999999999999999E-2</v>
      </c>
      <c r="G1148" s="32">
        <f>F1148*E1148</f>
        <v>7.6999999999999999E-2</v>
      </c>
    </row>
    <row r="1149" spans="1:7" ht="15" customHeight="1">
      <c r="A1149" s="1"/>
      <c r="B1149" s="1"/>
      <c r="C1149" s="1"/>
      <c r="D1149" s="1"/>
      <c r="E1149" s="1"/>
      <c r="F1149" s="33" t="s">
        <v>2433</v>
      </c>
      <c r="G1149" s="34">
        <v>7.6999999999999999E-2</v>
      </c>
    </row>
    <row r="1150" spans="1:7" ht="32.1" customHeight="1">
      <c r="A1150" s="27" t="s">
        <v>2431</v>
      </c>
      <c r="B1150" s="27" t="s">
        <v>2608</v>
      </c>
      <c r="C1150" s="27" t="s">
        <v>2030</v>
      </c>
      <c r="D1150" s="28" t="s">
        <v>15</v>
      </c>
      <c r="E1150" s="1"/>
      <c r="F1150" s="1"/>
      <c r="G1150" s="1"/>
    </row>
    <row r="1151" spans="1:7" ht="27.95" customHeight="1">
      <c r="A1151" s="29" t="s">
        <v>55</v>
      </c>
      <c r="B1151" s="29" t="s">
        <v>56</v>
      </c>
      <c r="C1151" s="29" t="s">
        <v>57</v>
      </c>
      <c r="D1151" s="30" t="s">
        <v>58</v>
      </c>
      <c r="E1151" s="31">
        <v>1</v>
      </c>
      <c r="F1151" s="32">
        <v>7.6999999999999999E-2</v>
      </c>
      <c r="G1151" s="32">
        <f>F1151*E1151</f>
        <v>7.6999999999999999E-2</v>
      </c>
    </row>
    <row r="1152" spans="1:7" ht="15" customHeight="1">
      <c r="A1152" s="1"/>
      <c r="B1152" s="1"/>
      <c r="C1152" s="1"/>
      <c r="D1152" s="1"/>
      <c r="E1152" s="1"/>
      <c r="F1152" s="33" t="s">
        <v>2433</v>
      </c>
      <c r="G1152" s="34">
        <v>7.6999999999999999E-2</v>
      </c>
    </row>
    <row r="1153" spans="1:7" ht="32.1" customHeight="1">
      <c r="A1153" s="27" t="s">
        <v>2431</v>
      </c>
      <c r="B1153" s="27" t="s">
        <v>2609</v>
      </c>
      <c r="C1153" s="27" t="s">
        <v>2032</v>
      </c>
      <c r="D1153" s="28" t="s">
        <v>15</v>
      </c>
      <c r="E1153" s="1"/>
      <c r="F1153" s="1"/>
      <c r="G1153" s="1"/>
    </row>
    <row r="1154" spans="1:7" ht="27.95" customHeight="1">
      <c r="A1154" s="29" t="s">
        <v>55</v>
      </c>
      <c r="B1154" s="29" t="s">
        <v>56</v>
      </c>
      <c r="C1154" s="29" t="s">
        <v>57</v>
      </c>
      <c r="D1154" s="30" t="s">
        <v>58</v>
      </c>
      <c r="E1154" s="31">
        <v>1</v>
      </c>
      <c r="F1154" s="32">
        <v>7.6999999999999999E-2</v>
      </c>
      <c r="G1154" s="32">
        <f>F1154*E1154</f>
        <v>7.6999999999999999E-2</v>
      </c>
    </row>
    <row r="1155" spans="1:7" ht="15" customHeight="1">
      <c r="A1155" s="1"/>
      <c r="B1155" s="1"/>
      <c r="C1155" s="1"/>
      <c r="D1155" s="1"/>
      <c r="E1155" s="1"/>
      <c r="F1155" s="33" t="s">
        <v>2433</v>
      </c>
      <c r="G1155" s="34">
        <v>7.6999999999999999E-2</v>
      </c>
    </row>
    <row r="1156" spans="1:7" ht="32.1" customHeight="1">
      <c r="A1156" s="27" t="s">
        <v>2431</v>
      </c>
      <c r="B1156" s="27" t="s">
        <v>2610</v>
      </c>
      <c r="C1156" s="27" t="s">
        <v>2034</v>
      </c>
      <c r="D1156" s="28" t="s">
        <v>15</v>
      </c>
      <c r="E1156" s="1"/>
      <c r="F1156" s="1"/>
      <c r="G1156" s="1"/>
    </row>
    <row r="1157" spans="1:7" ht="27.95" customHeight="1">
      <c r="A1157" s="29" t="s">
        <v>55</v>
      </c>
      <c r="B1157" s="29" t="s">
        <v>56</v>
      </c>
      <c r="C1157" s="29" t="s">
        <v>57</v>
      </c>
      <c r="D1157" s="30" t="s">
        <v>58</v>
      </c>
      <c r="E1157" s="31">
        <v>1</v>
      </c>
      <c r="F1157" s="32">
        <v>7.6999999999999999E-2</v>
      </c>
      <c r="G1157" s="32">
        <f>F1157*E1157</f>
        <v>7.6999999999999999E-2</v>
      </c>
    </row>
    <row r="1158" spans="1:7" ht="15" customHeight="1">
      <c r="A1158" s="1"/>
      <c r="B1158" s="1"/>
      <c r="C1158" s="1"/>
      <c r="D1158" s="1"/>
      <c r="E1158" s="1"/>
      <c r="F1158" s="33" t="s">
        <v>2433</v>
      </c>
      <c r="G1158" s="34">
        <v>7.6999999999999999E-2</v>
      </c>
    </row>
    <row r="1159" spans="1:7" ht="32.1" customHeight="1">
      <c r="A1159" s="27" t="s">
        <v>2431</v>
      </c>
      <c r="B1159" s="27" t="s">
        <v>2611</v>
      </c>
      <c r="C1159" s="27" t="s">
        <v>2036</v>
      </c>
      <c r="D1159" s="28" t="s">
        <v>15</v>
      </c>
      <c r="E1159" s="1"/>
      <c r="F1159" s="1"/>
      <c r="G1159" s="1"/>
    </row>
    <row r="1160" spans="1:7" ht="27.95" customHeight="1">
      <c r="A1160" s="29" t="s">
        <v>55</v>
      </c>
      <c r="B1160" s="29" t="s">
        <v>56</v>
      </c>
      <c r="C1160" s="29" t="s">
        <v>57</v>
      </c>
      <c r="D1160" s="30" t="s">
        <v>58</v>
      </c>
      <c r="E1160" s="31">
        <v>1</v>
      </c>
      <c r="F1160" s="32">
        <v>7.6999999999999999E-2</v>
      </c>
      <c r="G1160" s="32">
        <f>F1160*E1160</f>
        <v>7.6999999999999999E-2</v>
      </c>
    </row>
    <row r="1161" spans="1:7" ht="15" customHeight="1">
      <c r="A1161" s="1"/>
      <c r="B1161" s="1"/>
      <c r="C1161" s="1"/>
      <c r="D1161" s="1"/>
      <c r="E1161" s="1"/>
      <c r="F1161" s="33" t="s">
        <v>2433</v>
      </c>
      <c r="G1161" s="34">
        <v>7.6999999999999999E-2</v>
      </c>
    </row>
    <row r="1162" spans="1:7" ht="32.1" customHeight="1">
      <c r="A1162" s="27" t="s">
        <v>2431</v>
      </c>
      <c r="B1162" s="27" t="s">
        <v>2612</v>
      </c>
      <c r="C1162" s="27" t="s">
        <v>2038</v>
      </c>
      <c r="D1162" s="28" t="s">
        <v>15</v>
      </c>
      <c r="E1162" s="1"/>
      <c r="F1162" s="1"/>
      <c r="G1162" s="1"/>
    </row>
    <row r="1163" spans="1:7" ht="27.95" customHeight="1">
      <c r="A1163" s="29" t="s">
        <v>55</v>
      </c>
      <c r="B1163" s="29" t="s">
        <v>56</v>
      </c>
      <c r="C1163" s="29" t="s">
        <v>57</v>
      </c>
      <c r="D1163" s="30" t="s">
        <v>58</v>
      </c>
      <c r="E1163" s="31">
        <v>1</v>
      </c>
      <c r="F1163" s="32">
        <v>7.6999999999999999E-2</v>
      </c>
      <c r="G1163" s="32">
        <f>F1163*E1163</f>
        <v>7.6999999999999999E-2</v>
      </c>
    </row>
    <row r="1164" spans="1:7" ht="15" customHeight="1">
      <c r="A1164" s="1"/>
      <c r="B1164" s="1"/>
      <c r="C1164" s="1"/>
      <c r="D1164" s="1"/>
      <c r="E1164" s="1"/>
      <c r="F1164" s="33" t="s">
        <v>2433</v>
      </c>
      <c r="G1164" s="34">
        <v>7.6999999999999999E-2</v>
      </c>
    </row>
    <row r="1165" spans="1:7" ht="15.95" customHeight="1">
      <c r="A1165" s="27" t="s">
        <v>2431</v>
      </c>
      <c r="B1165" s="27" t="s">
        <v>2613</v>
      </c>
      <c r="C1165" s="27" t="s">
        <v>760</v>
      </c>
      <c r="D1165" s="28" t="s">
        <v>58</v>
      </c>
      <c r="E1165" s="1"/>
      <c r="F1165" s="1"/>
      <c r="G1165" s="1"/>
    </row>
    <row r="1166" spans="1:7" ht="27.95" customHeight="1">
      <c r="A1166" s="29" t="s">
        <v>55</v>
      </c>
      <c r="B1166" s="29" t="s">
        <v>56</v>
      </c>
      <c r="C1166" s="29" t="s">
        <v>57</v>
      </c>
      <c r="D1166" s="30" t="s">
        <v>58</v>
      </c>
      <c r="E1166" s="31">
        <v>1</v>
      </c>
      <c r="F1166" s="32">
        <v>1</v>
      </c>
      <c r="G1166" s="32">
        <f>F1166*E1166</f>
        <v>1</v>
      </c>
    </row>
    <row r="1167" spans="1:7" ht="15" customHeight="1">
      <c r="A1167" s="1"/>
      <c r="B1167" s="1"/>
      <c r="C1167" s="1"/>
      <c r="D1167" s="1"/>
      <c r="E1167" s="1"/>
      <c r="F1167" s="33" t="s">
        <v>2433</v>
      </c>
      <c r="G1167" s="34">
        <v>1</v>
      </c>
    </row>
    <row r="1168" spans="1:7" ht="15" customHeight="1">
      <c r="A1168" s="27" t="s">
        <v>2431</v>
      </c>
      <c r="B1168" s="27" t="s">
        <v>2614</v>
      </c>
      <c r="C1168" s="27" t="s">
        <v>901</v>
      </c>
      <c r="D1168" s="28" t="s">
        <v>15</v>
      </c>
      <c r="E1168" s="1"/>
      <c r="F1168" s="1"/>
      <c r="G1168" s="1"/>
    </row>
    <row r="1169" spans="1:7" ht="20.100000000000001" customHeight="1">
      <c r="A1169" s="29" t="s">
        <v>161</v>
      </c>
      <c r="B1169" s="29" t="s">
        <v>162</v>
      </c>
      <c r="C1169" s="29" t="s">
        <v>163</v>
      </c>
      <c r="D1169" s="30" t="s">
        <v>48</v>
      </c>
      <c r="E1169" s="31">
        <v>161.22</v>
      </c>
      <c r="F1169" s="32">
        <v>0.47599999999999998</v>
      </c>
      <c r="G1169" s="32">
        <f>F1169*E1169</f>
        <v>76.740719999999996</v>
      </c>
    </row>
    <row r="1170" spans="1:7" ht="20.100000000000001" customHeight="1">
      <c r="A1170" s="29" t="s">
        <v>175</v>
      </c>
      <c r="B1170" s="29" t="s">
        <v>176</v>
      </c>
      <c r="C1170" s="29" t="s">
        <v>177</v>
      </c>
      <c r="D1170" s="30" t="s">
        <v>48</v>
      </c>
      <c r="E1170" s="31">
        <v>262.7</v>
      </c>
      <c r="F1170" s="32">
        <v>0.94799999999999995</v>
      </c>
      <c r="G1170" s="32">
        <f>F1170*E1170</f>
        <v>249.03959999999998</v>
      </c>
    </row>
    <row r="1171" spans="1:7" ht="20.100000000000001" customHeight="1">
      <c r="A1171" s="29" t="s">
        <v>269</v>
      </c>
      <c r="B1171" s="29" t="s">
        <v>270</v>
      </c>
      <c r="C1171" s="29" t="s">
        <v>271</v>
      </c>
      <c r="D1171" s="30" t="s">
        <v>48</v>
      </c>
      <c r="E1171" s="31">
        <v>408</v>
      </c>
      <c r="F1171" s="32">
        <v>0.47599999999999998</v>
      </c>
      <c r="G1171" s="32">
        <f>F1171*E1171</f>
        <v>194.208</v>
      </c>
    </row>
    <row r="1172" spans="1:7" ht="20.100000000000001" customHeight="1">
      <c r="A1172" s="29" t="s">
        <v>279</v>
      </c>
      <c r="B1172" s="29" t="s">
        <v>280</v>
      </c>
      <c r="C1172" s="29" t="s">
        <v>281</v>
      </c>
      <c r="D1172" s="30" t="s">
        <v>48</v>
      </c>
      <c r="E1172" s="31">
        <v>275.91000000000003</v>
      </c>
      <c r="F1172" s="32">
        <v>0.94799999999999995</v>
      </c>
      <c r="G1172" s="32">
        <f>F1172*E1172</f>
        <v>261.56268</v>
      </c>
    </row>
    <row r="1173" spans="1:7" ht="20.100000000000001" customHeight="1">
      <c r="A1173" s="29" t="s">
        <v>375</v>
      </c>
      <c r="B1173" s="29" t="s">
        <v>280</v>
      </c>
      <c r="C1173" s="29" t="s">
        <v>281</v>
      </c>
      <c r="D1173" s="30" t="s">
        <v>48</v>
      </c>
      <c r="E1173" s="31">
        <v>178.5</v>
      </c>
      <c r="F1173" s="32">
        <v>0.94799999999999995</v>
      </c>
      <c r="G1173" s="32">
        <f>F1173*E1173</f>
        <v>169.21799999999999</v>
      </c>
    </row>
    <row r="1174" spans="1:7" ht="15" customHeight="1">
      <c r="A1174" s="1"/>
      <c r="B1174" s="1"/>
      <c r="C1174" s="1"/>
      <c r="D1174" s="1"/>
      <c r="E1174" s="1"/>
      <c r="F1174" s="33" t="s">
        <v>2433</v>
      </c>
      <c r="G1174" s="34">
        <v>950.76900000000001</v>
      </c>
    </row>
    <row r="1175" spans="1:7" ht="24" customHeight="1">
      <c r="A1175" s="27" t="s">
        <v>2431</v>
      </c>
      <c r="B1175" s="27" t="s">
        <v>2615</v>
      </c>
      <c r="C1175" s="27" t="s">
        <v>705</v>
      </c>
      <c r="D1175" s="28" t="s">
        <v>58</v>
      </c>
      <c r="E1175" s="1"/>
      <c r="F1175" s="1"/>
      <c r="G1175" s="1"/>
    </row>
    <row r="1176" spans="1:7" ht="27.95" customHeight="1">
      <c r="A1176" s="29" t="s">
        <v>52</v>
      </c>
      <c r="B1176" s="29" t="s">
        <v>53</v>
      </c>
      <c r="C1176" s="29" t="s">
        <v>54</v>
      </c>
      <c r="D1176" s="30" t="s">
        <v>48</v>
      </c>
      <c r="E1176" s="31">
        <v>14</v>
      </c>
      <c r="F1176" s="32">
        <v>2.6800000000000001E-2</v>
      </c>
      <c r="G1176" s="32">
        <f>F1176*E1176</f>
        <v>0.37520000000000003</v>
      </c>
    </row>
    <row r="1177" spans="1:7" ht="15" customHeight="1">
      <c r="A1177" s="1"/>
      <c r="B1177" s="1"/>
      <c r="C1177" s="1"/>
      <c r="D1177" s="1"/>
      <c r="E1177" s="1"/>
      <c r="F1177" s="33" t="s">
        <v>2433</v>
      </c>
      <c r="G1177" s="34">
        <v>0.37519999999999998</v>
      </c>
    </row>
    <row r="1178" spans="1:7" ht="24" customHeight="1">
      <c r="A1178" s="27" t="s">
        <v>2431</v>
      </c>
      <c r="B1178" s="27" t="s">
        <v>2616</v>
      </c>
      <c r="C1178" s="27" t="s">
        <v>2056</v>
      </c>
      <c r="D1178" s="28" t="s">
        <v>58</v>
      </c>
      <c r="E1178" s="1"/>
      <c r="F1178" s="1"/>
      <c r="G1178" s="1"/>
    </row>
    <row r="1179" spans="1:7" ht="27.95" customHeight="1">
      <c r="A1179" s="29" t="s">
        <v>52</v>
      </c>
      <c r="B1179" s="29" t="s">
        <v>53</v>
      </c>
      <c r="C1179" s="29" t="s">
        <v>54</v>
      </c>
      <c r="D1179" s="30" t="s">
        <v>48</v>
      </c>
      <c r="E1179" s="31">
        <v>14</v>
      </c>
      <c r="F1179" s="32">
        <v>2.6800000000000001E-2</v>
      </c>
      <c r="G1179" s="32">
        <f>F1179*E1179</f>
        <v>0.37520000000000003</v>
      </c>
    </row>
    <row r="1180" spans="1:7" ht="15" customHeight="1">
      <c r="A1180" s="1"/>
      <c r="B1180" s="1"/>
      <c r="C1180" s="1"/>
      <c r="D1180" s="1"/>
      <c r="E1180" s="1"/>
      <c r="F1180" s="33" t="s">
        <v>2433</v>
      </c>
      <c r="G1180" s="34">
        <v>0.37519999999999998</v>
      </c>
    </row>
    <row r="1181" spans="1:7" ht="24" customHeight="1">
      <c r="A1181" s="27" t="s">
        <v>2431</v>
      </c>
      <c r="B1181" s="27" t="s">
        <v>2617</v>
      </c>
      <c r="C1181" s="27" t="s">
        <v>649</v>
      </c>
      <c r="D1181" s="28" t="s">
        <v>58</v>
      </c>
      <c r="E1181" s="1"/>
      <c r="F1181" s="1"/>
      <c r="G1181" s="1"/>
    </row>
    <row r="1182" spans="1:7" ht="20.100000000000001" customHeight="1">
      <c r="A1182" s="29" t="s">
        <v>49</v>
      </c>
      <c r="B1182" s="29" t="s">
        <v>50</v>
      </c>
      <c r="C1182" s="29" t="s">
        <v>51</v>
      </c>
      <c r="D1182" s="30" t="s">
        <v>48</v>
      </c>
      <c r="E1182" s="31">
        <v>30</v>
      </c>
      <c r="F1182" s="32">
        <v>2.5000000000000001E-2</v>
      </c>
      <c r="G1182" s="32">
        <f>F1182*E1182</f>
        <v>0.75</v>
      </c>
    </row>
    <row r="1183" spans="1:7" ht="15" customHeight="1">
      <c r="A1183" s="1"/>
      <c r="B1183" s="1"/>
      <c r="C1183" s="1"/>
      <c r="D1183" s="1"/>
      <c r="E1183" s="1"/>
      <c r="F1183" s="33" t="s">
        <v>2433</v>
      </c>
      <c r="G1183" s="34">
        <v>0.75</v>
      </c>
    </row>
    <row r="1184" spans="1:7" ht="24" customHeight="1">
      <c r="A1184" s="27" t="s">
        <v>2431</v>
      </c>
      <c r="B1184" s="27" t="s">
        <v>2618</v>
      </c>
      <c r="C1184" s="27" t="s">
        <v>2066</v>
      </c>
      <c r="D1184" s="28" t="s">
        <v>58</v>
      </c>
      <c r="E1184" s="1"/>
      <c r="F1184" s="1"/>
      <c r="G1184" s="1"/>
    </row>
    <row r="1185" spans="1:7" ht="20.100000000000001" customHeight="1">
      <c r="A1185" s="29" t="s">
        <v>49</v>
      </c>
      <c r="B1185" s="29" t="s">
        <v>50</v>
      </c>
      <c r="C1185" s="29" t="s">
        <v>51</v>
      </c>
      <c r="D1185" s="30" t="s">
        <v>48</v>
      </c>
      <c r="E1185" s="31">
        <v>30</v>
      </c>
      <c r="F1185" s="32">
        <v>2.5000000000000001E-2</v>
      </c>
      <c r="G1185" s="32">
        <f>F1185*E1185</f>
        <v>0.75</v>
      </c>
    </row>
    <row r="1186" spans="1:7" ht="15" customHeight="1">
      <c r="A1186" s="1"/>
      <c r="B1186" s="1"/>
      <c r="C1186" s="1"/>
      <c r="D1186" s="1"/>
      <c r="E1186" s="1"/>
      <c r="F1186" s="33" t="s">
        <v>2433</v>
      </c>
      <c r="G1186" s="34">
        <v>0.75</v>
      </c>
    </row>
    <row r="1187" spans="1:7" ht="32.1" customHeight="1">
      <c r="A1187" s="27" t="s">
        <v>2431</v>
      </c>
      <c r="B1187" s="27" t="s">
        <v>2619</v>
      </c>
      <c r="C1187" s="27" t="s">
        <v>651</v>
      </c>
      <c r="D1187" s="28" t="s">
        <v>48</v>
      </c>
      <c r="E1187" s="1"/>
      <c r="F1187" s="1"/>
      <c r="G1187" s="1"/>
    </row>
    <row r="1188" spans="1:7" ht="20.100000000000001" customHeight="1">
      <c r="A1188" s="29" t="s">
        <v>49</v>
      </c>
      <c r="B1188" s="29" t="s">
        <v>50</v>
      </c>
      <c r="C1188" s="29" t="s">
        <v>51</v>
      </c>
      <c r="D1188" s="30" t="s">
        <v>48</v>
      </c>
      <c r="E1188" s="31">
        <v>30</v>
      </c>
      <c r="F1188" s="32">
        <v>7.5999999999999998E-2</v>
      </c>
      <c r="G1188" s="32">
        <f>F1188*E1188</f>
        <v>2.2799999999999998</v>
      </c>
    </row>
    <row r="1189" spans="1:7" ht="15" customHeight="1">
      <c r="A1189" s="1"/>
      <c r="B1189" s="1"/>
      <c r="C1189" s="1"/>
      <c r="D1189" s="1"/>
      <c r="E1189" s="1"/>
      <c r="F1189" s="33" t="s">
        <v>2433</v>
      </c>
      <c r="G1189" s="34">
        <v>2.2799999999999998</v>
      </c>
    </row>
    <row r="1190" spans="1:7" ht="24" customHeight="1">
      <c r="A1190" s="27" t="s">
        <v>2431</v>
      </c>
      <c r="B1190" s="27" t="s">
        <v>2620</v>
      </c>
      <c r="C1190" s="27" t="s">
        <v>2242</v>
      </c>
      <c r="D1190" s="28" t="s">
        <v>58</v>
      </c>
      <c r="E1190" s="1"/>
      <c r="F1190" s="1"/>
      <c r="G1190" s="1"/>
    </row>
    <row r="1191" spans="1:7" ht="27.95" customHeight="1">
      <c r="A1191" s="29" t="s">
        <v>52</v>
      </c>
      <c r="B1191" s="29" t="s">
        <v>53</v>
      </c>
      <c r="C1191" s="29" t="s">
        <v>54</v>
      </c>
      <c r="D1191" s="30" t="s">
        <v>48</v>
      </c>
      <c r="E1191" s="31">
        <v>14</v>
      </c>
      <c r="F1191" s="32">
        <v>5.3699999999999998E-2</v>
      </c>
      <c r="G1191" s="32">
        <f>F1191*E1191</f>
        <v>0.75180000000000002</v>
      </c>
    </row>
    <row r="1192" spans="1:7" ht="15" customHeight="1">
      <c r="A1192" s="1"/>
      <c r="B1192" s="1"/>
      <c r="C1192" s="1"/>
      <c r="D1192" s="1"/>
      <c r="E1192" s="1"/>
      <c r="F1192" s="33" t="s">
        <v>2433</v>
      </c>
      <c r="G1192" s="34">
        <v>0.75180000000000002</v>
      </c>
    </row>
    <row r="1193" spans="1:7" ht="24" customHeight="1">
      <c r="A1193" s="27" t="s">
        <v>2431</v>
      </c>
      <c r="B1193" s="27" t="s">
        <v>2621</v>
      </c>
      <c r="C1193" s="27" t="s">
        <v>707</v>
      </c>
      <c r="D1193" s="28" t="s">
        <v>58</v>
      </c>
      <c r="E1193" s="1"/>
      <c r="F1193" s="1"/>
      <c r="G1193" s="1"/>
    </row>
    <row r="1194" spans="1:7" ht="27.95" customHeight="1">
      <c r="A1194" s="29" t="s">
        <v>52</v>
      </c>
      <c r="B1194" s="29" t="s">
        <v>53</v>
      </c>
      <c r="C1194" s="29" t="s">
        <v>54</v>
      </c>
      <c r="D1194" s="30" t="s">
        <v>48</v>
      </c>
      <c r="E1194" s="31">
        <v>14</v>
      </c>
      <c r="F1194" s="32">
        <v>5.3699999999999998E-2</v>
      </c>
      <c r="G1194" s="32">
        <f>F1194*E1194</f>
        <v>0.75180000000000002</v>
      </c>
    </row>
    <row r="1195" spans="1:7" ht="15" customHeight="1">
      <c r="A1195" s="1"/>
      <c r="B1195" s="1"/>
      <c r="C1195" s="1"/>
      <c r="D1195" s="1"/>
      <c r="E1195" s="1"/>
      <c r="F1195" s="33" t="s">
        <v>2433</v>
      </c>
      <c r="G1195" s="34">
        <v>0.75180000000000002</v>
      </c>
    </row>
    <row r="1196" spans="1:7" ht="15.95" customHeight="1">
      <c r="A1196" s="27" t="s">
        <v>2431</v>
      </c>
      <c r="B1196" s="27" t="s">
        <v>2622</v>
      </c>
      <c r="C1196" s="27" t="s">
        <v>2244</v>
      </c>
      <c r="D1196" s="28" t="s">
        <v>58</v>
      </c>
      <c r="E1196" s="1"/>
      <c r="F1196" s="1"/>
      <c r="G1196" s="1"/>
    </row>
    <row r="1197" spans="1:7" ht="27.95" customHeight="1">
      <c r="A1197" s="29" t="s">
        <v>52</v>
      </c>
      <c r="B1197" s="29" t="s">
        <v>53</v>
      </c>
      <c r="C1197" s="29" t="s">
        <v>54</v>
      </c>
      <c r="D1197" s="30" t="s">
        <v>48</v>
      </c>
      <c r="E1197" s="31">
        <v>14</v>
      </c>
      <c r="F1197" s="32">
        <v>6.3366000000000006E-2</v>
      </c>
      <c r="G1197" s="32">
        <f>F1197*E1197</f>
        <v>0.88712400000000002</v>
      </c>
    </row>
    <row r="1198" spans="1:7" ht="15" customHeight="1">
      <c r="A1198" s="1"/>
      <c r="B1198" s="1"/>
      <c r="C1198" s="1"/>
      <c r="D1198" s="1"/>
      <c r="E1198" s="1"/>
      <c r="F1198" s="33" t="s">
        <v>2433</v>
      </c>
      <c r="G1198" s="34">
        <v>0.88712400000000002</v>
      </c>
    </row>
    <row r="1199" spans="1:7" ht="15.95" customHeight="1">
      <c r="A1199" s="27" t="s">
        <v>2431</v>
      </c>
      <c r="B1199" s="27" t="s">
        <v>2623</v>
      </c>
      <c r="C1199" s="27" t="s">
        <v>653</v>
      </c>
      <c r="D1199" s="28" t="s">
        <v>58</v>
      </c>
      <c r="E1199" s="1"/>
      <c r="F1199" s="1"/>
      <c r="G1199" s="1"/>
    </row>
    <row r="1200" spans="1:7" ht="20.100000000000001" customHeight="1">
      <c r="A1200" s="29" t="s">
        <v>49</v>
      </c>
      <c r="B1200" s="29" t="s">
        <v>50</v>
      </c>
      <c r="C1200" s="29" t="s">
        <v>51</v>
      </c>
      <c r="D1200" s="30" t="s">
        <v>48</v>
      </c>
      <c r="E1200" s="31">
        <v>30</v>
      </c>
      <c r="F1200" s="32">
        <v>2.52E-2</v>
      </c>
      <c r="G1200" s="32">
        <f>F1200*E1200</f>
        <v>0.75600000000000001</v>
      </c>
    </row>
    <row r="1201" spans="1:7" ht="15" customHeight="1">
      <c r="A1201" s="1"/>
      <c r="B1201" s="1"/>
      <c r="C1201" s="1"/>
      <c r="D1201" s="1"/>
      <c r="E1201" s="1"/>
      <c r="F1201" s="33" t="s">
        <v>2433</v>
      </c>
      <c r="G1201" s="34">
        <v>0.75600000000000001</v>
      </c>
    </row>
    <row r="1202" spans="1:7" ht="15.95" customHeight="1">
      <c r="A1202" s="27" t="s">
        <v>2535</v>
      </c>
      <c r="B1202" s="27" t="s">
        <v>2624</v>
      </c>
      <c r="C1202" s="27" t="s">
        <v>1783</v>
      </c>
      <c r="D1202" s="28" t="s">
        <v>889</v>
      </c>
      <c r="E1202" s="1"/>
      <c r="F1202" s="1"/>
      <c r="G1202" s="1"/>
    </row>
    <row r="1203" spans="1:7" ht="15" customHeight="1">
      <c r="A1203" s="29" t="s">
        <v>152</v>
      </c>
      <c r="B1203" s="29" t="s">
        <v>153</v>
      </c>
      <c r="C1203" s="29" t="s">
        <v>154</v>
      </c>
      <c r="D1203" s="30" t="s">
        <v>155</v>
      </c>
      <c r="E1203" s="31">
        <v>142</v>
      </c>
      <c r="F1203" s="32">
        <v>0.02</v>
      </c>
      <c r="G1203" s="32">
        <f>F1203*E1203</f>
        <v>2.84</v>
      </c>
    </row>
    <row r="1204" spans="1:7" ht="15" customHeight="1">
      <c r="A1204" s="29" t="s">
        <v>178</v>
      </c>
      <c r="B1204" s="29" t="s">
        <v>153</v>
      </c>
      <c r="C1204" s="29" t="s">
        <v>154</v>
      </c>
      <c r="D1204" s="30" t="s">
        <v>155</v>
      </c>
      <c r="E1204" s="31">
        <v>71</v>
      </c>
      <c r="F1204" s="32">
        <v>0.02</v>
      </c>
      <c r="G1204" s="32">
        <f>F1204*E1204</f>
        <v>1.42</v>
      </c>
    </row>
    <row r="1205" spans="1:7" ht="15" customHeight="1">
      <c r="A1205" s="29" t="s">
        <v>256</v>
      </c>
      <c r="B1205" s="29" t="s">
        <v>153</v>
      </c>
      <c r="C1205" s="29" t="s">
        <v>154</v>
      </c>
      <c r="D1205" s="30" t="s">
        <v>155</v>
      </c>
      <c r="E1205" s="31">
        <v>190</v>
      </c>
      <c r="F1205" s="32">
        <v>0.02</v>
      </c>
      <c r="G1205" s="32">
        <f>F1205*E1205</f>
        <v>3.8000000000000003</v>
      </c>
    </row>
    <row r="1206" spans="1:7" ht="15" customHeight="1">
      <c r="A1206" s="29" t="s">
        <v>363</v>
      </c>
      <c r="B1206" s="29" t="s">
        <v>153</v>
      </c>
      <c r="C1206" s="29" t="s">
        <v>154</v>
      </c>
      <c r="D1206" s="30" t="s">
        <v>155</v>
      </c>
      <c r="E1206" s="31">
        <v>110</v>
      </c>
      <c r="F1206" s="32">
        <v>0.02</v>
      </c>
      <c r="G1206" s="32">
        <f>F1206*E1206</f>
        <v>2.2000000000000002</v>
      </c>
    </row>
    <row r="1207" spans="1:7" ht="15" customHeight="1">
      <c r="A1207" s="1"/>
      <c r="B1207" s="1"/>
      <c r="C1207" s="1"/>
      <c r="D1207" s="1"/>
      <c r="E1207" s="1"/>
      <c r="F1207" s="33" t="s">
        <v>2433</v>
      </c>
      <c r="G1207" s="34">
        <v>10.26</v>
      </c>
    </row>
    <row r="1208" spans="1:7" ht="15.95" customHeight="1">
      <c r="A1208" s="27" t="s">
        <v>2431</v>
      </c>
      <c r="B1208" s="27" t="s">
        <v>2625</v>
      </c>
      <c r="C1208" s="27" t="s">
        <v>655</v>
      </c>
      <c r="D1208" s="28" t="s">
        <v>48</v>
      </c>
      <c r="E1208" s="1"/>
      <c r="F1208" s="1"/>
      <c r="G1208" s="1"/>
    </row>
    <row r="1209" spans="1:7" ht="20.100000000000001" customHeight="1">
      <c r="A1209" s="29" t="s">
        <v>49</v>
      </c>
      <c r="B1209" s="29" t="s">
        <v>50</v>
      </c>
      <c r="C1209" s="29" t="s">
        <v>51</v>
      </c>
      <c r="D1209" s="30" t="s">
        <v>48</v>
      </c>
      <c r="E1209" s="31">
        <v>30</v>
      </c>
      <c r="F1209" s="32">
        <v>6.0000000000000001E-3</v>
      </c>
      <c r="G1209" s="32">
        <f>F1209*E1209</f>
        <v>0.18</v>
      </c>
    </row>
    <row r="1210" spans="1:7" ht="27.95" customHeight="1">
      <c r="A1210" s="29" t="s">
        <v>52</v>
      </c>
      <c r="B1210" s="29" t="s">
        <v>53</v>
      </c>
      <c r="C1210" s="29" t="s">
        <v>54</v>
      </c>
      <c r="D1210" s="30" t="s">
        <v>48</v>
      </c>
      <c r="E1210" s="31">
        <v>14</v>
      </c>
      <c r="F1210" s="32">
        <v>8.9999999999999993E-3</v>
      </c>
      <c r="G1210" s="32">
        <f>F1210*E1210</f>
        <v>0.126</v>
      </c>
    </row>
    <row r="1211" spans="1:7" ht="15" customHeight="1">
      <c r="A1211" s="1"/>
      <c r="B1211" s="1"/>
      <c r="C1211" s="1"/>
      <c r="D1211" s="1"/>
      <c r="E1211" s="1"/>
      <c r="F1211" s="33" t="s">
        <v>2433</v>
      </c>
      <c r="G1211" s="34">
        <v>0.30599999999999999</v>
      </c>
    </row>
    <row r="1212" spans="1:7" ht="15.95" customHeight="1">
      <c r="A1212" s="27" t="s">
        <v>2431</v>
      </c>
      <c r="B1212" s="27" t="s">
        <v>2626</v>
      </c>
      <c r="C1212" s="27" t="s">
        <v>657</v>
      </c>
      <c r="D1212" s="28" t="s">
        <v>48</v>
      </c>
      <c r="E1212" s="1"/>
      <c r="F1212" s="1"/>
      <c r="G1212" s="1"/>
    </row>
    <row r="1213" spans="1:7" ht="20.100000000000001" customHeight="1">
      <c r="A1213" s="29" t="s">
        <v>49</v>
      </c>
      <c r="B1213" s="29" t="s">
        <v>50</v>
      </c>
      <c r="C1213" s="29" t="s">
        <v>51</v>
      </c>
      <c r="D1213" s="30" t="s">
        <v>48</v>
      </c>
      <c r="E1213" s="31">
        <v>30</v>
      </c>
      <c r="F1213" s="32">
        <v>1.4396</v>
      </c>
      <c r="G1213" s="32">
        <f>F1213*E1213</f>
        <v>43.188000000000002</v>
      </c>
    </row>
    <row r="1214" spans="1:7" ht="27.95" customHeight="1">
      <c r="A1214" s="29" t="s">
        <v>52</v>
      </c>
      <c r="B1214" s="29" t="s">
        <v>53</v>
      </c>
      <c r="C1214" s="29" t="s">
        <v>54</v>
      </c>
      <c r="D1214" s="30" t="s">
        <v>48</v>
      </c>
      <c r="E1214" s="31">
        <v>14</v>
      </c>
      <c r="F1214" s="32">
        <v>1.4510000000000001</v>
      </c>
      <c r="G1214" s="32">
        <f>F1214*E1214</f>
        <v>20.314</v>
      </c>
    </row>
    <row r="1215" spans="1:7" ht="15" customHeight="1">
      <c r="A1215" s="1"/>
      <c r="B1215" s="1"/>
      <c r="C1215" s="1"/>
      <c r="D1215" s="1"/>
      <c r="E1215" s="1"/>
      <c r="F1215" s="33" t="s">
        <v>2433</v>
      </c>
      <c r="G1215" s="34">
        <v>63.502000000000002</v>
      </c>
    </row>
    <row r="1216" spans="1:7" ht="24" customHeight="1">
      <c r="A1216" s="27" t="s">
        <v>2431</v>
      </c>
      <c r="B1216" s="27" t="s">
        <v>2627</v>
      </c>
      <c r="C1216" s="27" t="s">
        <v>809</v>
      </c>
      <c r="D1216" s="28" t="s">
        <v>810</v>
      </c>
      <c r="E1216" s="1"/>
      <c r="F1216" s="1"/>
      <c r="G1216" s="1"/>
    </row>
    <row r="1217" spans="1:7" ht="20.100000000000001" customHeight="1">
      <c r="A1217" s="29" t="s">
        <v>90</v>
      </c>
      <c r="B1217" s="29" t="s">
        <v>91</v>
      </c>
      <c r="C1217" s="29" t="s">
        <v>92</v>
      </c>
      <c r="D1217" s="30" t="s">
        <v>93</v>
      </c>
      <c r="E1217" s="31">
        <v>95.05</v>
      </c>
      <c r="F1217" s="32">
        <v>1.4999999999999999E-2</v>
      </c>
      <c r="G1217" s="32">
        <f t="shared" ref="G1217:G1223" si="42">F1217*E1217</f>
        <v>1.4257499999999999</v>
      </c>
    </row>
    <row r="1218" spans="1:7" ht="20.100000000000001" customHeight="1">
      <c r="A1218" s="29" t="s">
        <v>133</v>
      </c>
      <c r="B1218" s="29" t="s">
        <v>91</v>
      </c>
      <c r="C1218" s="29" t="s">
        <v>92</v>
      </c>
      <c r="D1218" s="30" t="s">
        <v>93</v>
      </c>
      <c r="E1218" s="31">
        <v>852</v>
      </c>
      <c r="F1218" s="32">
        <v>1.4999999999999999E-2</v>
      </c>
      <c r="G1218" s="32">
        <f t="shared" si="42"/>
        <v>12.78</v>
      </c>
    </row>
    <row r="1219" spans="1:7" ht="15" customHeight="1">
      <c r="A1219" s="29" t="s">
        <v>158</v>
      </c>
      <c r="B1219" s="29" t="s">
        <v>159</v>
      </c>
      <c r="C1219" s="29" t="s">
        <v>160</v>
      </c>
      <c r="D1219" s="30" t="s">
        <v>48</v>
      </c>
      <c r="E1219" s="31">
        <v>161.22</v>
      </c>
      <c r="F1219" s="32">
        <v>1.4999999999999999E-2</v>
      </c>
      <c r="G1219" s="32">
        <f t="shared" si="42"/>
        <v>2.4182999999999999</v>
      </c>
    </row>
    <row r="1220" spans="1:7" ht="15" customHeight="1">
      <c r="A1220" s="29" t="s">
        <v>166</v>
      </c>
      <c r="B1220" s="29" t="s">
        <v>159</v>
      </c>
      <c r="C1220" s="29" t="s">
        <v>160</v>
      </c>
      <c r="D1220" s="30" t="s">
        <v>48</v>
      </c>
      <c r="E1220" s="31">
        <v>262.7</v>
      </c>
      <c r="F1220" s="32">
        <v>1.4999999999999999E-2</v>
      </c>
      <c r="G1220" s="32">
        <f t="shared" si="42"/>
        <v>3.9404999999999997</v>
      </c>
    </row>
    <row r="1221" spans="1:7" ht="15" customHeight="1">
      <c r="A1221" s="29" t="s">
        <v>207</v>
      </c>
      <c r="B1221" s="29" t="s">
        <v>159</v>
      </c>
      <c r="C1221" s="29" t="s">
        <v>160</v>
      </c>
      <c r="D1221" s="30" t="s">
        <v>48</v>
      </c>
      <c r="E1221" s="31">
        <v>91.8</v>
      </c>
      <c r="F1221" s="32">
        <v>1.4999999999999999E-2</v>
      </c>
      <c r="G1221" s="32">
        <f t="shared" si="42"/>
        <v>1.377</v>
      </c>
    </row>
    <row r="1222" spans="1:7" ht="20.100000000000001" customHeight="1">
      <c r="A1222" s="29" t="s">
        <v>237</v>
      </c>
      <c r="B1222" s="29" t="s">
        <v>91</v>
      </c>
      <c r="C1222" s="29" t="s">
        <v>92</v>
      </c>
      <c r="D1222" s="30" t="s">
        <v>93</v>
      </c>
      <c r="E1222" s="31">
        <v>1721.67</v>
      </c>
      <c r="F1222" s="32">
        <v>1.4999999999999999E-2</v>
      </c>
      <c r="G1222" s="32">
        <f t="shared" si="42"/>
        <v>25.825050000000001</v>
      </c>
    </row>
    <row r="1223" spans="1:7" ht="15" customHeight="1">
      <c r="A1223" s="29" t="s">
        <v>265</v>
      </c>
      <c r="B1223" s="29" t="s">
        <v>159</v>
      </c>
      <c r="C1223" s="29" t="s">
        <v>160</v>
      </c>
      <c r="D1223" s="30" t="s">
        <v>48</v>
      </c>
      <c r="E1223" s="31">
        <v>408</v>
      </c>
      <c r="F1223" s="32">
        <v>1.4999999999999999E-2</v>
      </c>
      <c r="G1223" s="32">
        <f t="shared" si="42"/>
        <v>6.12</v>
      </c>
    </row>
    <row r="1224" spans="1:7" ht="15" customHeight="1">
      <c r="A1224" s="1"/>
      <c r="B1224" s="1"/>
      <c r="C1224" s="1"/>
      <c r="D1224" s="1"/>
      <c r="E1224" s="1"/>
      <c r="F1224" s="33" t="s">
        <v>2433</v>
      </c>
      <c r="G1224" s="34">
        <v>53.886600000000001</v>
      </c>
    </row>
    <row r="1225" spans="1:7" ht="24" customHeight="1">
      <c r="A1225" s="27" t="s">
        <v>2431</v>
      </c>
      <c r="B1225" s="27" t="s">
        <v>2628</v>
      </c>
      <c r="C1225" s="27" t="s">
        <v>2092</v>
      </c>
      <c r="D1225" s="28" t="s">
        <v>15</v>
      </c>
      <c r="E1225" s="1"/>
      <c r="F1225" s="1"/>
      <c r="G1225" s="1"/>
    </row>
    <row r="1226" spans="1:7" ht="20.100000000000001" customHeight="1">
      <c r="A1226" s="29" t="s">
        <v>90</v>
      </c>
      <c r="B1226" s="29" t="s">
        <v>91</v>
      </c>
      <c r="C1226" s="29" t="s">
        <v>92</v>
      </c>
      <c r="D1226" s="30" t="s">
        <v>93</v>
      </c>
      <c r="E1226" s="31">
        <v>95.05</v>
      </c>
      <c r="F1226" s="32">
        <v>1.4999999999999999E-2</v>
      </c>
      <c r="G1226" s="32">
        <f t="shared" ref="G1226:G1232" si="43">F1226*E1226</f>
        <v>1.4257499999999999</v>
      </c>
    </row>
    <row r="1227" spans="1:7" ht="20.100000000000001" customHeight="1">
      <c r="A1227" s="29" t="s">
        <v>133</v>
      </c>
      <c r="B1227" s="29" t="s">
        <v>91</v>
      </c>
      <c r="C1227" s="29" t="s">
        <v>92</v>
      </c>
      <c r="D1227" s="30" t="s">
        <v>93</v>
      </c>
      <c r="E1227" s="31">
        <v>852</v>
      </c>
      <c r="F1227" s="32">
        <v>1.4999999999999999E-2</v>
      </c>
      <c r="G1227" s="32">
        <f t="shared" si="43"/>
        <v>12.78</v>
      </c>
    </row>
    <row r="1228" spans="1:7" ht="15" customHeight="1">
      <c r="A1228" s="29" t="s">
        <v>158</v>
      </c>
      <c r="B1228" s="29" t="s">
        <v>159</v>
      </c>
      <c r="C1228" s="29" t="s">
        <v>160</v>
      </c>
      <c r="D1228" s="30" t="s">
        <v>48</v>
      </c>
      <c r="E1228" s="31">
        <v>161.22</v>
      </c>
      <c r="F1228" s="32">
        <v>1.4999999999999999E-2</v>
      </c>
      <c r="G1228" s="32">
        <f t="shared" si="43"/>
        <v>2.4182999999999999</v>
      </c>
    </row>
    <row r="1229" spans="1:7" ht="15" customHeight="1">
      <c r="A1229" s="29" t="s">
        <v>166</v>
      </c>
      <c r="B1229" s="29" t="s">
        <v>159</v>
      </c>
      <c r="C1229" s="29" t="s">
        <v>160</v>
      </c>
      <c r="D1229" s="30" t="s">
        <v>48</v>
      </c>
      <c r="E1229" s="31">
        <v>262.7</v>
      </c>
      <c r="F1229" s="32">
        <v>1.4999999999999999E-2</v>
      </c>
      <c r="G1229" s="32">
        <f t="shared" si="43"/>
        <v>3.9404999999999997</v>
      </c>
    </row>
    <row r="1230" spans="1:7" ht="15" customHeight="1">
      <c r="A1230" s="29" t="s">
        <v>207</v>
      </c>
      <c r="B1230" s="29" t="s">
        <v>159</v>
      </c>
      <c r="C1230" s="29" t="s">
        <v>160</v>
      </c>
      <c r="D1230" s="30" t="s">
        <v>48</v>
      </c>
      <c r="E1230" s="31">
        <v>91.8</v>
      </c>
      <c r="F1230" s="32">
        <v>1.4999999999999999E-2</v>
      </c>
      <c r="G1230" s="32">
        <f t="shared" si="43"/>
        <v>1.377</v>
      </c>
    </row>
    <row r="1231" spans="1:7" ht="20.100000000000001" customHeight="1">
      <c r="A1231" s="29" t="s">
        <v>237</v>
      </c>
      <c r="B1231" s="29" t="s">
        <v>91</v>
      </c>
      <c r="C1231" s="29" t="s">
        <v>92</v>
      </c>
      <c r="D1231" s="30" t="s">
        <v>93</v>
      </c>
      <c r="E1231" s="31">
        <v>1721.67</v>
      </c>
      <c r="F1231" s="32">
        <v>1.4999999999999999E-2</v>
      </c>
      <c r="G1231" s="32">
        <f t="shared" si="43"/>
        <v>25.825050000000001</v>
      </c>
    </row>
    <row r="1232" spans="1:7" ht="15" customHeight="1">
      <c r="A1232" s="29" t="s">
        <v>265</v>
      </c>
      <c r="B1232" s="29" t="s">
        <v>159</v>
      </c>
      <c r="C1232" s="29" t="s">
        <v>160</v>
      </c>
      <c r="D1232" s="30" t="s">
        <v>48</v>
      </c>
      <c r="E1232" s="31">
        <v>408</v>
      </c>
      <c r="F1232" s="32">
        <v>1.4999999999999999E-2</v>
      </c>
      <c r="G1232" s="32">
        <f t="shared" si="43"/>
        <v>6.12</v>
      </c>
    </row>
    <row r="1233" spans="1:7" ht="15" customHeight="1">
      <c r="A1233" s="1"/>
      <c r="B1233" s="1"/>
      <c r="C1233" s="1"/>
      <c r="D1233" s="1"/>
      <c r="E1233" s="1"/>
      <c r="F1233" s="33" t="s">
        <v>2433</v>
      </c>
      <c r="G1233" s="34">
        <v>53.886600000000001</v>
      </c>
    </row>
    <row r="1234" spans="1:7" ht="24" customHeight="1">
      <c r="A1234" s="27" t="s">
        <v>2431</v>
      </c>
      <c r="B1234" s="27" t="s">
        <v>2629</v>
      </c>
      <c r="C1234" s="27" t="s">
        <v>2094</v>
      </c>
      <c r="D1234" s="28" t="s">
        <v>15</v>
      </c>
      <c r="E1234" s="1"/>
      <c r="F1234" s="1"/>
      <c r="G1234" s="1"/>
    </row>
    <row r="1235" spans="1:7" ht="20.100000000000001" customHeight="1">
      <c r="A1235" s="29" t="s">
        <v>90</v>
      </c>
      <c r="B1235" s="29" t="s">
        <v>91</v>
      </c>
      <c r="C1235" s="29" t="s">
        <v>92</v>
      </c>
      <c r="D1235" s="30" t="s">
        <v>93</v>
      </c>
      <c r="E1235" s="31">
        <v>95.05</v>
      </c>
      <c r="F1235" s="32">
        <v>1.4999999999999999E-2</v>
      </c>
      <c r="G1235" s="32">
        <f t="shared" ref="G1235:G1241" si="44">F1235*E1235</f>
        <v>1.4257499999999999</v>
      </c>
    </row>
    <row r="1236" spans="1:7" ht="20.100000000000001" customHeight="1">
      <c r="A1236" s="29" t="s">
        <v>133</v>
      </c>
      <c r="B1236" s="29" t="s">
        <v>91</v>
      </c>
      <c r="C1236" s="29" t="s">
        <v>92</v>
      </c>
      <c r="D1236" s="30" t="s">
        <v>93</v>
      </c>
      <c r="E1236" s="31">
        <v>852</v>
      </c>
      <c r="F1236" s="32">
        <v>1.4999999999999999E-2</v>
      </c>
      <c r="G1236" s="32">
        <f t="shared" si="44"/>
        <v>12.78</v>
      </c>
    </row>
    <row r="1237" spans="1:7" ht="15" customHeight="1">
      <c r="A1237" s="29" t="s">
        <v>158</v>
      </c>
      <c r="B1237" s="29" t="s">
        <v>159</v>
      </c>
      <c r="C1237" s="29" t="s">
        <v>160</v>
      </c>
      <c r="D1237" s="30" t="s">
        <v>48</v>
      </c>
      <c r="E1237" s="31">
        <v>161.22</v>
      </c>
      <c r="F1237" s="32">
        <v>1.4999999999999999E-2</v>
      </c>
      <c r="G1237" s="32">
        <f t="shared" si="44"/>
        <v>2.4182999999999999</v>
      </c>
    </row>
    <row r="1238" spans="1:7" ht="15" customHeight="1">
      <c r="A1238" s="29" t="s">
        <v>166</v>
      </c>
      <c r="B1238" s="29" t="s">
        <v>159</v>
      </c>
      <c r="C1238" s="29" t="s">
        <v>160</v>
      </c>
      <c r="D1238" s="30" t="s">
        <v>48</v>
      </c>
      <c r="E1238" s="31">
        <v>262.7</v>
      </c>
      <c r="F1238" s="32">
        <v>1.4999999999999999E-2</v>
      </c>
      <c r="G1238" s="32">
        <f t="shared" si="44"/>
        <v>3.9404999999999997</v>
      </c>
    </row>
    <row r="1239" spans="1:7" ht="15" customHeight="1">
      <c r="A1239" s="29" t="s">
        <v>207</v>
      </c>
      <c r="B1239" s="29" t="s">
        <v>159</v>
      </c>
      <c r="C1239" s="29" t="s">
        <v>160</v>
      </c>
      <c r="D1239" s="30" t="s">
        <v>48</v>
      </c>
      <c r="E1239" s="31">
        <v>91.8</v>
      </c>
      <c r="F1239" s="32">
        <v>1.4999999999999999E-2</v>
      </c>
      <c r="G1239" s="32">
        <f t="shared" si="44"/>
        <v>1.377</v>
      </c>
    </row>
    <row r="1240" spans="1:7" ht="20.100000000000001" customHeight="1">
      <c r="A1240" s="29" t="s">
        <v>237</v>
      </c>
      <c r="B1240" s="29" t="s">
        <v>91</v>
      </c>
      <c r="C1240" s="29" t="s">
        <v>92</v>
      </c>
      <c r="D1240" s="30" t="s">
        <v>93</v>
      </c>
      <c r="E1240" s="31">
        <v>1721.67</v>
      </c>
      <c r="F1240" s="32">
        <v>1.4999999999999999E-2</v>
      </c>
      <c r="G1240" s="32">
        <f t="shared" si="44"/>
        <v>25.825050000000001</v>
      </c>
    </row>
    <row r="1241" spans="1:7" ht="15" customHeight="1">
      <c r="A1241" s="29" t="s">
        <v>265</v>
      </c>
      <c r="B1241" s="29" t="s">
        <v>159</v>
      </c>
      <c r="C1241" s="29" t="s">
        <v>160</v>
      </c>
      <c r="D1241" s="30" t="s">
        <v>48</v>
      </c>
      <c r="E1241" s="31">
        <v>408</v>
      </c>
      <c r="F1241" s="32">
        <v>1.4999999999999999E-2</v>
      </c>
      <c r="G1241" s="32">
        <f t="shared" si="44"/>
        <v>6.12</v>
      </c>
    </row>
    <row r="1242" spans="1:7" ht="15" customHeight="1">
      <c r="A1242" s="1"/>
      <c r="B1242" s="1"/>
      <c r="C1242" s="1"/>
      <c r="D1242" s="1"/>
      <c r="E1242" s="1"/>
      <c r="F1242" s="33" t="s">
        <v>2433</v>
      </c>
      <c r="G1242" s="34">
        <v>53.886600000000001</v>
      </c>
    </row>
    <row r="1243" spans="1:7" ht="24" customHeight="1">
      <c r="A1243" s="27" t="s">
        <v>2431</v>
      </c>
      <c r="B1243" s="27" t="s">
        <v>2630</v>
      </c>
      <c r="C1243" s="27" t="s">
        <v>2096</v>
      </c>
      <c r="D1243" s="28" t="s">
        <v>15</v>
      </c>
      <c r="E1243" s="1"/>
      <c r="F1243" s="1"/>
      <c r="G1243" s="1"/>
    </row>
    <row r="1244" spans="1:7" ht="20.100000000000001" customHeight="1">
      <c r="A1244" s="29" t="s">
        <v>90</v>
      </c>
      <c r="B1244" s="29" t="s">
        <v>91</v>
      </c>
      <c r="C1244" s="29" t="s">
        <v>92</v>
      </c>
      <c r="D1244" s="30" t="s">
        <v>93</v>
      </c>
      <c r="E1244" s="31">
        <v>95.05</v>
      </c>
      <c r="F1244" s="32">
        <v>1.4999999999999999E-2</v>
      </c>
      <c r="G1244" s="32">
        <f t="shared" ref="G1244:G1250" si="45">F1244*E1244</f>
        <v>1.4257499999999999</v>
      </c>
    </row>
    <row r="1245" spans="1:7" ht="20.100000000000001" customHeight="1">
      <c r="A1245" s="29" t="s">
        <v>133</v>
      </c>
      <c r="B1245" s="29" t="s">
        <v>91</v>
      </c>
      <c r="C1245" s="29" t="s">
        <v>92</v>
      </c>
      <c r="D1245" s="30" t="s">
        <v>93</v>
      </c>
      <c r="E1245" s="31">
        <v>852</v>
      </c>
      <c r="F1245" s="32">
        <v>1.4999999999999999E-2</v>
      </c>
      <c r="G1245" s="32">
        <f t="shared" si="45"/>
        <v>12.78</v>
      </c>
    </row>
    <row r="1246" spans="1:7" ht="15" customHeight="1">
      <c r="A1246" s="29" t="s">
        <v>158</v>
      </c>
      <c r="B1246" s="29" t="s">
        <v>159</v>
      </c>
      <c r="C1246" s="29" t="s">
        <v>160</v>
      </c>
      <c r="D1246" s="30" t="s">
        <v>48</v>
      </c>
      <c r="E1246" s="31">
        <v>161.22</v>
      </c>
      <c r="F1246" s="32">
        <v>1.4999999999999999E-2</v>
      </c>
      <c r="G1246" s="32">
        <f t="shared" si="45"/>
        <v>2.4182999999999999</v>
      </c>
    </row>
    <row r="1247" spans="1:7" ht="15" customHeight="1">
      <c r="A1247" s="29" t="s">
        <v>166</v>
      </c>
      <c r="B1247" s="29" t="s">
        <v>159</v>
      </c>
      <c r="C1247" s="29" t="s">
        <v>160</v>
      </c>
      <c r="D1247" s="30" t="s">
        <v>48</v>
      </c>
      <c r="E1247" s="31">
        <v>262.7</v>
      </c>
      <c r="F1247" s="32">
        <v>1.4999999999999999E-2</v>
      </c>
      <c r="G1247" s="32">
        <f t="shared" si="45"/>
        <v>3.9404999999999997</v>
      </c>
    </row>
    <row r="1248" spans="1:7" ht="15" customHeight="1">
      <c r="A1248" s="29" t="s">
        <v>207</v>
      </c>
      <c r="B1248" s="29" t="s">
        <v>159</v>
      </c>
      <c r="C1248" s="29" t="s">
        <v>160</v>
      </c>
      <c r="D1248" s="30" t="s">
        <v>48</v>
      </c>
      <c r="E1248" s="31">
        <v>91.8</v>
      </c>
      <c r="F1248" s="32">
        <v>1.4999999999999999E-2</v>
      </c>
      <c r="G1248" s="32">
        <f t="shared" si="45"/>
        <v>1.377</v>
      </c>
    </row>
    <row r="1249" spans="1:7" ht="20.100000000000001" customHeight="1">
      <c r="A1249" s="29" t="s">
        <v>237</v>
      </c>
      <c r="B1249" s="29" t="s">
        <v>91</v>
      </c>
      <c r="C1249" s="29" t="s">
        <v>92</v>
      </c>
      <c r="D1249" s="30" t="s">
        <v>93</v>
      </c>
      <c r="E1249" s="31">
        <v>1721.67</v>
      </c>
      <c r="F1249" s="32">
        <v>1.4999999999999999E-2</v>
      </c>
      <c r="G1249" s="32">
        <f t="shared" si="45"/>
        <v>25.825050000000001</v>
      </c>
    </row>
    <row r="1250" spans="1:7" ht="15" customHeight="1">
      <c r="A1250" s="29" t="s">
        <v>265</v>
      </c>
      <c r="B1250" s="29" t="s">
        <v>159</v>
      </c>
      <c r="C1250" s="29" t="s">
        <v>160</v>
      </c>
      <c r="D1250" s="30" t="s">
        <v>48</v>
      </c>
      <c r="E1250" s="31">
        <v>408</v>
      </c>
      <c r="F1250" s="32">
        <v>1.4999999999999999E-2</v>
      </c>
      <c r="G1250" s="32">
        <f t="shared" si="45"/>
        <v>6.12</v>
      </c>
    </row>
    <row r="1251" spans="1:7" ht="15" customHeight="1">
      <c r="A1251" s="1"/>
      <c r="B1251" s="1"/>
      <c r="C1251" s="1"/>
      <c r="D1251" s="1"/>
      <c r="E1251" s="1"/>
      <c r="F1251" s="33" t="s">
        <v>2433</v>
      </c>
      <c r="G1251" s="34">
        <v>53.886600000000001</v>
      </c>
    </row>
    <row r="1252" spans="1:7" ht="24" customHeight="1">
      <c r="A1252" s="27" t="s">
        <v>2431</v>
      </c>
      <c r="B1252" s="27" t="s">
        <v>2631</v>
      </c>
      <c r="C1252" s="27" t="s">
        <v>2098</v>
      </c>
      <c r="D1252" s="28" t="s">
        <v>15</v>
      </c>
      <c r="E1252" s="1"/>
      <c r="F1252" s="1"/>
      <c r="G1252" s="1"/>
    </row>
    <row r="1253" spans="1:7" ht="20.100000000000001" customHeight="1">
      <c r="A1253" s="29" t="s">
        <v>90</v>
      </c>
      <c r="B1253" s="29" t="s">
        <v>91</v>
      </c>
      <c r="C1253" s="29" t="s">
        <v>92</v>
      </c>
      <c r="D1253" s="30" t="s">
        <v>93</v>
      </c>
      <c r="E1253" s="31">
        <v>95.05</v>
      </c>
      <c r="F1253" s="32">
        <v>1.4999999999999999E-2</v>
      </c>
      <c r="G1253" s="32">
        <f t="shared" ref="G1253:G1259" si="46">F1253*E1253</f>
        <v>1.4257499999999999</v>
      </c>
    </row>
    <row r="1254" spans="1:7" ht="20.100000000000001" customHeight="1">
      <c r="A1254" s="29" t="s">
        <v>133</v>
      </c>
      <c r="B1254" s="29" t="s">
        <v>91</v>
      </c>
      <c r="C1254" s="29" t="s">
        <v>92</v>
      </c>
      <c r="D1254" s="30" t="s">
        <v>93</v>
      </c>
      <c r="E1254" s="31">
        <v>852</v>
      </c>
      <c r="F1254" s="32">
        <v>1.4999999999999999E-2</v>
      </c>
      <c r="G1254" s="32">
        <f t="shared" si="46"/>
        <v>12.78</v>
      </c>
    </row>
    <row r="1255" spans="1:7" ht="15" customHeight="1">
      <c r="A1255" s="29" t="s">
        <v>158</v>
      </c>
      <c r="B1255" s="29" t="s">
        <v>159</v>
      </c>
      <c r="C1255" s="29" t="s">
        <v>160</v>
      </c>
      <c r="D1255" s="30" t="s">
        <v>48</v>
      </c>
      <c r="E1255" s="31">
        <v>161.22</v>
      </c>
      <c r="F1255" s="32">
        <v>1.4999999999999999E-2</v>
      </c>
      <c r="G1255" s="32">
        <f t="shared" si="46"/>
        <v>2.4182999999999999</v>
      </c>
    </row>
    <row r="1256" spans="1:7" ht="15" customHeight="1">
      <c r="A1256" s="29" t="s">
        <v>166</v>
      </c>
      <c r="B1256" s="29" t="s">
        <v>159</v>
      </c>
      <c r="C1256" s="29" t="s">
        <v>160</v>
      </c>
      <c r="D1256" s="30" t="s">
        <v>48</v>
      </c>
      <c r="E1256" s="31">
        <v>262.7</v>
      </c>
      <c r="F1256" s="32">
        <v>1.4999999999999999E-2</v>
      </c>
      <c r="G1256" s="32">
        <f t="shared" si="46"/>
        <v>3.9404999999999997</v>
      </c>
    </row>
    <row r="1257" spans="1:7" ht="15" customHeight="1">
      <c r="A1257" s="29" t="s">
        <v>207</v>
      </c>
      <c r="B1257" s="29" t="s">
        <v>159</v>
      </c>
      <c r="C1257" s="29" t="s">
        <v>160</v>
      </c>
      <c r="D1257" s="30" t="s">
        <v>48</v>
      </c>
      <c r="E1257" s="31">
        <v>91.8</v>
      </c>
      <c r="F1257" s="32">
        <v>1.4999999999999999E-2</v>
      </c>
      <c r="G1257" s="32">
        <f t="shared" si="46"/>
        <v>1.377</v>
      </c>
    </row>
    <row r="1258" spans="1:7" ht="20.100000000000001" customHeight="1">
      <c r="A1258" s="29" t="s">
        <v>237</v>
      </c>
      <c r="B1258" s="29" t="s">
        <v>91</v>
      </c>
      <c r="C1258" s="29" t="s">
        <v>92</v>
      </c>
      <c r="D1258" s="30" t="s">
        <v>93</v>
      </c>
      <c r="E1258" s="31">
        <v>1721.67</v>
      </c>
      <c r="F1258" s="32">
        <v>1.4999999999999999E-2</v>
      </c>
      <c r="G1258" s="32">
        <f t="shared" si="46"/>
        <v>25.825050000000001</v>
      </c>
    </row>
    <row r="1259" spans="1:7" ht="15" customHeight="1">
      <c r="A1259" s="29" t="s">
        <v>265</v>
      </c>
      <c r="B1259" s="29" t="s">
        <v>159</v>
      </c>
      <c r="C1259" s="29" t="s">
        <v>160</v>
      </c>
      <c r="D1259" s="30" t="s">
        <v>48</v>
      </c>
      <c r="E1259" s="31">
        <v>408</v>
      </c>
      <c r="F1259" s="32">
        <v>1.4999999999999999E-2</v>
      </c>
      <c r="G1259" s="32">
        <f t="shared" si="46"/>
        <v>6.12</v>
      </c>
    </row>
    <row r="1260" spans="1:7" ht="15" customHeight="1">
      <c r="A1260" s="1"/>
      <c r="B1260" s="1"/>
      <c r="C1260" s="1"/>
      <c r="D1260" s="1"/>
      <c r="E1260" s="1"/>
      <c r="F1260" s="33" t="s">
        <v>2433</v>
      </c>
      <c r="G1260" s="34">
        <v>53.886600000000001</v>
      </c>
    </row>
    <row r="1261" spans="1:7" ht="15.95" customHeight="1">
      <c r="A1261" s="27" t="s">
        <v>2431</v>
      </c>
      <c r="B1261" s="27" t="s">
        <v>2632</v>
      </c>
      <c r="C1261" s="27" t="s">
        <v>2112</v>
      </c>
      <c r="D1261" s="28" t="s">
        <v>58</v>
      </c>
      <c r="E1261" s="1"/>
      <c r="F1261" s="1"/>
      <c r="G1261" s="1"/>
    </row>
    <row r="1262" spans="1:7" ht="27.95" customHeight="1">
      <c r="A1262" s="29" t="s">
        <v>52</v>
      </c>
      <c r="B1262" s="29" t="s">
        <v>53</v>
      </c>
      <c r="C1262" s="29" t="s">
        <v>54</v>
      </c>
      <c r="D1262" s="30" t="s">
        <v>48</v>
      </c>
      <c r="E1262" s="31">
        <v>14</v>
      </c>
      <c r="F1262" s="32">
        <v>2.6800000000000001E-2</v>
      </c>
      <c r="G1262" s="32">
        <f>F1262*E1262</f>
        <v>0.37520000000000003</v>
      </c>
    </row>
    <row r="1263" spans="1:7" ht="15" customHeight="1">
      <c r="A1263" s="1"/>
      <c r="B1263" s="1"/>
      <c r="C1263" s="1"/>
      <c r="D1263" s="1"/>
      <c r="E1263" s="1"/>
      <c r="F1263" s="33" t="s">
        <v>2433</v>
      </c>
      <c r="G1263" s="34">
        <v>0.37519999999999998</v>
      </c>
    </row>
    <row r="1264" spans="1:7" ht="32.1" customHeight="1">
      <c r="A1264" s="27" t="s">
        <v>2431</v>
      </c>
      <c r="B1264" s="27" t="s">
        <v>2633</v>
      </c>
      <c r="C1264" s="27" t="s">
        <v>709</v>
      </c>
      <c r="D1264" s="28" t="s">
        <v>58</v>
      </c>
      <c r="E1264" s="1"/>
      <c r="F1264" s="1"/>
      <c r="G1264" s="1"/>
    </row>
    <row r="1265" spans="1:7" ht="27.95" customHeight="1">
      <c r="A1265" s="29" t="s">
        <v>52</v>
      </c>
      <c r="B1265" s="29" t="s">
        <v>53</v>
      </c>
      <c r="C1265" s="29" t="s">
        <v>54</v>
      </c>
      <c r="D1265" s="30" t="s">
        <v>48</v>
      </c>
      <c r="E1265" s="31">
        <v>14</v>
      </c>
      <c r="F1265" s="32">
        <v>2.6800000000000001E-2</v>
      </c>
      <c r="G1265" s="32">
        <f>F1265*E1265</f>
        <v>0.37520000000000003</v>
      </c>
    </row>
    <row r="1266" spans="1:7" ht="15" customHeight="1">
      <c r="A1266" s="1"/>
      <c r="B1266" s="1"/>
      <c r="C1266" s="1"/>
      <c r="D1266" s="1"/>
      <c r="E1266" s="1"/>
      <c r="F1266" s="33" t="s">
        <v>2433</v>
      </c>
      <c r="G1266" s="34">
        <v>0.37519999999999998</v>
      </c>
    </row>
    <row r="1267" spans="1:7" ht="24" customHeight="1">
      <c r="A1267" s="27" t="s">
        <v>2431</v>
      </c>
      <c r="B1267" s="27" t="s">
        <v>2634</v>
      </c>
      <c r="C1267" s="27" t="s">
        <v>659</v>
      </c>
      <c r="D1267" s="28" t="s">
        <v>58</v>
      </c>
      <c r="E1267" s="1"/>
      <c r="F1267" s="1"/>
      <c r="G1267" s="1"/>
    </row>
    <row r="1268" spans="1:7" ht="20.100000000000001" customHeight="1">
      <c r="A1268" s="29" t="s">
        <v>49</v>
      </c>
      <c r="B1268" s="29" t="s">
        <v>50</v>
      </c>
      <c r="C1268" s="29" t="s">
        <v>51</v>
      </c>
      <c r="D1268" s="30" t="s">
        <v>48</v>
      </c>
      <c r="E1268" s="31">
        <v>30</v>
      </c>
      <c r="F1268" s="32">
        <v>0.1007</v>
      </c>
      <c r="G1268" s="32">
        <f>F1268*E1268</f>
        <v>3.0209999999999999</v>
      </c>
    </row>
    <row r="1269" spans="1:7" ht="27.95" customHeight="1">
      <c r="A1269" s="29" t="s">
        <v>52</v>
      </c>
      <c r="B1269" s="29" t="s">
        <v>53</v>
      </c>
      <c r="C1269" s="29" t="s">
        <v>54</v>
      </c>
      <c r="D1269" s="30" t="s">
        <v>48</v>
      </c>
      <c r="E1269" s="31">
        <v>14</v>
      </c>
      <c r="F1269" s="32">
        <v>0.16109999999999999</v>
      </c>
      <c r="G1269" s="32">
        <f>F1269*E1269</f>
        <v>2.2553999999999998</v>
      </c>
    </row>
    <row r="1270" spans="1:7" ht="15" customHeight="1">
      <c r="A1270" s="1"/>
      <c r="B1270" s="1"/>
      <c r="C1270" s="1"/>
      <c r="D1270" s="1"/>
      <c r="E1270" s="1"/>
      <c r="F1270" s="33" t="s">
        <v>2433</v>
      </c>
      <c r="G1270" s="34">
        <v>5.2763999999999998</v>
      </c>
    </row>
    <row r="1271" spans="1:7" ht="15.95" customHeight="1">
      <c r="A1271" s="27" t="s">
        <v>2431</v>
      </c>
      <c r="B1271" s="27" t="s">
        <v>2635</v>
      </c>
      <c r="C1271" s="27" t="s">
        <v>661</v>
      </c>
      <c r="D1271" s="28" t="s">
        <v>58</v>
      </c>
      <c r="E1271" s="1"/>
      <c r="F1271" s="1"/>
      <c r="G1271" s="1"/>
    </row>
    <row r="1272" spans="1:7" ht="20.100000000000001" customHeight="1">
      <c r="A1272" s="29" t="s">
        <v>49</v>
      </c>
      <c r="B1272" s="29" t="s">
        <v>50</v>
      </c>
      <c r="C1272" s="29" t="s">
        <v>51</v>
      </c>
      <c r="D1272" s="30" t="s">
        <v>48</v>
      </c>
      <c r="E1272" s="31">
        <v>30</v>
      </c>
      <c r="F1272" s="32">
        <v>2.52E-2</v>
      </c>
      <c r="G1272" s="32">
        <f>F1272*E1272</f>
        <v>0.75600000000000001</v>
      </c>
    </row>
    <row r="1273" spans="1:7" ht="15" customHeight="1">
      <c r="A1273" s="1"/>
      <c r="B1273" s="1"/>
      <c r="C1273" s="1"/>
      <c r="D1273" s="1"/>
      <c r="E1273" s="1"/>
      <c r="F1273" s="33" t="s">
        <v>2433</v>
      </c>
      <c r="G1273" s="34">
        <v>0.75600000000000001</v>
      </c>
    </row>
    <row r="1274" spans="1:7" ht="24" customHeight="1">
      <c r="A1274" s="27" t="s">
        <v>2431</v>
      </c>
      <c r="B1274" s="27" t="s">
        <v>2636</v>
      </c>
      <c r="C1274" s="27" t="s">
        <v>762</v>
      </c>
      <c r="D1274" s="28" t="s">
        <v>58</v>
      </c>
      <c r="E1274" s="1"/>
      <c r="F1274" s="1"/>
      <c r="G1274" s="1"/>
    </row>
    <row r="1275" spans="1:7" ht="27.95" customHeight="1">
      <c r="A1275" s="29" t="s">
        <v>55</v>
      </c>
      <c r="B1275" s="29" t="s">
        <v>56</v>
      </c>
      <c r="C1275" s="29" t="s">
        <v>57</v>
      </c>
      <c r="D1275" s="30" t="s">
        <v>58</v>
      </c>
      <c r="E1275" s="31">
        <v>1</v>
      </c>
      <c r="F1275" s="32">
        <v>1</v>
      </c>
      <c r="G1275" s="32">
        <f>F1275*E1275</f>
        <v>1</v>
      </c>
    </row>
    <row r="1276" spans="1:7" ht="15" customHeight="1">
      <c r="A1276" s="1"/>
      <c r="B1276" s="1"/>
      <c r="C1276" s="1"/>
      <c r="D1276" s="1"/>
      <c r="E1276" s="1"/>
      <c r="F1276" s="33" t="s">
        <v>2433</v>
      </c>
      <c r="G1276" s="34">
        <v>1</v>
      </c>
    </row>
    <row r="1277" spans="1:7" ht="15" customHeight="1">
      <c r="A1277" s="27" t="s">
        <v>2431</v>
      </c>
      <c r="B1277" s="27" t="s">
        <v>2637</v>
      </c>
      <c r="C1277" s="27" t="s">
        <v>1246</v>
      </c>
      <c r="D1277" s="28" t="s">
        <v>15</v>
      </c>
      <c r="E1277" s="1"/>
      <c r="F1277" s="1"/>
      <c r="G1277" s="1"/>
    </row>
    <row r="1278" spans="1:7" ht="15" customHeight="1">
      <c r="A1278" s="29" t="s">
        <v>427</v>
      </c>
      <c r="B1278" s="29" t="s">
        <v>428</v>
      </c>
      <c r="C1278" s="29" t="s">
        <v>429</v>
      </c>
      <c r="D1278" s="30" t="s">
        <v>48</v>
      </c>
      <c r="E1278" s="31">
        <v>45.45</v>
      </c>
      <c r="F1278" s="32">
        <v>0.18</v>
      </c>
      <c r="G1278" s="32">
        <f>F1278*E1278</f>
        <v>8.1810000000000009</v>
      </c>
    </row>
    <row r="1279" spans="1:7" ht="15" customHeight="1">
      <c r="A1279" s="1"/>
      <c r="B1279" s="1"/>
      <c r="C1279" s="1"/>
      <c r="D1279" s="1"/>
      <c r="E1279" s="1"/>
      <c r="F1279" s="33" t="s">
        <v>2433</v>
      </c>
      <c r="G1279" s="34">
        <v>8.1809999999999992</v>
      </c>
    </row>
    <row r="1280" spans="1:7" ht="15" customHeight="1">
      <c r="A1280" s="27" t="s">
        <v>2431</v>
      </c>
      <c r="B1280" s="27" t="s">
        <v>2638</v>
      </c>
      <c r="C1280" s="27" t="s">
        <v>1684</v>
      </c>
      <c r="D1280" s="28" t="s">
        <v>15</v>
      </c>
      <c r="E1280" s="1"/>
      <c r="F1280" s="1"/>
      <c r="G1280" s="1"/>
    </row>
    <row r="1281" spans="1:7" ht="27.95" customHeight="1">
      <c r="A1281" s="29" t="s">
        <v>402</v>
      </c>
      <c r="B1281" s="29" t="s">
        <v>403</v>
      </c>
      <c r="C1281" s="29" t="s">
        <v>404</v>
      </c>
      <c r="D1281" s="30" t="s">
        <v>58</v>
      </c>
      <c r="E1281" s="31">
        <v>30</v>
      </c>
      <c r="F1281" s="32">
        <v>0.8458</v>
      </c>
      <c r="G1281" s="32">
        <f>F1281*E1281</f>
        <v>25.373999999999999</v>
      </c>
    </row>
    <row r="1282" spans="1:7" ht="15" customHeight="1">
      <c r="A1282" s="1"/>
      <c r="B1282" s="1"/>
      <c r="C1282" s="1"/>
      <c r="D1282" s="1"/>
      <c r="E1282" s="1"/>
      <c r="F1282" s="33" t="s">
        <v>2433</v>
      </c>
      <c r="G1282" s="34">
        <v>25.373999999999999</v>
      </c>
    </row>
    <row r="1283" spans="1:7" ht="15.95" customHeight="1">
      <c r="A1283" s="27" t="s">
        <v>2431</v>
      </c>
      <c r="B1283" s="27" t="s">
        <v>2639</v>
      </c>
      <c r="C1283" s="27" t="s">
        <v>839</v>
      </c>
      <c r="D1283" s="28" t="s">
        <v>840</v>
      </c>
      <c r="E1283" s="1"/>
      <c r="F1283" s="1"/>
      <c r="G1283" s="1"/>
    </row>
    <row r="1284" spans="1:7" ht="27.95" customHeight="1">
      <c r="A1284" s="29" t="s">
        <v>109</v>
      </c>
      <c r="B1284" s="29" t="s">
        <v>110</v>
      </c>
      <c r="C1284" s="29" t="s">
        <v>111</v>
      </c>
      <c r="D1284" s="30" t="s">
        <v>58</v>
      </c>
      <c r="E1284" s="31">
        <v>257.60000000000002</v>
      </c>
      <c r="F1284" s="32">
        <v>0.2084</v>
      </c>
      <c r="G1284" s="32">
        <f>F1284*E1284</f>
        <v>53.683840000000004</v>
      </c>
    </row>
    <row r="1285" spans="1:7" ht="27.95" customHeight="1">
      <c r="A1285" s="29" t="s">
        <v>214</v>
      </c>
      <c r="B1285" s="29" t="s">
        <v>110</v>
      </c>
      <c r="C1285" s="29" t="s">
        <v>111</v>
      </c>
      <c r="D1285" s="30" t="s">
        <v>58</v>
      </c>
      <c r="E1285" s="31">
        <v>365.33</v>
      </c>
      <c r="F1285" s="32">
        <v>0.2084</v>
      </c>
      <c r="G1285" s="32">
        <f>F1285*E1285</f>
        <v>76.134771999999998</v>
      </c>
    </row>
    <row r="1286" spans="1:7" ht="15" customHeight="1">
      <c r="A1286" s="1"/>
      <c r="B1286" s="1"/>
      <c r="C1286" s="1"/>
      <c r="D1286" s="1"/>
      <c r="E1286" s="1"/>
      <c r="F1286" s="33" t="s">
        <v>2433</v>
      </c>
      <c r="G1286" s="34">
        <v>129.818612</v>
      </c>
    </row>
    <row r="1287" spans="1:7" ht="15.95" customHeight="1">
      <c r="A1287" s="27" t="s">
        <v>2431</v>
      </c>
      <c r="B1287" s="27" t="s">
        <v>2640</v>
      </c>
      <c r="C1287" s="27" t="s">
        <v>842</v>
      </c>
      <c r="D1287" s="28" t="s">
        <v>810</v>
      </c>
      <c r="E1287" s="1"/>
      <c r="F1287" s="1"/>
      <c r="G1287" s="1"/>
    </row>
    <row r="1288" spans="1:7" ht="27.95" customHeight="1">
      <c r="A1288" s="29" t="s">
        <v>109</v>
      </c>
      <c r="B1288" s="29" t="s">
        <v>110</v>
      </c>
      <c r="C1288" s="29" t="s">
        <v>111</v>
      </c>
      <c r="D1288" s="30" t="s">
        <v>58</v>
      </c>
      <c r="E1288" s="31">
        <v>257.60000000000002</v>
      </c>
      <c r="F1288" s="32">
        <v>8.5300000000000001E-2</v>
      </c>
      <c r="G1288" s="32">
        <f>F1288*E1288</f>
        <v>21.973280000000003</v>
      </c>
    </row>
    <row r="1289" spans="1:7" ht="27.95" customHeight="1">
      <c r="A1289" s="29" t="s">
        <v>214</v>
      </c>
      <c r="B1289" s="29" t="s">
        <v>110</v>
      </c>
      <c r="C1289" s="29" t="s">
        <v>111</v>
      </c>
      <c r="D1289" s="30" t="s">
        <v>58</v>
      </c>
      <c r="E1289" s="31">
        <v>365.33</v>
      </c>
      <c r="F1289" s="32">
        <v>8.5300000000000001E-2</v>
      </c>
      <c r="G1289" s="32">
        <f>F1289*E1289</f>
        <v>31.162648999999998</v>
      </c>
    </row>
    <row r="1290" spans="1:7" ht="15" customHeight="1">
      <c r="A1290" s="1"/>
      <c r="B1290" s="1"/>
      <c r="C1290" s="1"/>
      <c r="D1290" s="1"/>
      <c r="E1290" s="1"/>
      <c r="F1290" s="33" t="s">
        <v>2433</v>
      </c>
      <c r="G1290" s="34">
        <v>53.135928999999997</v>
      </c>
    </row>
    <row r="1291" spans="1:7" ht="15.95" customHeight="1">
      <c r="A1291" s="27" t="s">
        <v>2431</v>
      </c>
      <c r="B1291" s="27" t="s">
        <v>2641</v>
      </c>
      <c r="C1291" s="27" t="s">
        <v>2142</v>
      </c>
      <c r="D1291" s="28" t="s">
        <v>15</v>
      </c>
      <c r="E1291" s="1"/>
      <c r="F1291" s="1"/>
      <c r="G1291" s="1"/>
    </row>
    <row r="1292" spans="1:7" ht="27.95" customHeight="1">
      <c r="A1292" s="29" t="s">
        <v>109</v>
      </c>
      <c r="B1292" s="29" t="s">
        <v>110</v>
      </c>
      <c r="C1292" s="29" t="s">
        <v>111</v>
      </c>
      <c r="D1292" s="30" t="s">
        <v>58</v>
      </c>
      <c r="E1292" s="31">
        <v>257.60000000000002</v>
      </c>
      <c r="F1292" s="32">
        <v>0.29370000000000002</v>
      </c>
      <c r="G1292" s="32">
        <f>F1292*E1292</f>
        <v>75.657120000000006</v>
      </c>
    </row>
    <row r="1293" spans="1:7" ht="27.95" customHeight="1">
      <c r="A1293" s="29" t="s">
        <v>214</v>
      </c>
      <c r="B1293" s="29" t="s">
        <v>110</v>
      </c>
      <c r="C1293" s="29" t="s">
        <v>111</v>
      </c>
      <c r="D1293" s="30" t="s">
        <v>58</v>
      </c>
      <c r="E1293" s="31">
        <v>365.33</v>
      </c>
      <c r="F1293" s="32">
        <v>0.29370000000000002</v>
      </c>
      <c r="G1293" s="32">
        <f>F1293*E1293</f>
        <v>107.297421</v>
      </c>
    </row>
    <row r="1294" spans="1:7" ht="15" customHeight="1">
      <c r="A1294" s="1"/>
      <c r="B1294" s="1"/>
      <c r="C1294" s="1"/>
      <c r="D1294" s="1"/>
      <c r="E1294" s="1"/>
      <c r="F1294" s="33" t="s">
        <v>2433</v>
      </c>
      <c r="G1294" s="34">
        <v>182.95454100000001</v>
      </c>
    </row>
    <row r="1295" spans="1:7" ht="15.95" customHeight="1">
      <c r="A1295" s="27" t="s">
        <v>2431</v>
      </c>
      <c r="B1295" s="27" t="s">
        <v>2642</v>
      </c>
      <c r="C1295" s="27" t="s">
        <v>2144</v>
      </c>
      <c r="D1295" s="28" t="s">
        <v>15</v>
      </c>
      <c r="E1295" s="1"/>
      <c r="F1295" s="1"/>
      <c r="G1295" s="1"/>
    </row>
    <row r="1296" spans="1:7" ht="27.95" customHeight="1">
      <c r="A1296" s="29" t="s">
        <v>109</v>
      </c>
      <c r="B1296" s="29" t="s">
        <v>110</v>
      </c>
      <c r="C1296" s="29" t="s">
        <v>111</v>
      </c>
      <c r="D1296" s="30" t="s">
        <v>58</v>
      </c>
      <c r="E1296" s="31">
        <v>257.60000000000002</v>
      </c>
      <c r="F1296" s="32">
        <v>0.29370000000000002</v>
      </c>
      <c r="G1296" s="32">
        <f>F1296*E1296</f>
        <v>75.657120000000006</v>
      </c>
    </row>
    <row r="1297" spans="1:7" ht="27.95" customHeight="1">
      <c r="A1297" s="29" t="s">
        <v>214</v>
      </c>
      <c r="B1297" s="29" t="s">
        <v>110</v>
      </c>
      <c r="C1297" s="29" t="s">
        <v>111</v>
      </c>
      <c r="D1297" s="30" t="s">
        <v>58</v>
      </c>
      <c r="E1297" s="31">
        <v>365.33</v>
      </c>
      <c r="F1297" s="32">
        <v>0.29370000000000002</v>
      </c>
      <c r="G1297" s="32">
        <f>F1297*E1297</f>
        <v>107.297421</v>
      </c>
    </row>
    <row r="1298" spans="1:7" ht="15" customHeight="1">
      <c r="A1298" s="1"/>
      <c r="B1298" s="1"/>
      <c r="C1298" s="1"/>
      <c r="D1298" s="1"/>
      <c r="E1298" s="1"/>
      <c r="F1298" s="33" t="s">
        <v>2433</v>
      </c>
      <c r="G1298" s="34">
        <v>182.95454100000001</v>
      </c>
    </row>
    <row r="1299" spans="1:7" ht="15.95" customHeight="1">
      <c r="A1299" s="27" t="s">
        <v>2431</v>
      </c>
      <c r="B1299" s="27" t="s">
        <v>2643</v>
      </c>
      <c r="C1299" s="27" t="s">
        <v>2147</v>
      </c>
      <c r="D1299" s="28" t="s">
        <v>15</v>
      </c>
      <c r="E1299" s="1"/>
      <c r="F1299" s="1"/>
      <c r="G1299" s="1"/>
    </row>
    <row r="1300" spans="1:7" ht="27.95" customHeight="1">
      <c r="A1300" s="29" t="s">
        <v>109</v>
      </c>
      <c r="B1300" s="29" t="s">
        <v>110</v>
      </c>
      <c r="C1300" s="29" t="s">
        <v>111</v>
      </c>
      <c r="D1300" s="30" t="s">
        <v>58</v>
      </c>
      <c r="E1300" s="31">
        <v>257.60000000000002</v>
      </c>
      <c r="F1300" s="32">
        <v>8.5300000000000001E-2</v>
      </c>
      <c r="G1300" s="32">
        <f>F1300*E1300</f>
        <v>21.973280000000003</v>
      </c>
    </row>
    <row r="1301" spans="1:7" ht="27.95" customHeight="1">
      <c r="A1301" s="29" t="s">
        <v>214</v>
      </c>
      <c r="B1301" s="29" t="s">
        <v>110</v>
      </c>
      <c r="C1301" s="29" t="s">
        <v>111</v>
      </c>
      <c r="D1301" s="30" t="s">
        <v>58</v>
      </c>
      <c r="E1301" s="31">
        <v>365.33</v>
      </c>
      <c r="F1301" s="32">
        <v>8.5300000000000001E-2</v>
      </c>
      <c r="G1301" s="32">
        <f>F1301*E1301</f>
        <v>31.162648999999998</v>
      </c>
    </row>
    <row r="1302" spans="1:7" ht="15" customHeight="1">
      <c r="A1302" s="1"/>
      <c r="B1302" s="1"/>
      <c r="C1302" s="1"/>
      <c r="D1302" s="1"/>
      <c r="E1302" s="1"/>
      <c r="F1302" s="33" t="s">
        <v>2433</v>
      </c>
      <c r="G1302" s="34">
        <v>53.135928999999997</v>
      </c>
    </row>
    <row r="1303" spans="1:7" ht="24" customHeight="1">
      <c r="A1303" s="27" t="s">
        <v>2431</v>
      </c>
      <c r="B1303" s="27" t="s">
        <v>2644</v>
      </c>
      <c r="C1303" s="27" t="s">
        <v>2149</v>
      </c>
      <c r="D1303" s="28" t="s">
        <v>15</v>
      </c>
      <c r="E1303" s="1"/>
      <c r="F1303" s="1"/>
      <c r="G1303" s="1"/>
    </row>
    <row r="1304" spans="1:7" ht="27.95" customHeight="1">
      <c r="A1304" s="29" t="s">
        <v>109</v>
      </c>
      <c r="B1304" s="29" t="s">
        <v>110</v>
      </c>
      <c r="C1304" s="29" t="s">
        <v>111</v>
      </c>
      <c r="D1304" s="30" t="s">
        <v>58</v>
      </c>
      <c r="E1304" s="31">
        <v>257.60000000000002</v>
      </c>
      <c r="F1304" s="32">
        <v>8.5300000000000001E-2</v>
      </c>
      <c r="G1304" s="32">
        <f>F1304*E1304</f>
        <v>21.973280000000003</v>
      </c>
    </row>
    <row r="1305" spans="1:7" ht="27.95" customHeight="1">
      <c r="A1305" s="29" t="s">
        <v>214</v>
      </c>
      <c r="B1305" s="29" t="s">
        <v>110</v>
      </c>
      <c r="C1305" s="29" t="s">
        <v>111</v>
      </c>
      <c r="D1305" s="30" t="s">
        <v>58</v>
      </c>
      <c r="E1305" s="31">
        <v>365.33</v>
      </c>
      <c r="F1305" s="32">
        <v>8.5300000000000001E-2</v>
      </c>
      <c r="G1305" s="32">
        <f>F1305*E1305</f>
        <v>31.162648999999998</v>
      </c>
    </row>
    <row r="1306" spans="1:7" ht="15" customHeight="1">
      <c r="A1306" s="1"/>
      <c r="B1306" s="1"/>
      <c r="C1306" s="1"/>
      <c r="D1306" s="1"/>
      <c r="E1306" s="1"/>
      <c r="F1306" s="33" t="s">
        <v>2433</v>
      </c>
      <c r="G1306" s="34">
        <v>53.135928999999997</v>
      </c>
    </row>
    <row r="1307" spans="1:7" ht="15" customHeight="1">
      <c r="A1307" s="27" t="s">
        <v>2431</v>
      </c>
      <c r="B1307" s="27" t="s">
        <v>2645</v>
      </c>
      <c r="C1307" s="27" t="s">
        <v>1006</v>
      </c>
      <c r="D1307" s="28" t="s">
        <v>15</v>
      </c>
      <c r="E1307" s="1"/>
      <c r="F1307" s="1"/>
      <c r="G1307" s="1"/>
    </row>
    <row r="1308" spans="1:7" ht="20.100000000000001" customHeight="1">
      <c r="A1308" s="29" t="s">
        <v>222</v>
      </c>
      <c r="B1308" s="29" t="s">
        <v>223</v>
      </c>
      <c r="C1308" s="29" t="s">
        <v>224</v>
      </c>
      <c r="D1308" s="30" t="s">
        <v>48</v>
      </c>
      <c r="E1308" s="31">
        <v>1.36</v>
      </c>
      <c r="F1308" s="32">
        <v>0.309</v>
      </c>
      <c r="G1308" s="32">
        <f>F1308*E1308</f>
        <v>0.42024</v>
      </c>
    </row>
    <row r="1309" spans="1:7" ht="15" customHeight="1">
      <c r="A1309" s="1"/>
      <c r="B1309" s="1"/>
      <c r="C1309" s="1"/>
      <c r="D1309" s="1"/>
      <c r="E1309" s="1"/>
      <c r="F1309" s="33" t="s">
        <v>2433</v>
      </c>
      <c r="G1309" s="34">
        <v>0.42024</v>
      </c>
    </row>
    <row r="1310" spans="1:7" ht="15.95" customHeight="1">
      <c r="A1310" s="27" t="s">
        <v>2431</v>
      </c>
      <c r="B1310" s="27" t="s">
        <v>2646</v>
      </c>
      <c r="C1310" s="27" t="s">
        <v>786</v>
      </c>
      <c r="D1310" s="28" t="s">
        <v>15</v>
      </c>
      <c r="E1310" s="1"/>
      <c r="F1310" s="1"/>
      <c r="G1310" s="1"/>
    </row>
    <row r="1311" spans="1:7" ht="27.95" customHeight="1">
      <c r="A1311" s="29" t="s">
        <v>71</v>
      </c>
      <c r="B1311" s="29" t="s">
        <v>72</v>
      </c>
      <c r="C1311" s="29" t="s">
        <v>73</v>
      </c>
      <c r="D1311" s="30" t="s">
        <v>48</v>
      </c>
      <c r="E1311" s="31">
        <v>889</v>
      </c>
      <c r="F1311" s="32">
        <v>0.55459999999999998</v>
      </c>
      <c r="G1311" s="32">
        <f>F1311*E1311</f>
        <v>493.0394</v>
      </c>
    </row>
    <row r="1312" spans="1:7" ht="27.95" customHeight="1">
      <c r="A1312" s="29" t="s">
        <v>201</v>
      </c>
      <c r="B1312" s="29" t="s">
        <v>72</v>
      </c>
      <c r="C1312" s="29" t="s">
        <v>73</v>
      </c>
      <c r="D1312" s="30" t="s">
        <v>48</v>
      </c>
      <c r="E1312" s="31">
        <v>1600.8</v>
      </c>
      <c r="F1312" s="32">
        <v>0.55459999999999998</v>
      </c>
      <c r="G1312" s="32">
        <f>F1312*E1312</f>
        <v>887.80367999999999</v>
      </c>
    </row>
    <row r="1313" spans="1:7" ht="20.100000000000001" customHeight="1">
      <c r="A1313" s="29" t="s">
        <v>260</v>
      </c>
      <c r="B1313" s="29" t="s">
        <v>261</v>
      </c>
      <c r="C1313" s="29" t="s">
        <v>262</v>
      </c>
      <c r="D1313" s="30" t="s">
        <v>48</v>
      </c>
      <c r="E1313" s="31">
        <v>340</v>
      </c>
      <c r="F1313" s="32">
        <v>0.3</v>
      </c>
      <c r="G1313" s="32">
        <f>F1313*E1313</f>
        <v>102</v>
      </c>
    </row>
    <row r="1314" spans="1:7" ht="20.100000000000001" customHeight="1">
      <c r="A1314" s="29" t="s">
        <v>386</v>
      </c>
      <c r="B1314" s="29" t="s">
        <v>387</v>
      </c>
      <c r="C1314" s="29" t="s">
        <v>388</v>
      </c>
      <c r="D1314" s="30" t="s">
        <v>48</v>
      </c>
      <c r="E1314" s="31">
        <v>123.31</v>
      </c>
      <c r="F1314" s="32">
        <v>2.29E-2</v>
      </c>
      <c r="G1314" s="32">
        <f>F1314*E1314</f>
        <v>2.8237990000000002</v>
      </c>
    </row>
    <row r="1315" spans="1:7" ht="15" customHeight="1">
      <c r="A1315" s="29" t="s">
        <v>389</v>
      </c>
      <c r="B1315" s="29" t="s">
        <v>390</v>
      </c>
      <c r="C1315" s="29" t="s">
        <v>391</v>
      </c>
      <c r="D1315" s="30" t="s">
        <v>48</v>
      </c>
      <c r="E1315" s="31">
        <v>123.31</v>
      </c>
      <c r="F1315" s="32">
        <v>0.6</v>
      </c>
      <c r="G1315" s="32">
        <f>F1315*E1315</f>
        <v>73.986000000000004</v>
      </c>
    </row>
    <row r="1316" spans="1:7" ht="15" customHeight="1">
      <c r="A1316" s="1"/>
      <c r="B1316" s="1"/>
      <c r="C1316" s="1"/>
      <c r="D1316" s="1"/>
      <c r="E1316" s="1"/>
      <c r="F1316" s="33" t="s">
        <v>2433</v>
      </c>
      <c r="G1316" s="34">
        <v>1559.652879</v>
      </c>
    </row>
    <row r="1317" spans="1:7" ht="15" customHeight="1">
      <c r="A1317" s="27" t="s">
        <v>2431</v>
      </c>
      <c r="B1317" s="27" t="s">
        <v>2647</v>
      </c>
      <c r="C1317" s="27" t="s">
        <v>1565</v>
      </c>
      <c r="D1317" s="28" t="s">
        <v>15</v>
      </c>
      <c r="E1317" s="1"/>
      <c r="F1317" s="1"/>
      <c r="G1317" s="1"/>
    </row>
    <row r="1318" spans="1:7" ht="27.95" customHeight="1">
      <c r="A1318" s="29" t="s">
        <v>480</v>
      </c>
      <c r="B1318" s="29" t="s">
        <v>481</v>
      </c>
      <c r="C1318" s="29" t="s">
        <v>482</v>
      </c>
      <c r="D1318" s="30" t="s">
        <v>118</v>
      </c>
      <c r="E1318" s="31">
        <v>355.22</v>
      </c>
      <c r="F1318" s="32">
        <v>3.3599999999999998E-2</v>
      </c>
      <c r="G1318" s="32">
        <f>F1318*E1318</f>
        <v>11.935392</v>
      </c>
    </row>
    <row r="1319" spans="1:7" ht="15" customHeight="1">
      <c r="A1319" s="1"/>
      <c r="B1319" s="1"/>
      <c r="C1319" s="1"/>
      <c r="D1319" s="1"/>
      <c r="E1319" s="1"/>
      <c r="F1319" s="33" t="s">
        <v>2433</v>
      </c>
      <c r="G1319" s="34">
        <v>11.935392</v>
      </c>
    </row>
    <row r="1320" spans="1:7" ht="15" customHeight="1">
      <c r="A1320" s="27" t="s">
        <v>2431</v>
      </c>
      <c r="B1320" s="27" t="s">
        <v>2648</v>
      </c>
      <c r="C1320" s="27" t="s">
        <v>1590</v>
      </c>
      <c r="D1320" s="28" t="s">
        <v>15</v>
      </c>
      <c r="E1320" s="1"/>
      <c r="F1320" s="1"/>
      <c r="G1320" s="1"/>
    </row>
    <row r="1321" spans="1:7" ht="20.100000000000001" customHeight="1">
      <c r="A1321" s="29" t="s">
        <v>49</v>
      </c>
      <c r="B1321" s="29" t="s">
        <v>50</v>
      </c>
      <c r="C1321" s="29" t="s">
        <v>51</v>
      </c>
      <c r="D1321" s="30" t="s">
        <v>48</v>
      </c>
      <c r="E1321" s="31">
        <v>30</v>
      </c>
      <c r="F1321" s="32">
        <v>4.0200000000000001E-5</v>
      </c>
      <c r="G1321" s="32">
        <f>F1321*E1321</f>
        <v>1.206E-3</v>
      </c>
    </row>
    <row r="1322" spans="1:7" ht="27.95" customHeight="1">
      <c r="A1322" s="29" t="s">
        <v>52</v>
      </c>
      <c r="B1322" s="29" t="s">
        <v>53</v>
      </c>
      <c r="C1322" s="29" t="s">
        <v>54</v>
      </c>
      <c r="D1322" s="30" t="s">
        <v>48</v>
      </c>
      <c r="E1322" s="31">
        <v>14</v>
      </c>
      <c r="F1322" s="32">
        <v>6.0000000000000002E-5</v>
      </c>
      <c r="G1322" s="32">
        <f>F1322*E1322</f>
        <v>8.4000000000000003E-4</v>
      </c>
    </row>
    <row r="1323" spans="1:7" ht="15" customHeight="1">
      <c r="A1323" s="1"/>
      <c r="B1323" s="1"/>
      <c r="C1323" s="1"/>
      <c r="D1323" s="1"/>
      <c r="E1323" s="1"/>
      <c r="F1323" s="33" t="s">
        <v>2433</v>
      </c>
      <c r="G1323" s="34">
        <v>2.0460000000000001E-3</v>
      </c>
    </row>
    <row r="1324" spans="1:7" ht="15" customHeight="1">
      <c r="A1324" s="27" t="s">
        <v>2431</v>
      </c>
      <c r="B1324" s="27" t="s">
        <v>2649</v>
      </c>
      <c r="C1324" s="27" t="s">
        <v>2028</v>
      </c>
      <c r="D1324" s="28" t="s">
        <v>15</v>
      </c>
      <c r="E1324" s="1"/>
      <c r="F1324" s="1"/>
      <c r="G1324" s="1"/>
    </row>
    <row r="1325" spans="1:7" ht="27.95" customHeight="1">
      <c r="A1325" s="29" t="s">
        <v>55</v>
      </c>
      <c r="B1325" s="29" t="s">
        <v>56</v>
      </c>
      <c r="C1325" s="29" t="s">
        <v>57</v>
      </c>
      <c r="D1325" s="30" t="s">
        <v>58</v>
      </c>
      <c r="E1325" s="31">
        <v>1</v>
      </c>
      <c r="F1325" s="32">
        <v>7.6999999999999999E-2</v>
      </c>
      <c r="G1325" s="32">
        <f>F1325*E1325</f>
        <v>7.6999999999999999E-2</v>
      </c>
    </row>
    <row r="1326" spans="1:7" ht="15" customHeight="1">
      <c r="A1326" s="1"/>
      <c r="B1326" s="1"/>
      <c r="C1326" s="1"/>
      <c r="D1326" s="1"/>
      <c r="E1326" s="1"/>
      <c r="F1326" s="33" t="s">
        <v>2433</v>
      </c>
      <c r="G1326" s="34">
        <v>7.6999999999999999E-2</v>
      </c>
    </row>
    <row r="1327" spans="1:7" ht="15.95" customHeight="1">
      <c r="A1327" s="27" t="s">
        <v>2431</v>
      </c>
      <c r="B1327" s="27" t="s">
        <v>2650</v>
      </c>
      <c r="C1327" s="27" t="s">
        <v>1419</v>
      </c>
      <c r="D1327" s="28" t="s">
        <v>15</v>
      </c>
      <c r="E1327" s="1"/>
      <c r="F1327" s="1"/>
      <c r="G1327" s="1"/>
    </row>
    <row r="1328" spans="1:7" ht="20.100000000000001" customHeight="1">
      <c r="A1328" s="29" t="s">
        <v>49</v>
      </c>
      <c r="B1328" s="29" t="s">
        <v>50</v>
      </c>
      <c r="C1328" s="29" t="s">
        <v>51</v>
      </c>
      <c r="D1328" s="30" t="s">
        <v>48</v>
      </c>
      <c r="E1328" s="31">
        <v>30</v>
      </c>
      <c r="F1328" s="32">
        <v>0.1243665752</v>
      </c>
      <c r="G1328" s="32">
        <f t="shared" ref="G1328:G1343" si="47">F1328*E1328</f>
        <v>3.7309972559999998</v>
      </c>
    </row>
    <row r="1329" spans="1:7" ht="27.95" customHeight="1">
      <c r="A1329" s="29" t="s">
        <v>52</v>
      </c>
      <c r="B1329" s="29" t="s">
        <v>53</v>
      </c>
      <c r="C1329" s="29" t="s">
        <v>54</v>
      </c>
      <c r="D1329" s="30" t="s">
        <v>48</v>
      </c>
      <c r="E1329" s="31">
        <v>14</v>
      </c>
      <c r="F1329" s="32">
        <v>0.14645380687599999</v>
      </c>
      <c r="G1329" s="32">
        <f t="shared" si="47"/>
        <v>2.0503532962639999</v>
      </c>
    </row>
    <row r="1330" spans="1:7" ht="27.95" customHeight="1">
      <c r="A1330" s="29" t="s">
        <v>134</v>
      </c>
      <c r="B1330" s="29" t="s">
        <v>135</v>
      </c>
      <c r="C1330" s="29" t="s">
        <v>136</v>
      </c>
      <c r="D1330" s="30" t="s">
        <v>48</v>
      </c>
      <c r="E1330" s="31">
        <v>44.77</v>
      </c>
      <c r="F1330" s="32">
        <v>1.5984000000000002E-2</v>
      </c>
      <c r="G1330" s="32">
        <f t="shared" si="47"/>
        <v>0.71560368000000008</v>
      </c>
    </row>
    <row r="1331" spans="1:7" ht="36" customHeight="1">
      <c r="A1331" s="29" t="s">
        <v>137</v>
      </c>
      <c r="B1331" s="29" t="s">
        <v>138</v>
      </c>
      <c r="C1331" s="29" t="s">
        <v>139</v>
      </c>
      <c r="D1331" s="30" t="s">
        <v>48</v>
      </c>
      <c r="E1331" s="31">
        <v>44.77</v>
      </c>
      <c r="F1331" s="32">
        <v>0.17685000000000001</v>
      </c>
      <c r="G1331" s="32">
        <f t="shared" si="47"/>
        <v>7.9175745000000006</v>
      </c>
    </row>
    <row r="1332" spans="1:7" ht="27.95" customHeight="1">
      <c r="A1332" s="29" t="s">
        <v>238</v>
      </c>
      <c r="B1332" s="29" t="s">
        <v>135</v>
      </c>
      <c r="C1332" s="29" t="s">
        <v>136</v>
      </c>
      <c r="D1332" s="30" t="s">
        <v>48</v>
      </c>
      <c r="E1332" s="31">
        <v>1721.67</v>
      </c>
      <c r="F1332" s="32">
        <v>1.5984000000000002E-2</v>
      </c>
      <c r="G1332" s="32">
        <f t="shared" si="47"/>
        <v>27.519173280000004</v>
      </c>
    </row>
    <row r="1333" spans="1:7" ht="36" customHeight="1">
      <c r="A1333" s="29" t="s">
        <v>239</v>
      </c>
      <c r="B1333" s="29" t="s">
        <v>138</v>
      </c>
      <c r="C1333" s="29" t="s">
        <v>139</v>
      </c>
      <c r="D1333" s="30" t="s">
        <v>48</v>
      </c>
      <c r="E1333" s="31">
        <v>1721.67</v>
      </c>
      <c r="F1333" s="32">
        <v>0.17685000000000001</v>
      </c>
      <c r="G1333" s="32">
        <f t="shared" si="47"/>
        <v>304.47733950000003</v>
      </c>
    </row>
    <row r="1334" spans="1:7" ht="36" customHeight="1">
      <c r="A1334" s="29" t="s">
        <v>266</v>
      </c>
      <c r="B1334" s="29" t="s">
        <v>267</v>
      </c>
      <c r="C1334" s="29" t="s">
        <v>268</v>
      </c>
      <c r="D1334" s="30" t="s">
        <v>48</v>
      </c>
      <c r="E1334" s="31">
        <v>408</v>
      </c>
      <c r="F1334" s="32">
        <v>0.209035</v>
      </c>
      <c r="G1334" s="32">
        <f t="shared" si="47"/>
        <v>85.286280000000005</v>
      </c>
    </row>
    <row r="1335" spans="1:7" ht="36" customHeight="1">
      <c r="A1335" s="29" t="s">
        <v>278</v>
      </c>
      <c r="B1335" s="29" t="s">
        <v>267</v>
      </c>
      <c r="C1335" s="29" t="s">
        <v>268</v>
      </c>
      <c r="D1335" s="30" t="s">
        <v>48</v>
      </c>
      <c r="E1335" s="31">
        <v>229.45</v>
      </c>
      <c r="F1335" s="32">
        <v>0.209035</v>
      </c>
      <c r="G1335" s="32">
        <f t="shared" si="47"/>
        <v>47.963080749999996</v>
      </c>
    </row>
    <row r="1336" spans="1:7" ht="27.95" customHeight="1">
      <c r="A1336" s="29" t="s">
        <v>300</v>
      </c>
      <c r="B1336" s="29" t="s">
        <v>301</v>
      </c>
      <c r="C1336" s="29" t="s">
        <v>302</v>
      </c>
      <c r="D1336" s="30" t="s">
        <v>48</v>
      </c>
      <c r="E1336" s="31">
        <v>25</v>
      </c>
      <c r="F1336" s="32">
        <v>3.465E-2</v>
      </c>
      <c r="G1336" s="32">
        <f t="shared" si="47"/>
        <v>0.86624999999999996</v>
      </c>
    </row>
    <row r="1337" spans="1:7" ht="27.95" customHeight="1">
      <c r="A1337" s="29" t="s">
        <v>309</v>
      </c>
      <c r="B1337" s="29" t="s">
        <v>135</v>
      </c>
      <c r="C1337" s="29" t="s">
        <v>136</v>
      </c>
      <c r="D1337" s="30" t="s">
        <v>48</v>
      </c>
      <c r="E1337" s="31">
        <v>25</v>
      </c>
      <c r="F1337" s="32">
        <v>1.5984000000000002E-2</v>
      </c>
      <c r="G1337" s="32">
        <f t="shared" si="47"/>
        <v>0.39960000000000007</v>
      </c>
    </row>
    <row r="1338" spans="1:7" ht="36" customHeight="1">
      <c r="A1338" s="29" t="s">
        <v>310</v>
      </c>
      <c r="B1338" s="29" t="s">
        <v>138</v>
      </c>
      <c r="C1338" s="29" t="s">
        <v>139</v>
      </c>
      <c r="D1338" s="30" t="s">
        <v>48</v>
      </c>
      <c r="E1338" s="31">
        <v>25</v>
      </c>
      <c r="F1338" s="32">
        <v>0.17685000000000001</v>
      </c>
      <c r="G1338" s="32">
        <f t="shared" si="47"/>
        <v>4.4212500000000006</v>
      </c>
    </row>
    <row r="1339" spans="1:7" ht="20.100000000000001" customHeight="1">
      <c r="A1339" s="29" t="s">
        <v>337</v>
      </c>
      <c r="B1339" s="29" t="s">
        <v>338</v>
      </c>
      <c r="C1339" s="29" t="s">
        <v>339</v>
      </c>
      <c r="D1339" s="30" t="s">
        <v>118</v>
      </c>
      <c r="E1339" s="31">
        <v>9.9</v>
      </c>
      <c r="F1339" s="32">
        <v>1.3919999999999999</v>
      </c>
      <c r="G1339" s="32">
        <f t="shared" si="47"/>
        <v>13.780799999999999</v>
      </c>
    </row>
    <row r="1340" spans="1:7" ht="20.100000000000001" customHeight="1">
      <c r="A1340" s="29" t="s">
        <v>354</v>
      </c>
      <c r="B1340" s="29" t="s">
        <v>355</v>
      </c>
      <c r="C1340" s="29" t="s">
        <v>356</v>
      </c>
      <c r="D1340" s="30" t="s">
        <v>118</v>
      </c>
      <c r="E1340" s="31">
        <v>3.89</v>
      </c>
      <c r="F1340" s="32">
        <v>1.4259999999999999</v>
      </c>
      <c r="G1340" s="32">
        <f t="shared" si="47"/>
        <v>5.5471399999999997</v>
      </c>
    </row>
    <row r="1341" spans="1:7" ht="20.100000000000001" customHeight="1">
      <c r="A1341" s="29" t="s">
        <v>357</v>
      </c>
      <c r="B1341" s="29" t="s">
        <v>358</v>
      </c>
      <c r="C1341" s="29" t="s">
        <v>359</v>
      </c>
      <c r="D1341" s="30" t="s">
        <v>81</v>
      </c>
      <c r="E1341" s="31">
        <v>220</v>
      </c>
      <c r="F1341" s="32">
        <v>2.342866E-2</v>
      </c>
      <c r="G1341" s="32">
        <f t="shared" si="47"/>
        <v>5.1543052000000005</v>
      </c>
    </row>
    <row r="1342" spans="1:7" ht="27.95" customHeight="1">
      <c r="A1342" s="29" t="s">
        <v>360</v>
      </c>
      <c r="B1342" s="29" t="s">
        <v>361</v>
      </c>
      <c r="C1342" s="29" t="s">
        <v>362</v>
      </c>
      <c r="D1342" s="30" t="s">
        <v>48</v>
      </c>
      <c r="E1342" s="31">
        <v>242</v>
      </c>
      <c r="F1342" s="32">
        <v>7.1568000000000007E-2</v>
      </c>
      <c r="G1342" s="32">
        <f t="shared" si="47"/>
        <v>17.319456000000002</v>
      </c>
    </row>
    <row r="1343" spans="1:7" ht="36" customHeight="1">
      <c r="A1343" s="29" t="s">
        <v>374</v>
      </c>
      <c r="B1343" s="29" t="s">
        <v>267</v>
      </c>
      <c r="C1343" s="29" t="s">
        <v>268</v>
      </c>
      <c r="D1343" s="30" t="s">
        <v>48</v>
      </c>
      <c r="E1343" s="31">
        <v>123.31</v>
      </c>
      <c r="F1343" s="32">
        <v>0.209035</v>
      </c>
      <c r="G1343" s="32">
        <f t="shared" si="47"/>
        <v>25.77610585</v>
      </c>
    </row>
    <row r="1344" spans="1:7" ht="15" customHeight="1">
      <c r="A1344" s="1"/>
      <c r="B1344" s="1"/>
      <c r="C1344" s="1"/>
      <c r="D1344" s="1"/>
      <c r="E1344" s="1"/>
      <c r="F1344" s="33" t="s">
        <v>2433</v>
      </c>
      <c r="G1344" s="34">
        <v>552.92530931226395</v>
      </c>
    </row>
    <row r="1345" spans="1:7" ht="15" customHeight="1">
      <c r="A1345" s="27" t="s">
        <v>2431</v>
      </c>
      <c r="B1345" s="27" t="s">
        <v>2651</v>
      </c>
      <c r="C1345" s="27" t="s">
        <v>1832</v>
      </c>
      <c r="D1345" s="28" t="s">
        <v>15</v>
      </c>
      <c r="E1345" s="1"/>
      <c r="F1345" s="1"/>
      <c r="G1345" s="1"/>
    </row>
    <row r="1346" spans="1:7" ht="27.95" customHeight="1">
      <c r="A1346" s="29" t="s">
        <v>52</v>
      </c>
      <c r="B1346" s="29" t="s">
        <v>53</v>
      </c>
      <c r="C1346" s="29" t="s">
        <v>54</v>
      </c>
      <c r="D1346" s="30" t="s">
        <v>48</v>
      </c>
      <c r="E1346" s="31">
        <v>14</v>
      </c>
      <c r="F1346" s="32">
        <v>1.9697999999999998E-3</v>
      </c>
      <c r="G1346" s="32">
        <f>F1346*E1346</f>
        <v>2.7577199999999996E-2</v>
      </c>
    </row>
    <row r="1347" spans="1:7" ht="27.95" customHeight="1">
      <c r="A1347" s="29" t="s">
        <v>480</v>
      </c>
      <c r="B1347" s="29" t="s">
        <v>481</v>
      </c>
      <c r="C1347" s="29" t="s">
        <v>482</v>
      </c>
      <c r="D1347" s="30" t="s">
        <v>118</v>
      </c>
      <c r="E1347" s="31">
        <v>355.22</v>
      </c>
      <c r="F1347" s="32">
        <v>1.8800000000000001E-2</v>
      </c>
      <c r="G1347" s="32">
        <f>F1347*E1347</f>
        <v>6.6781360000000012</v>
      </c>
    </row>
    <row r="1348" spans="1:7" ht="15" customHeight="1">
      <c r="A1348" s="1"/>
      <c r="B1348" s="1"/>
      <c r="C1348" s="1"/>
      <c r="D1348" s="1"/>
      <c r="E1348" s="1"/>
      <c r="F1348" s="33" t="s">
        <v>2433</v>
      </c>
      <c r="G1348" s="34">
        <v>6.7057131999999999</v>
      </c>
    </row>
    <row r="1349" spans="1:7" ht="15" customHeight="1">
      <c r="A1349" s="27" t="s">
        <v>2431</v>
      </c>
      <c r="B1349" s="27" t="s">
        <v>2652</v>
      </c>
      <c r="C1349" s="27" t="s">
        <v>1989</v>
      </c>
      <c r="D1349" s="28" t="s">
        <v>15</v>
      </c>
      <c r="E1349" s="1"/>
      <c r="F1349" s="1"/>
      <c r="G1349" s="1"/>
    </row>
    <row r="1350" spans="1:7" ht="20.100000000000001" customHeight="1">
      <c r="A1350" s="29" t="s">
        <v>49</v>
      </c>
      <c r="B1350" s="29" t="s">
        <v>50</v>
      </c>
      <c r="C1350" s="29" t="s">
        <v>51</v>
      </c>
      <c r="D1350" s="30" t="s">
        <v>48</v>
      </c>
      <c r="E1350" s="31">
        <v>30</v>
      </c>
      <c r="F1350" s="32">
        <v>3.3974560000000001E-2</v>
      </c>
      <c r="G1350" s="32">
        <f t="shared" ref="G1350:G1356" si="48">F1350*E1350</f>
        <v>1.0192368000000001</v>
      </c>
    </row>
    <row r="1351" spans="1:7" ht="27.95" customHeight="1">
      <c r="A1351" s="29" t="s">
        <v>52</v>
      </c>
      <c r="B1351" s="29" t="s">
        <v>53</v>
      </c>
      <c r="C1351" s="29" t="s">
        <v>54</v>
      </c>
      <c r="D1351" s="30" t="s">
        <v>48</v>
      </c>
      <c r="E1351" s="31">
        <v>14</v>
      </c>
      <c r="F1351" s="32">
        <v>3.4243599999999999E-2</v>
      </c>
      <c r="G1351" s="32">
        <f t="shared" si="48"/>
        <v>0.47941040000000001</v>
      </c>
    </row>
    <row r="1352" spans="1:7" ht="20.100000000000001" customHeight="1">
      <c r="A1352" s="29" t="s">
        <v>184</v>
      </c>
      <c r="B1352" s="29" t="s">
        <v>185</v>
      </c>
      <c r="C1352" s="29" t="s">
        <v>186</v>
      </c>
      <c r="D1352" s="30" t="s">
        <v>48</v>
      </c>
      <c r="E1352" s="31">
        <v>856.28</v>
      </c>
      <c r="F1352" s="32">
        <v>2.0999999999999999E-3</v>
      </c>
      <c r="G1352" s="32">
        <f t="shared" si="48"/>
        <v>1.7981879999999999</v>
      </c>
    </row>
    <row r="1353" spans="1:7" ht="20.100000000000001" customHeight="1">
      <c r="A1353" s="29" t="s">
        <v>190</v>
      </c>
      <c r="B1353" s="29" t="s">
        <v>191</v>
      </c>
      <c r="C1353" s="29" t="s">
        <v>192</v>
      </c>
      <c r="D1353" s="30" t="s">
        <v>81</v>
      </c>
      <c r="E1353" s="31">
        <v>57</v>
      </c>
      <c r="F1353" s="32">
        <v>3.15E-2</v>
      </c>
      <c r="G1353" s="32">
        <f t="shared" si="48"/>
        <v>1.7955000000000001</v>
      </c>
    </row>
    <row r="1354" spans="1:7" ht="20.100000000000001" customHeight="1">
      <c r="A1354" s="29" t="s">
        <v>319</v>
      </c>
      <c r="B1354" s="29" t="s">
        <v>185</v>
      </c>
      <c r="C1354" s="29" t="s">
        <v>186</v>
      </c>
      <c r="D1354" s="30" t="s">
        <v>48</v>
      </c>
      <c r="E1354" s="31">
        <v>459</v>
      </c>
      <c r="F1354" s="32">
        <v>2.0999999999999999E-3</v>
      </c>
      <c r="G1354" s="32">
        <f t="shared" si="48"/>
        <v>0.96389999999999998</v>
      </c>
    </row>
    <row r="1355" spans="1:7" ht="20.100000000000001" customHeight="1">
      <c r="A1355" s="29" t="s">
        <v>320</v>
      </c>
      <c r="B1355" s="29" t="s">
        <v>191</v>
      </c>
      <c r="C1355" s="29" t="s">
        <v>192</v>
      </c>
      <c r="D1355" s="30" t="s">
        <v>81</v>
      </c>
      <c r="E1355" s="31">
        <v>34</v>
      </c>
      <c r="F1355" s="32">
        <v>3.15E-2</v>
      </c>
      <c r="G1355" s="32">
        <f t="shared" si="48"/>
        <v>1.071</v>
      </c>
    </row>
    <row r="1356" spans="1:7" ht="20.100000000000001" customHeight="1">
      <c r="A1356" s="29" t="s">
        <v>321</v>
      </c>
      <c r="B1356" s="29" t="s">
        <v>322</v>
      </c>
      <c r="C1356" s="29" t="s">
        <v>323</v>
      </c>
      <c r="D1356" s="30" t="s">
        <v>81</v>
      </c>
      <c r="E1356" s="31">
        <v>30</v>
      </c>
      <c r="F1356" s="32">
        <v>3.15E-2</v>
      </c>
      <c r="G1356" s="32">
        <f t="shared" si="48"/>
        <v>0.94500000000000006</v>
      </c>
    </row>
    <row r="1357" spans="1:7" ht="15" customHeight="1">
      <c r="A1357" s="1"/>
      <c r="B1357" s="1"/>
      <c r="C1357" s="1"/>
      <c r="D1357" s="1"/>
      <c r="E1357" s="1"/>
      <c r="F1357" s="33" t="s">
        <v>2433</v>
      </c>
      <c r="G1357" s="34">
        <v>8.0722351999999997</v>
      </c>
    </row>
    <row r="1358" spans="1:7" ht="15" customHeight="1">
      <c r="A1358" s="27" t="s">
        <v>2431</v>
      </c>
      <c r="B1358" s="27" t="s">
        <v>2653</v>
      </c>
      <c r="C1358" s="27" t="s">
        <v>2007</v>
      </c>
      <c r="D1358" s="28" t="s">
        <v>15</v>
      </c>
      <c r="E1358" s="1"/>
      <c r="F1358" s="1"/>
      <c r="G1358" s="1"/>
    </row>
    <row r="1359" spans="1:7" ht="27.95" customHeight="1">
      <c r="A1359" s="29" t="s">
        <v>316</v>
      </c>
      <c r="B1359" s="29" t="s">
        <v>317</v>
      </c>
      <c r="C1359" s="29" t="s">
        <v>318</v>
      </c>
      <c r="D1359" s="30" t="s">
        <v>48</v>
      </c>
      <c r="E1359" s="31">
        <v>459</v>
      </c>
      <c r="F1359" s="32">
        <v>3.7000000000000002E-3</v>
      </c>
      <c r="G1359" s="32">
        <f>F1359*E1359</f>
        <v>1.6983000000000001</v>
      </c>
    </row>
    <row r="1360" spans="1:7" ht="15" customHeight="1">
      <c r="A1360" s="1"/>
      <c r="B1360" s="1"/>
      <c r="C1360" s="1"/>
      <c r="D1360" s="1"/>
      <c r="E1360" s="1"/>
      <c r="F1360" s="33" t="s">
        <v>2433</v>
      </c>
      <c r="G1360" s="34">
        <v>1.6982999999999999</v>
      </c>
    </row>
    <row r="1361" spans="1:7" ht="15.95" customHeight="1">
      <c r="A1361" s="27" t="s">
        <v>2431</v>
      </c>
      <c r="B1361" s="27" t="s">
        <v>2654</v>
      </c>
      <c r="C1361" s="27" t="s">
        <v>1624</v>
      </c>
      <c r="D1361" s="28" t="s">
        <v>15</v>
      </c>
      <c r="E1361" s="1"/>
      <c r="F1361" s="1"/>
      <c r="G1361" s="1"/>
    </row>
    <row r="1362" spans="1:7" ht="20.100000000000001" customHeight="1">
      <c r="A1362" s="29" t="s">
        <v>49</v>
      </c>
      <c r="B1362" s="29" t="s">
        <v>50</v>
      </c>
      <c r="C1362" s="29" t="s">
        <v>51</v>
      </c>
      <c r="D1362" s="30" t="s">
        <v>48</v>
      </c>
      <c r="E1362" s="31">
        <v>30</v>
      </c>
      <c r="F1362" s="32">
        <v>0.17153077999999999</v>
      </c>
      <c r="G1362" s="32">
        <f t="shared" ref="G1362:G1368" si="49">F1362*E1362</f>
        <v>5.1459234</v>
      </c>
    </row>
    <row r="1363" spans="1:7" ht="27.95" customHeight="1">
      <c r="A1363" s="29" t="s">
        <v>52</v>
      </c>
      <c r="B1363" s="29" t="s">
        <v>53</v>
      </c>
      <c r="C1363" s="29" t="s">
        <v>54</v>
      </c>
      <c r="D1363" s="30" t="s">
        <v>48</v>
      </c>
      <c r="E1363" s="31">
        <v>14</v>
      </c>
      <c r="F1363" s="32">
        <v>6.8549493488000005E-2</v>
      </c>
      <c r="G1363" s="32">
        <f t="shared" si="49"/>
        <v>0.95969290883200009</v>
      </c>
    </row>
    <row r="1364" spans="1:7" ht="27.95" customHeight="1">
      <c r="A1364" s="29" t="s">
        <v>210</v>
      </c>
      <c r="B1364" s="29" t="s">
        <v>211</v>
      </c>
      <c r="C1364" s="29" t="s">
        <v>212</v>
      </c>
      <c r="D1364" s="30" t="s">
        <v>101</v>
      </c>
      <c r="E1364" s="31">
        <v>330.48</v>
      </c>
      <c r="F1364" s="32">
        <v>3.3390000000000003E-2</v>
      </c>
      <c r="G1364" s="32">
        <f t="shared" si="49"/>
        <v>11.034727200000001</v>
      </c>
    </row>
    <row r="1365" spans="1:7" ht="27.95" customHeight="1">
      <c r="A1365" s="29" t="s">
        <v>295</v>
      </c>
      <c r="B1365" s="29" t="s">
        <v>211</v>
      </c>
      <c r="C1365" s="29" t="s">
        <v>296</v>
      </c>
      <c r="D1365" s="30" t="s">
        <v>101</v>
      </c>
      <c r="E1365" s="31">
        <v>4</v>
      </c>
      <c r="F1365" s="32">
        <v>3.3390000000000003E-2</v>
      </c>
      <c r="G1365" s="32">
        <f t="shared" si="49"/>
        <v>0.13356000000000001</v>
      </c>
    </row>
    <row r="1366" spans="1:7" ht="27.95" customHeight="1">
      <c r="A1366" s="29" t="s">
        <v>303</v>
      </c>
      <c r="B1366" s="29" t="s">
        <v>304</v>
      </c>
      <c r="C1366" s="29" t="s">
        <v>305</v>
      </c>
      <c r="D1366" s="30" t="s">
        <v>48</v>
      </c>
      <c r="E1366" s="31">
        <v>12</v>
      </c>
      <c r="F1366" s="32">
        <v>0.309008</v>
      </c>
      <c r="G1366" s="32">
        <f t="shared" si="49"/>
        <v>3.7080960000000003</v>
      </c>
    </row>
    <row r="1367" spans="1:7" ht="27.95" customHeight="1">
      <c r="A1367" s="29" t="s">
        <v>343</v>
      </c>
      <c r="B1367" s="29" t="s">
        <v>211</v>
      </c>
      <c r="C1367" s="29" t="s">
        <v>212</v>
      </c>
      <c r="D1367" s="30" t="s">
        <v>101</v>
      </c>
      <c r="E1367" s="31">
        <v>426.35</v>
      </c>
      <c r="F1367" s="32">
        <v>3.3390000000000003E-2</v>
      </c>
      <c r="G1367" s="32">
        <f t="shared" si="49"/>
        <v>14.235826500000002</v>
      </c>
    </row>
    <row r="1368" spans="1:7" ht="27.95" customHeight="1">
      <c r="A1368" s="29" t="s">
        <v>347</v>
      </c>
      <c r="B1368" s="29" t="s">
        <v>348</v>
      </c>
      <c r="C1368" s="29" t="s">
        <v>349</v>
      </c>
      <c r="D1368" s="30" t="s">
        <v>48</v>
      </c>
      <c r="E1368" s="31">
        <v>72</v>
      </c>
      <c r="F1368" s="32">
        <v>5.9783999999999997E-2</v>
      </c>
      <c r="G1368" s="32">
        <f t="shared" si="49"/>
        <v>4.3044479999999998</v>
      </c>
    </row>
    <row r="1369" spans="1:7" ht="15" customHeight="1">
      <c r="A1369" s="1"/>
      <c r="B1369" s="1"/>
      <c r="C1369" s="1"/>
      <c r="D1369" s="1"/>
      <c r="E1369" s="1"/>
      <c r="F1369" s="33" t="s">
        <v>2433</v>
      </c>
      <c r="G1369" s="34">
        <v>39.522274008831999</v>
      </c>
    </row>
    <row r="1370" spans="1:7" ht="15.95" customHeight="1">
      <c r="A1370" s="27" t="s">
        <v>2431</v>
      </c>
      <c r="B1370" s="27" t="s">
        <v>2655</v>
      </c>
      <c r="C1370" s="27" t="s">
        <v>2140</v>
      </c>
      <c r="D1370" s="28" t="s">
        <v>15</v>
      </c>
      <c r="E1370" s="1"/>
      <c r="F1370" s="1"/>
      <c r="G1370" s="1"/>
    </row>
    <row r="1371" spans="1:7" ht="27.95" customHeight="1">
      <c r="A1371" s="29" t="s">
        <v>109</v>
      </c>
      <c r="B1371" s="29" t="s">
        <v>110</v>
      </c>
      <c r="C1371" s="29" t="s">
        <v>111</v>
      </c>
      <c r="D1371" s="30" t="s">
        <v>58</v>
      </c>
      <c r="E1371" s="31">
        <v>257.60000000000002</v>
      </c>
      <c r="F1371" s="32">
        <v>0.29370000000000002</v>
      </c>
      <c r="G1371" s="32">
        <f>F1371*E1371</f>
        <v>75.657120000000006</v>
      </c>
    </row>
    <row r="1372" spans="1:7" ht="27.95" customHeight="1">
      <c r="A1372" s="29" t="s">
        <v>214</v>
      </c>
      <c r="B1372" s="29" t="s">
        <v>110</v>
      </c>
      <c r="C1372" s="29" t="s">
        <v>111</v>
      </c>
      <c r="D1372" s="30" t="s">
        <v>58</v>
      </c>
      <c r="E1372" s="31">
        <v>365.33</v>
      </c>
      <c r="F1372" s="32">
        <v>0.29370000000000002</v>
      </c>
      <c r="G1372" s="32">
        <f>F1372*E1372</f>
        <v>107.297421</v>
      </c>
    </row>
    <row r="1373" spans="1:7" ht="15" customHeight="1">
      <c r="A1373" s="1"/>
      <c r="B1373" s="1"/>
      <c r="C1373" s="1"/>
      <c r="D1373" s="1"/>
      <c r="E1373" s="1"/>
      <c r="F1373" s="33" t="s">
        <v>2433</v>
      </c>
      <c r="G1373" s="34">
        <v>182.95454100000001</v>
      </c>
    </row>
    <row r="1374" spans="1:7" ht="15" customHeight="1">
      <c r="A1374" s="27" t="s">
        <v>2431</v>
      </c>
      <c r="B1374" s="27" t="s">
        <v>2656</v>
      </c>
      <c r="C1374" s="27" t="s">
        <v>2280</v>
      </c>
      <c r="D1374" s="28" t="s">
        <v>15</v>
      </c>
      <c r="E1374" s="1"/>
      <c r="F1374" s="1"/>
      <c r="G1374" s="1"/>
    </row>
    <row r="1375" spans="1:7" ht="20.100000000000001" customHeight="1">
      <c r="A1375" s="29" t="s">
        <v>115</v>
      </c>
      <c r="B1375" s="29" t="s">
        <v>116</v>
      </c>
      <c r="C1375" s="29" t="s">
        <v>117</v>
      </c>
      <c r="D1375" s="30" t="s">
        <v>118</v>
      </c>
      <c r="E1375" s="31">
        <v>6.84</v>
      </c>
      <c r="F1375" s="32">
        <v>0.37940000000000002</v>
      </c>
      <c r="G1375" s="32">
        <f>F1375*E1375</f>
        <v>2.5950959999999998</v>
      </c>
    </row>
    <row r="1376" spans="1:7" ht="20.100000000000001" customHeight="1">
      <c r="A1376" s="29" t="s">
        <v>216</v>
      </c>
      <c r="B1376" s="29" t="s">
        <v>116</v>
      </c>
      <c r="C1376" s="29" t="s">
        <v>117</v>
      </c>
      <c r="D1376" s="30" t="s">
        <v>118</v>
      </c>
      <c r="E1376" s="31">
        <v>1.8</v>
      </c>
      <c r="F1376" s="32">
        <v>0.37940000000000002</v>
      </c>
      <c r="G1376" s="32">
        <f>F1376*E1376</f>
        <v>0.68292000000000008</v>
      </c>
    </row>
    <row r="1377" spans="1:7" ht="20.100000000000001" customHeight="1">
      <c r="A1377" s="29" t="s">
        <v>290</v>
      </c>
      <c r="B1377" s="29" t="s">
        <v>116</v>
      </c>
      <c r="C1377" s="29" t="s">
        <v>117</v>
      </c>
      <c r="D1377" s="30" t="s">
        <v>118</v>
      </c>
      <c r="E1377" s="31">
        <v>5</v>
      </c>
      <c r="F1377" s="32">
        <v>0.37940000000000002</v>
      </c>
      <c r="G1377" s="32">
        <f>F1377*E1377</f>
        <v>1.897</v>
      </c>
    </row>
    <row r="1378" spans="1:7" ht="20.100000000000001" customHeight="1">
      <c r="A1378" s="29" t="s">
        <v>329</v>
      </c>
      <c r="B1378" s="29" t="s">
        <v>116</v>
      </c>
      <c r="C1378" s="29" t="s">
        <v>117</v>
      </c>
      <c r="D1378" s="30" t="s">
        <v>118</v>
      </c>
      <c r="E1378" s="31">
        <v>39.6</v>
      </c>
      <c r="F1378" s="32">
        <v>0.37940000000000002</v>
      </c>
      <c r="G1378" s="32">
        <f>F1378*E1378</f>
        <v>15.024240000000001</v>
      </c>
    </row>
    <row r="1379" spans="1:7" ht="15" customHeight="1">
      <c r="A1379" s="1"/>
      <c r="B1379" s="1"/>
      <c r="C1379" s="1"/>
      <c r="D1379" s="1"/>
      <c r="E1379" s="1"/>
      <c r="F1379" s="33" t="s">
        <v>2433</v>
      </c>
      <c r="G1379" s="34">
        <v>20.199255999999998</v>
      </c>
    </row>
    <row r="1380" spans="1:7" ht="24" customHeight="1">
      <c r="A1380" s="27" t="s">
        <v>2431</v>
      </c>
      <c r="B1380" s="27" t="s">
        <v>2657</v>
      </c>
      <c r="C1380" s="27" t="s">
        <v>850</v>
      </c>
      <c r="D1380" s="28" t="s">
        <v>840</v>
      </c>
      <c r="E1380" s="1"/>
      <c r="F1380" s="1"/>
      <c r="G1380" s="1"/>
    </row>
    <row r="1381" spans="1:7" ht="20.100000000000001" customHeight="1">
      <c r="A1381" s="29" t="s">
        <v>115</v>
      </c>
      <c r="B1381" s="29" t="s">
        <v>116</v>
      </c>
      <c r="C1381" s="29" t="s">
        <v>117</v>
      </c>
      <c r="D1381" s="30" t="s">
        <v>118</v>
      </c>
      <c r="E1381" s="31">
        <v>6.84</v>
      </c>
      <c r="F1381" s="32">
        <v>0.1394</v>
      </c>
      <c r="G1381" s="32">
        <f>F1381*E1381</f>
        <v>0.9534959999999999</v>
      </c>
    </row>
    <row r="1382" spans="1:7" ht="20.100000000000001" customHeight="1">
      <c r="A1382" s="29" t="s">
        <v>216</v>
      </c>
      <c r="B1382" s="29" t="s">
        <v>116</v>
      </c>
      <c r="C1382" s="29" t="s">
        <v>117</v>
      </c>
      <c r="D1382" s="30" t="s">
        <v>118</v>
      </c>
      <c r="E1382" s="31">
        <v>1.8</v>
      </c>
      <c r="F1382" s="32">
        <v>0.1394</v>
      </c>
      <c r="G1382" s="32">
        <f>F1382*E1382</f>
        <v>0.25091999999999998</v>
      </c>
    </row>
    <row r="1383" spans="1:7" ht="20.100000000000001" customHeight="1">
      <c r="A1383" s="29" t="s">
        <v>290</v>
      </c>
      <c r="B1383" s="29" t="s">
        <v>116</v>
      </c>
      <c r="C1383" s="29" t="s">
        <v>117</v>
      </c>
      <c r="D1383" s="30" t="s">
        <v>118</v>
      </c>
      <c r="E1383" s="31">
        <v>5</v>
      </c>
      <c r="F1383" s="32">
        <v>0.1394</v>
      </c>
      <c r="G1383" s="32">
        <f>F1383*E1383</f>
        <v>0.69699999999999995</v>
      </c>
    </row>
    <row r="1384" spans="1:7" ht="20.100000000000001" customHeight="1">
      <c r="A1384" s="29" t="s">
        <v>329</v>
      </c>
      <c r="B1384" s="29" t="s">
        <v>116</v>
      </c>
      <c r="C1384" s="29" t="s">
        <v>117</v>
      </c>
      <c r="D1384" s="30" t="s">
        <v>118</v>
      </c>
      <c r="E1384" s="31">
        <v>39.6</v>
      </c>
      <c r="F1384" s="32">
        <v>0.1394</v>
      </c>
      <c r="G1384" s="32">
        <f>F1384*E1384</f>
        <v>5.5202400000000003</v>
      </c>
    </row>
    <row r="1385" spans="1:7" ht="15" customHeight="1">
      <c r="A1385" s="1"/>
      <c r="B1385" s="1"/>
      <c r="C1385" s="1"/>
      <c r="D1385" s="1"/>
      <c r="E1385" s="1"/>
      <c r="F1385" s="33" t="s">
        <v>2433</v>
      </c>
      <c r="G1385" s="34">
        <v>7.4216559999999996</v>
      </c>
    </row>
    <row r="1386" spans="1:7" ht="24" customHeight="1">
      <c r="A1386" s="27" t="s">
        <v>2431</v>
      </c>
      <c r="B1386" s="27" t="s">
        <v>2658</v>
      </c>
      <c r="C1386" s="27" t="s">
        <v>852</v>
      </c>
      <c r="D1386" s="28" t="s">
        <v>810</v>
      </c>
      <c r="E1386" s="1"/>
      <c r="F1386" s="1"/>
      <c r="G1386" s="1"/>
    </row>
    <row r="1387" spans="1:7" ht="20.100000000000001" customHeight="1">
      <c r="A1387" s="29" t="s">
        <v>115</v>
      </c>
      <c r="B1387" s="29" t="s">
        <v>116</v>
      </c>
      <c r="C1387" s="29" t="s">
        <v>117</v>
      </c>
      <c r="D1387" s="30" t="s">
        <v>118</v>
      </c>
      <c r="E1387" s="31">
        <v>6.84</v>
      </c>
      <c r="F1387" s="32">
        <v>0.24</v>
      </c>
      <c r="G1387" s="32">
        <f>F1387*E1387</f>
        <v>1.6415999999999999</v>
      </c>
    </row>
    <row r="1388" spans="1:7" ht="20.100000000000001" customHeight="1">
      <c r="A1388" s="29" t="s">
        <v>216</v>
      </c>
      <c r="B1388" s="29" t="s">
        <v>116</v>
      </c>
      <c r="C1388" s="29" t="s">
        <v>117</v>
      </c>
      <c r="D1388" s="30" t="s">
        <v>118</v>
      </c>
      <c r="E1388" s="31">
        <v>1.8</v>
      </c>
      <c r="F1388" s="32">
        <v>0.24</v>
      </c>
      <c r="G1388" s="32">
        <f>F1388*E1388</f>
        <v>0.432</v>
      </c>
    </row>
    <row r="1389" spans="1:7" ht="20.100000000000001" customHeight="1">
      <c r="A1389" s="29" t="s">
        <v>290</v>
      </c>
      <c r="B1389" s="29" t="s">
        <v>116</v>
      </c>
      <c r="C1389" s="29" t="s">
        <v>117</v>
      </c>
      <c r="D1389" s="30" t="s">
        <v>118</v>
      </c>
      <c r="E1389" s="31">
        <v>5</v>
      </c>
      <c r="F1389" s="32">
        <v>0.24</v>
      </c>
      <c r="G1389" s="32">
        <f>F1389*E1389</f>
        <v>1.2</v>
      </c>
    </row>
    <row r="1390" spans="1:7" ht="20.100000000000001" customHeight="1">
      <c r="A1390" s="29" t="s">
        <v>329</v>
      </c>
      <c r="B1390" s="29" t="s">
        <v>116</v>
      </c>
      <c r="C1390" s="29" t="s">
        <v>117</v>
      </c>
      <c r="D1390" s="30" t="s">
        <v>118</v>
      </c>
      <c r="E1390" s="31">
        <v>39.6</v>
      </c>
      <c r="F1390" s="32">
        <v>0.24</v>
      </c>
      <c r="G1390" s="32">
        <f>F1390*E1390</f>
        <v>9.5039999999999996</v>
      </c>
    </row>
    <row r="1391" spans="1:7" ht="15" customHeight="1">
      <c r="A1391" s="1"/>
      <c r="B1391" s="1"/>
      <c r="C1391" s="1"/>
      <c r="D1391" s="1"/>
      <c r="E1391" s="1"/>
      <c r="F1391" s="33" t="s">
        <v>2433</v>
      </c>
      <c r="G1391" s="34">
        <v>12.7776</v>
      </c>
    </row>
    <row r="1392" spans="1:7" ht="24" customHeight="1">
      <c r="A1392" s="27" t="s">
        <v>2431</v>
      </c>
      <c r="B1392" s="27" t="s">
        <v>2659</v>
      </c>
      <c r="C1392" s="27" t="s">
        <v>2282</v>
      </c>
      <c r="D1392" s="28" t="s">
        <v>15</v>
      </c>
      <c r="E1392" s="1"/>
      <c r="F1392" s="1"/>
      <c r="G1392" s="1"/>
    </row>
    <row r="1393" spans="1:7" ht="20.100000000000001" customHeight="1">
      <c r="A1393" s="29" t="s">
        <v>115</v>
      </c>
      <c r="B1393" s="29" t="s">
        <v>116</v>
      </c>
      <c r="C1393" s="29" t="s">
        <v>117</v>
      </c>
      <c r="D1393" s="30" t="s">
        <v>118</v>
      </c>
      <c r="E1393" s="31">
        <v>6.84</v>
      </c>
      <c r="F1393" s="32">
        <v>0.37940000000000002</v>
      </c>
      <c r="G1393" s="32">
        <f>F1393*E1393</f>
        <v>2.5950959999999998</v>
      </c>
    </row>
    <row r="1394" spans="1:7" ht="20.100000000000001" customHeight="1">
      <c r="A1394" s="29" t="s">
        <v>216</v>
      </c>
      <c r="B1394" s="29" t="s">
        <v>116</v>
      </c>
      <c r="C1394" s="29" t="s">
        <v>117</v>
      </c>
      <c r="D1394" s="30" t="s">
        <v>118</v>
      </c>
      <c r="E1394" s="31">
        <v>1.8</v>
      </c>
      <c r="F1394" s="32">
        <v>0.37940000000000002</v>
      </c>
      <c r="G1394" s="32">
        <f>F1394*E1394</f>
        <v>0.68292000000000008</v>
      </c>
    </row>
    <row r="1395" spans="1:7" ht="20.100000000000001" customHeight="1">
      <c r="A1395" s="29" t="s">
        <v>290</v>
      </c>
      <c r="B1395" s="29" t="s">
        <v>116</v>
      </c>
      <c r="C1395" s="29" t="s">
        <v>117</v>
      </c>
      <c r="D1395" s="30" t="s">
        <v>118</v>
      </c>
      <c r="E1395" s="31">
        <v>5</v>
      </c>
      <c r="F1395" s="32">
        <v>0.37940000000000002</v>
      </c>
      <c r="G1395" s="32">
        <f>F1395*E1395</f>
        <v>1.897</v>
      </c>
    </row>
    <row r="1396" spans="1:7" ht="20.100000000000001" customHeight="1">
      <c r="A1396" s="29" t="s">
        <v>329</v>
      </c>
      <c r="B1396" s="29" t="s">
        <v>116</v>
      </c>
      <c r="C1396" s="29" t="s">
        <v>117</v>
      </c>
      <c r="D1396" s="30" t="s">
        <v>118</v>
      </c>
      <c r="E1396" s="31">
        <v>39.6</v>
      </c>
      <c r="F1396" s="32">
        <v>0.37940000000000002</v>
      </c>
      <c r="G1396" s="32">
        <f>F1396*E1396</f>
        <v>15.024240000000001</v>
      </c>
    </row>
    <row r="1397" spans="1:7" ht="15" customHeight="1">
      <c r="A1397" s="1"/>
      <c r="B1397" s="1"/>
      <c r="C1397" s="1"/>
      <c r="D1397" s="1"/>
      <c r="E1397" s="1"/>
      <c r="F1397" s="33" t="s">
        <v>2433</v>
      </c>
      <c r="G1397" s="34">
        <v>20.199255999999998</v>
      </c>
    </row>
    <row r="1398" spans="1:7" ht="24" customHeight="1">
      <c r="A1398" s="27" t="s">
        <v>2431</v>
      </c>
      <c r="B1398" s="27" t="s">
        <v>2660</v>
      </c>
      <c r="C1398" s="27" t="s">
        <v>2284</v>
      </c>
      <c r="D1398" s="28" t="s">
        <v>15</v>
      </c>
      <c r="E1398" s="1"/>
      <c r="F1398" s="1"/>
      <c r="G1398" s="1"/>
    </row>
    <row r="1399" spans="1:7" ht="20.100000000000001" customHeight="1">
      <c r="A1399" s="29" t="s">
        <v>115</v>
      </c>
      <c r="B1399" s="29" t="s">
        <v>116</v>
      </c>
      <c r="C1399" s="29" t="s">
        <v>117</v>
      </c>
      <c r="D1399" s="30" t="s">
        <v>118</v>
      </c>
      <c r="E1399" s="31">
        <v>6.84</v>
      </c>
      <c r="F1399" s="32">
        <v>0.37940000000000002</v>
      </c>
      <c r="G1399" s="32">
        <f>F1399*E1399</f>
        <v>2.5950959999999998</v>
      </c>
    </row>
    <row r="1400" spans="1:7" ht="20.100000000000001" customHeight="1">
      <c r="A1400" s="29" t="s">
        <v>216</v>
      </c>
      <c r="B1400" s="29" t="s">
        <v>116</v>
      </c>
      <c r="C1400" s="29" t="s">
        <v>117</v>
      </c>
      <c r="D1400" s="30" t="s">
        <v>118</v>
      </c>
      <c r="E1400" s="31">
        <v>1.8</v>
      </c>
      <c r="F1400" s="32">
        <v>0.37940000000000002</v>
      </c>
      <c r="G1400" s="32">
        <f>F1400*E1400</f>
        <v>0.68292000000000008</v>
      </c>
    </row>
    <row r="1401" spans="1:7" ht="20.100000000000001" customHeight="1">
      <c r="A1401" s="29" t="s">
        <v>290</v>
      </c>
      <c r="B1401" s="29" t="s">
        <v>116</v>
      </c>
      <c r="C1401" s="29" t="s">
        <v>117</v>
      </c>
      <c r="D1401" s="30" t="s">
        <v>118</v>
      </c>
      <c r="E1401" s="31">
        <v>5</v>
      </c>
      <c r="F1401" s="32">
        <v>0.37940000000000002</v>
      </c>
      <c r="G1401" s="32">
        <f>F1401*E1401</f>
        <v>1.897</v>
      </c>
    </row>
    <row r="1402" spans="1:7" ht="20.100000000000001" customHeight="1">
      <c r="A1402" s="29" t="s">
        <v>329</v>
      </c>
      <c r="B1402" s="29" t="s">
        <v>116</v>
      </c>
      <c r="C1402" s="29" t="s">
        <v>117</v>
      </c>
      <c r="D1402" s="30" t="s">
        <v>118</v>
      </c>
      <c r="E1402" s="31">
        <v>39.6</v>
      </c>
      <c r="F1402" s="32">
        <v>0.37940000000000002</v>
      </c>
      <c r="G1402" s="32">
        <f>F1402*E1402</f>
        <v>15.024240000000001</v>
      </c>
    </row>
    <row r="1403" spans="1:7" ht="15" customHeight="1">
      <c r="A1403" s="1"/>
      <c r="B1403" s="1"/>
      <c r="C1403" s="1"/>
      <c r="D1403" s="1"/>
      <c r="E1403" s="1"/>
      <c r="F1403" s="33" t="s">
        <v>2433</v>
      </c>
      <c r="G1403" s="34">
        <v>20.199255999999998</v>
      </c>
    </row>
    <row r="1404" spans="1:7" ht="24" customHeight="1">
      <c r="A1404" s="27" t="s">
        <v>2431</v>
      </c>
      <c r="B1404" s="27" t="s">
        <v>2661</v>
      </c>
      <c r="C1404" s="27" t="s">
        <v>2287</v>
      </c>
      <c r="D1404" s="28" t="s">
        <v>15</v>
      </c>
      <c r="E1404" s="1"/>
      <c r="F1404" s="1"/>
      <c r="G1404" s="1"/>
    </row>
    <row r="1405" spans="1:7" ht="20.100000000000001" customHeight="1">
      <c r="A1405" s="29" t="s">
        <v>115</v>
      </c>
      <c r="B1405" s="29" t="s">
        <v>116</v>
      </c>
      <c r="C1405" s="29" t="s">
        <v>117</v>
      </c>
      <c r="D1405" s="30" t="s">
        <v>118</v>
      </c>
      <c r="E1405" s="31">
        <v>6.84</v>
      </c>
      <c r="F1405" s="32">
        <v>0.24</v>
      </c>
      <c r="G1405" s="32">
        <f>F1405*E1405</f>
        <v>1.6415999999999999</v>
      </c>
    </row>
    <row r="1406" spans="1:7" ht="20.100000000000001" customHeight="1">
      <c r="A1406" s="29" t="s">
        <v>216</v>
      </c>
      <c r="B1406" s="29" t="s">
        <v>116</v>
      </c>
      <c r="C1406" s="29" t="s">
        <v>117</v>
      </c>
      <c r="D1406" s="30" t="s">
        <v>118</v>
      </c>
      <c r="E1406" s="31">
        <v>1.8</v>
      </c>
      <c r="F1406" s="32">
        <v>0.24</v>
      </c>
      <c r="G1406" s="32">
        <f>F1406*E1406</f>
        <v>0.432</v>
      </c>
    </row>
    <row r="1407" spans="1:7" ht="20.100000000000001" customHeight="1">
      <c r="A1407" s="29" t="s">
        <v>290</v>
      </c>
      <c r="B1407" s="29" t="s">
        <v>116</v>
      </c>
      <c r="C1407" s="29" t="s">
        <v>117</v>
      </c>
      <c r="D1407" s="30" t="s">
        <v>118</v>
      </c>
      <c r="E1407" s="31">
        <v>5</v>
      </c>
      <c r="F1407" s="32">
        <v>0.24</v>
      </c>
      <c r="G1407" s="32">
        <f>F1407*E1407</f>
        <v>1.2</v>
      </c>
    </row>
    <row r="1408" spans="1:7" ht="20.100000000000001" customHeight="1">
      <c r="A1408" s="29" t="s">
        <v>329</v>
      </c>
      <c r="B1408" s="29" t="s">
        <v>116</v>
      </c>
      <c r="C1408" s="29" t="s">
        <v>117</v>
      </c>
      <c r="D1408" s="30" t="s">
        <v>118</v>
      </c>
      <c r="E1408" s="31">
        <v>39.6</v>
      </c>
      <c r="F1408" s="32">
        <v>0.24</v>
      </c>
      <c r="G1408" s="32">
        <f>F1408*E1408</f>
        <v>9.5039999999999996</v>
      </c>
    </row>
    <row r="1409" spans="1:7" ht="15" customHeight="1">
      <c r="A1409" s="1"/>
      <c r="B1409" s="1"/>
      <c r="C1409" s="1"/>
      <c r="D1409" s="1"/>
      <c r="E1409" s="1"/>
      <c r="F1409" s="33" t="s">
        <v>2433</v>
      </c>
      <c r="G1409" s="34">
        <v>12.7776</v>
      </c>
    </row>
    <row r="1410" spans="1:7" ht="24" customHeight="1">
      <c r="A1410" s="27" t="s">
        <v>2431</v>
      </c>
      <c r="B1410" s="27" t="s">
        <v>2662</v>
      </c>
      <c r="C1410" s="27" t="s">
        <v>2289</v>
      </c>
      <c r="D1410" s="28" t="s">
        <v>15</v>
      </c>
      <c r="E1410" s="1"/>
      <c r="F1410" s="1"/>
      <c r="G1410" s="1"/>
    </row>
    <row r="1411" spans="1:7" ht="20.100000000000001" customHeight="1">
      <c r="A1411" s="29" t="s">
        <v>115</v>
      </c>
      <c r="B1411" s="29" t="s">
        <v>116</v>
      </c>
      <c r="C1411" s="29" t="s">
        <v>117</v>
      </c>
      <c r="D1411" s="30" t="s">
        <v>118</v>
      </c>
      <c r="E1411" s="31">
        <v>6.84</v>
      </c>
      <c r="F1411" s="32">
        <v>0.24</v>
      </c>
      <c r="G1411" s="32">
        <f>F1411*E1411</f>
        <v>1.6415999999999999</v>
      </c>
    </row>
    <row r="1412" spans="1:7" ht="20.100000000000001" customHeight="1">
      <c r="A1412" s="29" t="s">
        <v>216</v>
      </c>
      <c r="B1412" s="29" t="s">
        <v>116</v>
      </c>
      <c r="C1412" s="29" t="s">
        <v>117</v>
      </c>
      <c r="D1412" s="30" t="s">
        <v>118</v>
      </c>
      <c r="E1412" s="31">
        <v>1.8</v>
      </c>
      <c r="F1412" s="32">
        <v>0.24</v>
      </c>
      <c r="G1412" s="32">
        <f>F1412*E1412</f>
        <v>0.432</v>
      </c>
    </row>
    <row r="1413" spans="1:7" ht="20.100000000000001" customHeight="1">
      <c r="A1413" s="29" t="s">
        <v>290</v>
      </c>
      <c r="B1413" s="29" t="s">
        <v>116</v>
      </c>
      <c r="C1413" s="29" t="s">
        <v>117</v>
      </c>
      <c r="D1413" s="30" t="s">
        <v>118</v>
      </c>
      <c r="E1413" s="31">
        <v>5</v>
      </c>
      <c r="F1413" s="32">
        <v>0.24</v>
      </c>
      <c r="G1413" s="32">
        <f>F1413*E1413</f>
        <v>1.2</v>
      </c>
    </row>
    <row r="1414" spans="1:7" ht="20.100000000000001" customHeight="1">
      <c r="A1414" s="29" t="s">
        <v>329</v>
      </c>
      <c r="B1414" s="29" t="s">
        <v>116</v>
      </c>
      <c r="C1414" s="29" t="s">
        <v>117</v>
      </c>
      <c r="D1414" s="30" t="s">
        <v>118</v>
      </c>
      <c r="E1414" s="31">
        <v>39.6</v>
      </c>
      <c r="F1414" s="32">
        <v>0.24</v>
      </c>
      <c r="G1414" s="32">
        <f>F1414*E1414</f>
        <v>9.5039999999999996</v>
      </c>
    </row>
    <row r="1415" spans="1:7" ht="15" customHeight="1">
      <c r="A1415" s="1"/>
      <c r="B1415" s="1"/>
      <c r="C1415" s="1"/>
      <c r="D1415" s="1"/>
      <c r="E1415" s="1"/>
      <c r="F1415" s="33" t="s">
        <v>2433</v>
      </c>
      <c r="G1415" s="34">
        <v>12.7776</v>
      </c>
    </row>
    <row r="1416" spans="1:7" ht="24" customHeight="1">
      <c r="A1416" s="27" t="s">
        <v>2431</v>
      </c>
      <c r="B1416" s="27" t="s">
        <v>2663</v>
      </c>
      <c r="C1416" s="27" t="s">
        <v>663</v>
      </c>
      <c r="D1416" s="28" t="s">
        <v>48</v>
      </c>
      <c r="E1416" s="1"/>
      <c r="F1416" s="1"/>
      <c r="G1416" s="1"/>
    </row>
    <row r="1417" spans="1:7" ht="20.100000000000001" customHeight="1">
      <c r="A1417" s="29" t="s">
        <v>49</v>
      </c>
      <c r="B1417" s="29" t="s">
        <v>50</v>
      </c>
      <c r="C1417" s="29" t="s">
        <v>51</v>
      </c>
      <c r="D1417" s="30" t="s">
        <v>48</v>
      </c>
      <c r="E1417" s="31">
        <v>30</v>
      </c>
      <c r="F1417" s="32">
        <v>0.54949999999999999</v>
      </c>
      <c r="G1417" s="32">
        <f>F1417*E1417</f>
        <v>16.484999999999999</v>
      </c>
    </row>
    <row r="1418" spans="1:7" ht="27.95" customHeight="1">
      <c r="A1418" s="29" t="s">
        <v>52</v>
      </c>
      <c r="B1418" s="29" t="s">
        <v>53</v>
      </c>
      <c r="C1418" s="29" t="s">
        <v>54</v>
      </c>
      <c r="D1418" s="30" t="s">
        <v>48</v>
      </c>
      <c r="E1418" s="31">
        <v>14</v>
      </c>
      <c r="F1418" s="32">
        <v>0.22639999999999999</v>
      </c>
      <c r="G1418" s="32">
        <f>F1418*E1418</f>
        <v>3.1696</v>
      </c>
    </row>
    <row r="1419" spans="1:7" ht="15" customHeight="1">
      <c r="A1419" s="1"/>
      <c r="B1419" s="1"/>
      <c r="C1419" s="1"/>
      <c r="D1419" s="1"/>
      <c r="E1419" s="1"/>
      <c r="F1419" s="33" t="s">
        <v>2433</v>
      </c>
      <c r="G1419" s="34">
        <v>19.654599999999999</v>
      </c>
    </row>
    <row r="1420" spans="1:7" ht="24" customHeight="1">
      <c r="A1420" s="27" t="s">
        <v>2431</v>
      </c>
      <c r="B1420" s="27" t="s">
        <v>2664</v>
      </c>
      <c r="C1420" s="27" t="s">
        <v>665</v>
      </c>
      <c r="D1420" s="28" t="s">
        <v>48</v>
      </c>
      <c r="E1420" s="1"/>
      <c r="F1420" s="1"/>
      <c r="G1420" s="1"/>
    </row>
    <row r="1421" spans="1:7" ht="20.100000000000001" customHeight="1">
      <c r="A1421" s="29" t="s">
        <v>49</v>
      </c>
      <c r="B1421" s="29" t="s">
        <v>50</v>
      </c>
      <c r="C1421" s="29" t="s">
        <v>51</v>
      </c>
      <c r="D1421" s="30" t="s">
        <v>48</v>
      </c>
      <c r="E1421" s="31">
        <v>30</v>
      </c>
      <c r="F1421" s="32">
        <v>0.4284</v>
      </c>
      <c r="G1421" s="32">
        <f>F1421*E1421</f>
        <v>12.852</v>
      </c>
    </row>
    <row r="1422" spans="1:7" ht="27.95" customHeight="1">
      <c r="A1422" s="29" t="s">
        <v>52</v>
      </c>
      <c r="B1422" s="29" t="s">
        <v>53</v>
      </c>
      <c r="C1422" s="29" t="s">
        <v>54</v>
      </c>
      <c r="D1422" s="30" t="s">
        <v>48</v>
      </c>
      <c r="E1422" s="31">
        <v>14</v>
      </c>
      <c r="F1422" s="32">
        <v>0.17649999999999999</v>
      </c>
      <c r="G1422" s="32">
        <f>F1422*E1422</f>
        <v>2.4710000000000001</v>
      </c>
    </row>
    <row r="1423" spans="1:7" ht="15" customHeight="1">
      <c r="A1423" s="1"/>
      <c r="B1423" s="1"/>
      <c r="C1423" s="1"/>
      <c r="D1423" s="1"/>
      <c r="E1423" s="1"/>
      <c r="F1423" s="33" t="s">
        <v>2433</v>
      </c>
      <c r="G1423" s="34">
        <v>15.323</v>
      </c>
    </row>
    <row r="1424" spans="1:7" ht="24" customHeight="1">
      <c r="A1424" s="27" t="s">
        <v>2431</v>
      </c>
      <c r="B1424" s="27" t="s">
        <v>2665</v>
      </c>
      <c r="C1424" s="27" t="s">
        <v>667</v>
      </c>
      <c r="D1424" s="28" t="s">
        <v>48</v>
      </c>
      <c r="E1424" s="1"/>
      <c r="F1424" s="1"/>
      <c r="G1424" s="1"/>
    </row>
    <row r="1425" spans="1:7" ht="20.100000000000001" customHeight="1">
      <c r="A1425" s="29" t="s">
        <v>49</v>
      </c>
      <c r="B1425" s="29" t="s">
        <v>50</v>
      </c>
      <c r="C1425" s="29" t="s">
        <v>51</v>
      </c>
      <c r="D1425" s="30" t="s">
        <v>48</v>
      </c>
      <c r="E1425" s="31">
        <v>30</v>
      </c>
      <c r="F1425" s="32">
        <v>0.40479999999999999</v>
      </c>
      <c r="G1425" s="32">
        <f>F1425*E1425</f>
        <v>12.144</v>
      </c>
    </row>
    <row r="1426" spans="1:7" ht="27.95" customHeight="1">
      <c r="A1426" s="29" t="s">
        <v>52</v>
      </c>
      <c r="B1426" s="29" t="s">
        <v>53</v>
      </c>
      <c r="C1426" s="29" t="s">
        <v>54</v>
      </c>
      <c r="D1426" s="30" t="s">
        <v>48</v>
      </c>
      <c r="E1426" s="31">
        <v>14</v>
      </c>
      <c r="F1426" s="32">
        <v>0.1668</v>
      </c>
      <c r="G1426" s="32">
        <f>F1426*E1426</f>
        <v>2.3351999999999999</v>
      </c>
    </row>
    <row r="1427" spans="1:7" ht="15" customHeight="1">
      <c r="A1427" s="1"/>
      <c r="B1427" s="1"/>
      <c r="C1427" s="1"/>
      <c r="D1427" s="1"/>
      <c r="E1427" s="1"/>
      <c r="F1427" s="33" t="s">
        <v>2433</v>
      </c>
      <c r="G1427" s="34">
        <v>14.479200000000001</v>
      </c>
    </row>
    <row r="1428" spans="1:7" ht="15.95" customHeight="1">
      <c r="A1428" s="27" t="s">
        <v>2431</v>
      </c>
      <c r="B1428" s="27" t="s">
        <v>2666</v>
      </c>
      <c r="C1428" s="27" t="s">
        <v>669</v>
      </c>
      <c r="D1428" s="28" t="s">
        <v>48</v>
      </c>
      <c r="E1428" s="1"/>
      <c r="F1428" s="1"/>
      <c r="G1428" s="1"/>
    </row>
    <row r="1429" spans="1:7" ht="20.100000000000001" customHeight="1">
      <c r="A1429" s="29" t="s">
        <v>49</v>
      </c>
      <c r="B1429" s="29" t="s">
        <v>50</v>
      </c>
      <c r="C1429" s="29" t="s">
        <v>51</v>
      </c>
      <c r="D1429" s="30" t="s">
        <v>48</v>
      </c>
      <c r="E1429" s="31">
        <v>30</v>
      </c>
      <c r="F1429" s="32">
        <v>0.35170000000000001</v>
      </c>
      <c r="G1429" s="32">
        <f>F1429*E1429</f>
        <v>10.551</v>
      </c>
    </row>
    <row r="1430" spans="1:7" ht="27.95" customHeight="1">
      <c r="A1430" s="29" t="s">
        <v>52</v>
      </c>
      <c r="B1430" s="29" t="s">
        <v>53</v>
      </c>
      <c r="C1430" s="29" t="s">
        <v>54</v>
      </c>
      <c r="D1430" s="30" t="s">
        <v>48</v>
      </c>
      <c r="E1430" s="31">
        <v>14</v>
      </c>
      <c r="F1430" s="32">
        <v>0.1449</v>
      </c>
      <c r="G1430" s="32">
        <f>F1430*E1430</f>
        <v>2.0286</v>
      </c>
    </row>
    <row r="1431" spans="1:7" ht="15" customHeight="1">
      <c r="A1431" s="1"/>
      <c r="B1431" s="1"/>
      <c r="C1431" s="1"/>
      <c r="D1431" s="1"/>
      <c r="E1431" s="1"/>
      <c r="F1431" s="33" t="s">
        <v>2433</v>
      </c>
      <c r="G1431" s="34">
        <v>12.579599999999999</v>
      </c>
    </row>
    <row r="1432" spans="1:7" ht="24" customHeight="1">
      <c r="A1432" s="27" t="s">
        <v>2431</v>
      </c>
      <c r="B1432" s="27" t="s">
        <v>2667</v>
      </c>
      <c r="C1432" s="27" t="s">
        <v>671</v>
      </c>
      <c r="D1432" s="28" t="s">
        <v>48</v>
      </c>
      <c r="E1432" s="1"/>
      <c r="F1432" s="1"/>
      <c r="G1432" s="1"/>
    </row>
    <row r="1433" spans="1:7" ht="20.100000000000001" customHeight="1">
      <c r="A1433" s="29" t="s">
        <v>49</v>
      </c>
      <c r="B1433" s="29" t="s">
        <v>50</v>
      </c>
      <c r="C1433" s="29" t="s">
        <v>51</v>
      </c>
      <c r="D1433" s="30" t="s">
        <v>48</v>
      </c>
      <c r="E1433" s="31">
        <v>30</v>
      </c>
      <c r="F1433" s="32">
        <v>4.3900000000000002E-2</v>
      </c>
      <c r="G1433" s="32">
        <f>F1433*E1433</f>
        <v>1.3169999999999999</v>
      </c>
    </row>
    <row r="1434" spans="1:7" ht="15" customHeight="1">
      <c r="A1434" s="1"/>
      <c r="B1434" s="1"/>
      <c r="C1434" s="1"/>
      <c r="D1434" s="1"/>
      <c r="E1434" s="1"/>
      <c r="F1434" s="33" t="s">
        <v>2433</v>
      </c>
      <c r="G1434" s="34">
        <v>1.3169999999999999</v>
      </c>
    </row>
    <row r="1435" spans="1:7" ht="24" customHeight="1">
      <c r="A1435" s="27" t="s">
        <v>2431</v>
      </c>
      <c r="B1435" s="27" t="s">
        <v>2668</v>
      </c>
      <c r="C1435" s="27" t="s">
        <v>673</v>
      </c>
      <c r="D1435" s="28" t="s">
        <v>48</v>
      </c>
      <c r="E1435" s="1"/>
      <c r="F1435" s="1"/>
      <c r="G1435" s="1"/>
    </row>
    <row r="1436" spans="1:7" ht="20.100000000000001" customHeight="1">
      <c r="A1436" s="29" t="s">
        <v>49</v>
      </c>
      <c r="B1436" s="29" t="s">
        <v>50</v>
      </c>
      <c r="C1436" s="29" t="s">
        <v>51</v>
      </c>
      <c r="D1436" s="30" t="s">
        <v>48</v>
      </c>
      <c r="E1436" s="31">
        <v>30</v>
      </c>
      <c r="F1436" s="32">
        <v>3.4200000000000001E-2</v>
      </c>
      <c r="G1436" s="32">
        <f>F1436*E1436</f>
        <v>1.026</v>
      </c>
    </row>
    <row r="1437" spans="1:7" ht="15" customHeight="1">
      <c r="A1437" s="1"/>
      <c r="B1437" s="1"/>
      <c r="C1437" s="1"/>
      <c r="D1437" s="1"/>
      <c r="E1437" s="1"/>
      <c r="F1437" s="33" t="s">
        <v>2433</v>
      </c>
      <c r="G1437" s="34">
        <v>1.026</v>
      </c>
    </row>
    <row r="1438" spans="1:7" ht="24" customHeight="1">
      <c r="A1438" s="27" t="s">
        <v>2431</v>
      </c>
      <c r="B1438" s="27" t="s">
        <v>2669</v>
      </c>
      <c r="C1438" s="27" t="s">
        <v>675</v>
      </c>
      <c r="D1438" s="28" t="s">
        <v>48</v>
      </c>
      <c r="E1438" s="1"/>
      <c r="F1438" s="1"/>
      <c r="G1438" s="1"/>
    </row>
    <row r="1439" spans="1:7" ht="20.100000000000001" customHeight="1">
      <c r="A1439" s="29" t="s">
        <v>49</v>
      </c>
      <c r="B1439" s="29" t="s">
        <v>50</v>
      </c>
      <c r="C1439" s="29" t="s">
        <v>51</v>
      </c>
      <c r="D1439" s="30" t="s">
        <v>48</v>
      </c>
      <c r="E1439" s="31">
        <v>30</v>
      </c>
      <c r="F1439" s="32">
        <v>3.2300000000000002E-2</v>
      </c>
      <c r="G1439" s="32">
        <f>F1439*E1439</f>
        <v>0.96900000000000008</v>
      </c>
    </row>
    <row r="1440" spans="1:7" ht="15" customHeight="1">
      <c r="A1440" s="1"/>
      <c r="B1440" s="1"/>
      <c r="C1440" s="1"/>
      <c r="D1440" s="1"/>
      <c r="E1440" s="1"/>
      <c r="F1440" s="33" t="s">
        <v>2433</v>
      </c>
      <c r="G1440" s="34">
        <v>0.96899999999999997</v>
      </c>
    </row>
    <row r="1441" spans="1:7" ht="15.95" customHeight="1">
      <c r="A1441" s="27" t="s">
        <v>2431</v>
      </c>
      <c r="B1441" s="27" t="s">
        <v>2670</v>
      </c>
      <c r="C1441" s="27" t="s">
        <v>677</v>
      </c>
      <c r="D1441" s="28" t="s">
        <v>48</v>
      </c>
      <c r="E1441" s="1"/>
      <c r="F1441" s="1"/>
      <c r="G1441" s="1"/>
    </row>
    <row r="1442" spans="1:7" ht="20.100000000000001" customHeight="1">
      <c r="A1442" s="29" t="s">
        <v>49</v>
      </c>
      <c r="B1442" s="29" t="s">
        <v>50</v>
      </c>
      <c r="C1442" s="29" t="s">
        <v>51</v>
      </c>
      <c r="D1442" s="30" t="s">
        <v>48</v>
      </c>
      <c r="E1442" s="31">
        <v>30</v>
      </c>
      <c r="F1442" s="32">
        <v>2.81E-2</v>
      </c>
      <c r="G1442" s="32">
        <f>F1442*E1442</f>
        <v>0.84299999999999997</v>
      </c>
    </row>
    <row r="1443" spans="1:7" ht="15" customHeight="1">
      <c r="A1443" s="1"/>
      <c r="B1443" s="1"/>
      <c r="C1443" s="1"/>
      <c r="D1443" s="1"/>
      <c r="E1443" s="1"/>
      <c r="F1443" s="33" t="s">
        <v>2433</v>
      </c>
      <c r="G1443" s="34">
        <v>0.84299999999999997</v>
      </c>
    </row>
    <row r="1444" spans="1:7" ht="15.95" customHeight="1">
      <c r="A1444" s="27" t="s">
        <v>2431</v>
      </c>
      <c r="B1444" s="27" t="s">
        <v>2671</v>
      </c>
      <c r="C1444" s="27" t="s">
        <v>1557</v>
      </c>
      <c r="D1444" s="28" t="s">
        <v>118</v>
      </c>
      <c r="E1444" s="1"/>
      <c r="F1444" s="1"/>
      <c r="G1444" s="1"/>
    </row>
    <row r="1445" spans="1:7" ht="27.95" customHeight="1">
      <c r="A1445" s="29" t="s">
        <v>52</v>
      </c>
      <c r="B1445" s="29" t="s">
        <v>53</v>
      </c>
      <c r="C1445" s="29" t="s">
        <v>54</v>
      </c>
      <c r="D1445" s="30" t="s">
        <v>48</v>
      </c>
      <c r="E1445" s="31">
        <v>14</v>
      </c>
      <c r="F1445" s="32">
        <v>1.20064E-3</v>
      </c>
      <c r="G1445" s="32">
        <f>F1445*E1445</f>
        <v>1.6808960000000001E-2</v>
      </c>
    </row>
    <row r="1446" spans="1:7" ht="15" customHeight="1">
      <c r="A1446" s="1"/>
      <c r="B1446" s="1"/>
      <c r="C1446" s="1"/>
      <c r="D1446" s="1"/>
      <c r="E1446" s="1"/>
      <c r="F1446" s="33" t="s">
        <v>2433</v>
      </c>
      <c r="G1446" s="34">
        <v>1.6808960000000001E-2</v>
      </c>
    </row>
    <row r="1447" spans="1:7" ht="15" customHeight="1">
      <c r="A1447" s="27" t="s">
        <v>2431</v>
      </c>
      <c r="B1447" s="27" t="s">
        <v>2672</v>
      </c>
      <c r="C1447" s="27" t="s">
        <v>819</v>
      </c>
      <c r="D1447" s="28" t="s">
        <v>15</v>
      </c>
      <c r="E1447" s="1"/>
      <c r="F1447" s="1"/>
      <c r="G1447" s="1"/>
    </row>
    <row r="1448" spans="1:7" ht="20.100000000000001" customHeight="1">
      <c r="A1448" s="29" t="s">
        <v>49</v>
      </c>
      <c r="B1448" s="29" t="s">
        <v>50</v>
      </c>
      <c r="C1448" s="29" t="s">
        <v>51</v>
      </c>
      <c r="D1448" s="30" t="s">
        <v>48</v>
      </c>
      <c r="E1448" s="31">
        <v>30</v>
      </c>
      <c r="F1448" s="32">
        <v>1.04177572</v>
      </c>
      <c r="G1448" s="32">
        <f t="shared" ref="G1448:G1479" si="50">F1448*E1448</f>
        <v>31.253271599999998</v>
      </c>
    </row>
    <row r="1449" spans="1:7" ht="27.95" customHeight="1">
      <c r="A1449" s="29" t="s">
        <v>52</v>
      </c>
      <c r="B1449" s="29" t="s">
        <v>53</v>
      </c>
      <c r="C1449" s="29" t="s">
        <v>54</v>
      </c>
      <c r="D1449" s="30" t="s">
        <v>48</v>
      </c>
      <c r="E1449" s="31">
        <v>14</v>
      </c>
      <c r="F1449" s="32">
        <v>0.9333809032</v>
      </c>
      <c r="G1449" s="32">
        <f t="shared" si="50"/>
        <v>13.0673326448</v>
      </c>
    </row>
    <row r="1450" spans="1:7" ht="20.100000000000001" customHeight="1">
      <c r="A1450" s="29" t="s">
        <v>94</v>
      </c>
      <c r="B1450" s="29" t="s">
        <v>95</v>
      </c>
      <c r="C1450" s="29" t="s">
        <v>96</v>
      </c>
      <c r="D1450" s="30" t="s">
        <v>48</v>
      </c>
      <c r="E1450" s="31">
        <v>95.05</v>
      </c>
      <c r="F1450" s="32">
        <v>0.4</v>
      </c>
      <c r="G1450" s="32">
        <f t="shared" si="50"/>
        <v>38.020000000000003</v>
      </c>
    </row>
    <row r="1451" spans="1:7" ht="20.100000000000001" customHeight="1">
      <c r="A1451" s="29" t="s">
        <v>97</v>
      </c>
      <c r="B1451" s="29" t="s">
        <v>98</v>
      </c>
      <c r="C1451" s="29" t="s">
        <v>99</v>
      </c>
      <c r="D1451" s="30" t="s">
        <v>101</v>
      </c>
      <c r="E1451" s="31">
        <v>95.05</v>
      </c>
      <c r="F1451" s="32">
        <v>0.4</v>
      </c>
      <c r="G1451" s="32">
        <f t="shared" si="50"/>
        <v>38.020000000000003</v>
      </c>
    </row>
    <row r="1452" spans="1:7" ht="20.100000000000001" customHeight="1">
      <c r="A1452" s="29" t="s">
        <v>106</v>
      </c>
      <c r="B1452" s="29" t="s">
        <v>107</v>
      </c>
      <c r="C1452" s="29" t="s">
        <v>108</v>
      </c>
      <c r="D1452" s="30" t="s">
        <v>48</v>
      </c>
      <c r="E1452" s="31">
        <v>95.05</v>
      </c>
      <c r="F1452" s="32">
        <v>1.5</v>
      </c>
      <c r="G1452" s="32">
        <f t="shared" si="50"/>
        <v>142.57499999999999</v>
      </c>
    </row>
    <row r="1453" spans="1:7" ht="20.100000000000001" customHeight="1">
      <c r="A1453" s="29" t="s">
        <v>112</v>
      </c>
      <c r="B1453" s="29" t="s">
        <v>113</v>
      </c>
      <c r="C1453" s="29" t="s">
        <v>114</v>
      </c>
      <c r="D1453" s="30" t="s">
        <v>101</v>
      </c>
      <c r="E1453" s="31">
        <v>21.25</v>
      </c>
      <c r="F1453" s="32">
        <v>1</v>
      </c>
      <c r="G1453" s="32">
        <f t="shared" si="50"/>
        <v>21.25</v>
      </c>
    </row>
    <row r="1454" spans="1:7" ht="20.100000000000001" customHeight="1">
      <c r="A1454" s="29" t="s">
        <v>130</v>
      </c>
      <c r="B1454" s="29" t="s">
        <v>131</v>
      </c>
      <c r="C1454" s="29" t="s">
        <v>132</v>
      </c>
      <c r="D1454" s="30" t="s">
        <v>48</v>
      </c>
      <c r="E1454" s="31">
        <v>44.77</v>
      </c>
      <c r="F1454" s="32">
        <v>0.11509999999999999</v>
      </c>
      <c r="G1454" s="32">
        <f t="shared" si="50"/>
        <v>5.1530269999999998</v>
      </c>
    </row>
    <row r="1455" spans="1:7" ht="27.95" customHeight="1">
      <c r="A1455" s="29" t="s">
        <v>134</v>
      </c>
      <c r="B1455" s="29" t="s">
        <v>135</v>
      </c>
      <c r="C1455" s="29" t="s">
        <v>136</v>
      </c>
      <c r="D1455" s="30" t="s">
        <v>48</v>
      </c>
      <c r="E1455" s="31">
        <v>44.77</v>
      </c>
      <c r="F1455" s="32">
        <v>0.1394</v>
      </c>
      <c r="G1455" s="32">
        <f t="shared" si="50"/>
        <v>6.2409379999999999</v>
      </c>
    </row>
    <row r="1456" spans="1:7" ht="36" customHeight="1">
      <c r="A1456" s="29" t="s">
        <v>137</v>
      </c>
      <c r="B1456" s="29" t="s">
        <v>138</v>
      </c>
      <c r="C1456" s="29" t="s">
        <v>139</v>
      </c>
      <c r="D1456" s="30" t="s">
        <v>48</v>
      </c>
      <c r="E1456" s="31">
        <v>44.77</v>
      </c>
      <c r="F1456" s="32">
        <v>0.53200000000000003</v>
      </c>
      <c r="G1456" s="32">
        <f t="shared" si="50"/>
        <v>23.817640000000004</v>
      </c>
    </row>
    <row r="1457" spans="1:7" ht="20.100000000000001" customHeight="1">
      <c r="A1457" s="29" t="s">
        <v>140</v>
      </c>
      <c r="B1457" s="29" t="s">
        <v>141</v>
      </c>
      <c r="C1457" s="29" t="s">
        <v>142</v>
      </c>
      <c r="D1457" s="30" t="s">
        <v>81</v>
      </c>
      <c r="E1457" s="31">
        <v>234</v>
      </c>
      <c r="F1457" s="32">
        <v>0.41699999999999998</v>
      </c>
      <c r="G1457" s="32">
        <f t="shared" si="50"/>
        <v>97.577999999999989</v>
      </c>
    </row>
    <row r="1458" spans="1:7" ht="15" customHeight="1">
      <c r="A1458" s="29" t="s">
        <v>152</v>
      </c>
      <c r="B1458" s="29" t="s">
        <v>153</v>
      </c>
      <c r="C1458" s="29" t="s">
        <v>154</v>
      </c>
      <c r="D1458" s="30" t="s">
        <v>155</v>
      </c>
      <c r="E1458" s="31">
        <v>142</v>
      </c>
      <c r="F1458" s="32">
        <v>7.1999999999999998E-3</v>
      </c>
      <c r="G1458" s="32">
        <f t="shared" si="50"/>
        <v>1.0224</v>
      </c>
    </row>
    <row r="1459" spans="1:7" ht="15" customHeight="1">
      <c r="A1459" s="29" t="s">
        <v>167</v>
      </c>
      <c r="B1459" s="29" t="s">
        <v>168</v>
      </c>
      <c r="C1459" s="29" t="s">
        <v>169</v>
      </c>
      <c r="D1459" s="30" t="s">
        <v>171</v>
      </c>
      <c r="E1459" s="31">
        <v>262.7</v>
      </c>
      <c r="F1459" s="32">
        <v>0.1</v>
      </c>
      <c r="G1459" s="32">
        <f t="shared" si="50"/>
        <v>26.27</v>
      </c>
    </row>
    <row r="1460" spans="1:7" ht="27.95" customHeight="1">
      <c r="A1460" s="29" t="s">
        <v>172</v>
      </c>
      <c r="B1460" s="29" t="s">
        <v>173</v>
      </c>
      <c r="C1460" s="29" t="s">
        <v>174</v>
      </c>
      <c r="D1460" s="30" t="s">
        <v>48</v>
      </c>
      <c r="E1460" s="31">
        <v>142</v>
      </c>
      <c r="F1460" s="32">
        <v>0.248</v>
      </c>
      <c r="G1460" s="32">
        <f t="shared" si="50"/>
        <v>35.216000000000001</v>
      </c>
    </row>
    <row r="1461" spans="1:7" ht="15" customHeight="1">
      <c r="A1461" s="29" t="s">
        <v>178</v>
      </c>
      <c r="B1461" s="29" t="s">
        <v>153</v>
      </c>
      <c r="C1461" s="29" t="s">
        <v>154</v>
      </c>
      <c r="D1461" s="30" t="s">
        <v>155</v>
      </c>
      <c r="E1461" s="31">
        <v>71</v>
      </c>
      <c r="F1461" s="32">
        <v>7.1999999999999998E-3</v>
      </c>
      <c r="G1461" s="32">
        <f t="shared" si="50"/>
        <v>0.51119999999999999</v>
      </c>
    </row>
    <row r="1462" spans="1:7" ht="20.100000000000001" customHeight="1">
      <c r="A1462" s="29" t="s">
        <v>208</v>
      </c>
      <c r="B1462" s="29" t="s">
        <v>95</v>
      </c>
      <c r="C1462" s="29" t="s">
        <v>96</v>
      </c>
      <c r="D1462" s="30" t="s">
        <v>48</v>
      </c>
      <c r="E1462" s="31">
        <v>91.8</v>
      </c>
      <c r="F1462" s="32">
        <v>0.4</v>
      </c>
      <c r="G1462" s="32">
        <f t="shared" si="50"/>
        <v>36.72</v>
      </c>
    </row>
    <row r="1463" spans="1:7" ht="20.100000000000001" customHeight="1">
      <c r="A1463" s="29" t="s">
        <v>209</v>
      </c>
      <c r="B1463" s="29" t="s">
        <v>98</v>
      </c>
      <c r="C1463" s="29" t="s">
        <v>99</v>
      </c>
      <c r="D1463" s="30" t="s">
        <v>101</v>
      </c>
      <c r="E1463" s="31">
        <v>91.8</v>
      </c>
      <c r="F1463" s="32">
        <v>0.4</v>
      </c>
      <c r="G1463" s="32">
        <f t="shared" si="50"/>
        <v>36.72</v>
      </c>
    </row>
    <row r="1464" spans="1:7" ht="20.100000000000001" customHeight="1">
      <c r="A1464" s="29" t="s">
        <v>213</v>
      </c>
      <c r="B1464" s="29" t="s">
        <v>107</v>
      </c>
      <c r="C1464" s="29" t="s">
        <v>108</v>
      </c>
      <c r="D1464" s="30" t="s">
        <v>48</v>
      </c>
      <c r="E1464" s="31">
        <v>91.8</v>
      </c>
      <c r="F1464" s="32">
        <v>1.5</v>
      </c>
      <c r="G1464" s="32">
        <f t="shared" si="50"/>
        <v>137.69999999999999</v>
      </c>
    </row>
    <row r="1465" spans="1:7" ht="20.100000000000001" customHeight="1">
      <c r="A1465" s="29" t="s">
        <v>215</v>
      </c>
      <c r="B1465" s="29" t="s">
        <v>113</v>
      </c>
      <c r="C1465" s="29" t="s">
        <v>114</v>
      </c>
      <c r="D1465" s="30" t="s">
        <v>101</v>
      </c>
      <c r="E1465" s="31">
        <v>30.14</v>
      </c>
      <c r="F1465" s="32">
        <v>1</v>
      </c>
      <c r="G1465" s="32">
        <f t="shared" si="50"/>
        <v>30.14</v>
      </c>
    </row>
    <row r="1466" spans="1:7" ht="27.95" customHeight="1">
      <c r="A1466" s="29" t="s">
        <v>219</v>
      </c>
      <c r="B1466" s="29" t="s">
        <v>220</v>
      </c>
      <c r="C1466" s="29" t="s">
        <v>221</v>
      </c>
      <c r="D1466" s="30" t="s">
        <v>48</v>
      </c>
      <c r="E1466" s="31">
        <v>9</v>
      </c>
      <c r="F1466" s="32">
        <v>0.95</v>
      </c>
      <c r="G1466" s="32">
        <f t="shared" si="50"/>
        <v>8.5499999999999989</v>
      </c>
    </row>
    <row r="1467" spans="1:7" ht="20.100000000000001" customHeight="1">
      <c r="A1467" s="29" t="s">
        <v>222</v>
      </c>
      <c r="B1467" s="29" t="s">
        <v>223</v>
      </c>
      <c r="C1467" s="29" t="s">
        <v>224</v>
      </c>
      <c r="D1467" s="30" t="s">
        <v>48</v>
      </c>
      <c r="E1467" s="31">
        <v>1.36</v>
      </c>
      <c r="F1467" s="32">
        <v>2.7320000000000002</v>
      </c>
      <c r="G1467" s="32">
        <f t="shared" si="50"/>
        <v>3.7155200000000006</v>
      </c>
    </row>
    <row r="1468" spans="1:7" ht="20.100000000000001" customHeight="1">
      <c r="A1468" s="29" t="s">
        <v>225</v>
      </c>
      <c r="B1468" s="29" t="s">
        <v>226</v>
      </c>
      <c r="C1468" s="29" t="s">
        <v>227</v>
      </c>
      <c r="D1468" s="30" t="s">
        <v>48</v>
      </c>
      <c r="E1468" s="31">
        <v>17.399999999999999</v>
      </c>
      <c r="F1468" s="32">
        <v>6.8099999999999994E-2</v>
      </c>
      <c r="G1468" s="32">
        <f t="shared" si="50"/>
        <v>1.1849399999999999</v>
      </c>
    </row>
    <row r="1469" spans="1:7" ht="20.100000000000001" customHeight="1">
      <c r="A1469" s="29" t="s">
        <v>228</v>
      </c>
      <c r="B1469" s="29" t="s">
        <v>229</v>
      </c>
      <c r="C1469" s="29" t="s">
        <v>230</v>
      </c>
      <c r="D1469" s="30" t="s">
        <v>48</v>
      </c>
      <c r="E1469" s="31">
        <v>17.399999999999999</v>
      </c>
      <c r="F1469" s="32">
        <v>0.6</v>
      </c>
      <c r="G1469" s="32">
        <f t="shared" si="50"/>
        <v>10.44</v>
      </c>
    </row>
    <row r="1470" spans="1:7" ht="20.100000000000001" customHeight="1">
      <c r="A1470" s="29" t="s">
        <v>236</v>
      </c>
      <c r="B1470" s="29" t="s">
        <v>131</v>
      </c>
      <c r="C1470" s="29" t="s">
        <v>132</v>
      </c>
      <c r="D1470" s="30" t="s">
        <v>48</v>
      </c>
      <c r="E1470" s="31">
        <v>1721.67</v>
      </c>
      <c r="F1470" s="32">
        <v>0.11509999999999999</v>
      </c>
      <c r="G1470" s="32">
        <f t="shared" si="50"/>
        <v>198.16421700000001</v>
      </c>
    </row>
    <row r="1471" spans="1:7" ht="27.95" customHeight="1">
      <c r="A1471" s="29" t="s">
        <v>238</v>
      </c>
      <c r="B1471" s="29" t="s">
        <v>135</v>
      </c>
      <c r="C1471" s="29" t="s">
        <v>136</v>
      </c>
      <c r="D1471" s="30" t="s">
        <v>48</v>
      </c>
      <c r="E1471" s="31">
        <v>1721.67</v>
      </c>
      <c r="F1471" s="32">
        <v>0.1394</v>
      </c>
      <c r="G1471" s="32">
        <f t="shared" si="50"/>
        <v>240.000798</v>
      </c>
    </row>
    <row r="1472" spans="1:7" ht="36" customHeight="1">
      <c r="A1472" s="29" t="s">
        <v>239</v>
      </c>
      <c r="B1472" s="29" t="s">
        <v>138</v>
      </c>
      <c r="C1472" s="29" t="s">
        <v>139</v>
      </c>
      <c r="D1472" s="30" t="s">
        <v>48</v>
      </c>
      <c r="E1472" s="31">
        <v>1721.67</v>
      </c>
      <c r="F1472" s="32">
        <v>0.53200000000000003</v>
      </c>
      <c r="G1472" s="32">
        <f t="shared" si="50"/>
        <v>915.92844000000014</v>
      </c>
    </row>
    <row r="1473" spans="1:7" ht="15" customHeight="1">
      <c r="A1473" s="29" t="s">
        <v>256</v>
      </c>
      <c r="B1473" s="29" t="s">
        <v>153</v>
      </c>
      <c r="C1473" s="29" t="s">
        <v>154</v>
      </c>
      <c r="D1473" s="30" t="s">
        <v>155</v>
      </c>
      <c r="E1473" s="31">
        <v>190</v>
      </c>
      <c r="F1473" s="32">
        <v>7.1999999999999998E-3</v>
      </c>
      <c r="G1473" s="32">
        <f t="shared" si="50"/>
        <v>1.3679999999999999</v>
      </c>
    </row>
    <row r="1474" spans="1:7" ht="36" customHeight="1">
      <c r="A1474" s="29" t="s">
        <v>266</v>
      </c>
      <c r="B1474" s="29" t="s">
        <v>267</v>
      </c>
      <c r="C1474" s="29" t="s">
        <v>268</v>
      </c>
      <c r="D1474" s="30" t="s">
        <v>48</v>
      </c>
      <c r="E1474" s="31">
        <v>408</v>
      </c>
      <c r="F1474" s="32">
        <v>0.245</v>
      </c>
      <c r="G1474" s="32">
        <f t="shared" si="50"/>
        <v>99.96</v>
      </c>
    </row>
    <row r="1475" spans="1:7" ht="20.100000000000001" customHeight="1">
      <c r="A1475" s="29" t="s">
        <v>274</v>
      </c>
      <c r="B1475" s="29" t="s">
        <v>275</v>
      </c>
      <c r="C1475" s="29" t="s">
        <v>276</v>
      </c>
      <c r="D1475" s="30" t="s">
        <v>48</v>
      </c>
      <c r="E1475" s="31">
        <v>229.45</v>
      </c>
      <c r="F1475" s="32">
        <v>0.13</v>
      </c>
      <c r="G1475" s="32">
        <f t="shared" si="50"/>
        <v>29.828499999999998</v>
      </c>
    </row>
    <row r="1476" spans="1:7" ht="20.100000000000001" customHeight="1">
      <c r="A1476" s="29" t="s">
        <v>277</v>
      </c>
      <c r="B1476" s="29" t="s">
        <v>131</v>
      </c>
      <c r="C1476" s="29" t="s">
        <v>132</v>
      </c>
      <c r="D1476" s="30" t="s">
        <v>48</v>
      </c>
      <c r="E1476" s="31">
        <v>46.46</v>
      </c>
      <c r="F1476" s="32">
        <v>0.11509999999999999</v>
      </c>
      <c r="G1476" s="32">
        <f t="shared" si="50"/>
        <v>5.3475459999999995</v>
      </c>
    </row>
    <row r="1477" spans="1:7" ht="36" customHeight="1">
      <c r="A1477" s="29" t="s">
        <v>278</v>
      </c>
      <c r="B1477" s="29" t="s">
        <v>267</v>
      </c>
      <c r="C1477" s="29" t="s">
        <v>268</v>
      </c>
      <c r="D1477" s="30" t="s">
        <v>48</v>
      </c>
      <c r="E1477" s="31">
        <v>229.45</v>
      </c>
      <c r="F1477" s="32">
        <v>0.245</v>
      </c>
      <c r="G1477" s="32">
        <f t="shared" si="50"/>
        <v>56.215249999999997</v>
      </c>
    </row>
    <row r="1478" spans="1:7" ht="20.100000000000001" customHeight="1">
      <c r="A1478" s="29" t="s">
        <v>282</v>
      </c>
      <c r="B1478" s="29" t="s">
        <v>283</v>
      </c>
      <c r="C1478" s="29" t="s">
        <v>284</v>
      </c>
      <c r="D1478" s="30" t="s">
        <v>48</v>
      </c>
      <c r="E1478" s="31">
        <v>229.45</v>
      </c>
      <c r="F1478" s="32">
        <v>0.92820000000000003</v>
      </c>
      <c r="G1478" s="32">
        <f t="shared" si="50"/>
        <v>212.97549000000001</v>
      </c>
    </row>
    <row r="1479" spans="1:7" ht="20.100000000000001" customHeight="1">
      <c r="A1479" s="29" t="s">
        <v>285</v>
      </c>
      <c r="B1479" s="29" t="s">
        <v>286</v>
      </c>
      <c r="C1479" s="29" t="s">
        <v>287</v>
      </c>
      <c r="D1479" s="30" t="s">
        <v>48</v>
      </c>
      <c r="E1479" s="31">
        <v>46.46</v>
      </c>
      <c r="F1479" s="32">
        <v>0.51539999999999997</v>
      </c>
      <c r="G1479" s="32">
        <f t="shared" si="50"/>
        <v>23.945484</v>
      </c>
    </row>
    <row r="1480" spans="1:7" ht="20.100000000000001" customHeight="1">
      <c r="A1480" s="29" t="s">
        <v>291</v>
      </c>
      <c r="B1480" s="29" t="s">
        <v>292</v>
      </c>
      <c r="C1480" s="29" t="s">
        <v>293</v>
      </c>
      <c r="D1480" s="30" t="s">
        <v>118</v>
      </c>
      <c r="E1480" s="31">
        <v>0.25</v>
      </c>
      <c r="F1480" s="32">
        <v>3.5586000000000002</v>
      </c>
      <c r="G1480" s="32">
        <f t="shared" ref="G1480:G1500" si="51">F1480*E1480</f>
        <v>0.88965000000000005</v>
      </c>
    </row>
    <row r="1481" spans="1:7" ht="20.100000000000001" customHeight="1">
      <c r="A1481" s="29" t="s">
        <v>297</v>
      </c>
      <c r="B1481" s="29" t="s">
        <v>298</v>
      </c>
      <c r="C1481" s="29" t="s">
        <v>299</v>
      </c>
      <c r="D1481" s="30" t="s">
        <v>118</v>
      </c>
      <c r="E1481" s="31">
        <v>0.25</v>
      </c>
      <c r="F1481" s="32">
        <v>2.4590000000000001</v>
      </c>
      <c r="G1481" s="32">
        <f t="shared" si="51"/>
        <v>0.61475000000000002</v>
      </c>
    </row>
    <row r="1482" spans="1:7" ht="27.95" customHeight="1">
      <c r="A1482" s="29" t="s">
        <v>300</v>
      </c>
      <c r="B1482" s="29" t="s">
        <v>301</v>
      </c>
      <c r="C1482" s="29" t="s">
        <v>302</v>
      </c>
      <c r="D1482" s="30" t="s">
        <v>48</v>
      </c>
      <c r="E1482" s="31">
        <v>25</v>
      </c>
      <c r="F1482" s="32">
        <v>0.77</v>
      </c>
      <c r="G1482" s="32">
        <f t="shared" si="51"/>
        <v>19.25</v>
      </c>
    </row>
    <row r="1483" spans="1:7" ht="27.95" customHeight="1">
      <c r="A1483" s="29" t="s">
        <v>306</v>
      </c>
      <c r="B1483" s="29" t="s">
        <v>307</v>
      </c>
      <c r="C1483" s="29" t="s">
        <v>308</v>
      </c>
      <c r="D1483" s="30" t="s">
        <v>118</v>
      </c>
      <c r="E1483" s="31">
        <v>0.56000000000000005</v>
      </c>
      <c r="F1483" s="32">
        <v>6.8570000000000002</v>
      </c>
      <c r="G1483" s="32">
        <f t="shared" si="51"/>
        <v>3.8399200000000007</v>
      </c>
    </row>
    <row r="1484" spans="1:7" ht="27.95" customHeight="1">
      <c r="A1484" s="29" t="s">
        <v>309</v>
      </c>
      <c r="B1484" s="29" t="s">
        <v>135</v>
      </c>
      <c r="C1484" s="29" t="s">
        <v>136</v>
      </c>
      <c r="D1484" s="30" t="s">
        <v>48</v>
      </c>
      <c r="E1484" s="31">
        <v>25</v>
      </c>
      <c r="F1484" s="32">
        <v>0.1394</v>
      </c>
      <c r="G1484" s="32">
        <f t="shared" si="51"/>
        <v>3.4849999999999999</v>
      </c>
    </row>
    <row r="1485" spans="1:7" ht="36" customHeight="1">
      <c r="A1485" s="29" t="s">
        <v>310</v>
      </c>
      <c r="B1485" s="29" t="s">
        <v>138</v>
      </c>
      <c r="C1485" s="29" t="s">
        <v>139</v>
      </c>
      <c r="D1485" s="30" t="s">
        <v>48</v>
      </c>
      <c r="E1485" s="31">
        <v>25</v>
      </c>
      <c r="F1485" s="32">
        <v>0.53200000000000003</v>
      </c>
      <c r="G1485" s="32">
        <f t="shared" si="51"/>
        <v>13.3</v>
      </c>
    </row>
    <row r="1486" spans="1:7" ht="20.100000000000001" customHeight="1">
      <c r="A1486" s="29" t="s">
        <v>334</v>
      </c>
      <c r="B1486" s="29" t="s">
        <v>335</v>
      </c>
      <c r="C1486" s="29" t="s">
        <v>336</v>
      </c>
      <c r="D1486" s="30" t="s">
        <v>118</v>
      </c>
      <c r="E1486" s="31">
        <v>9.9</v>
      </c>
      <c r="F1486" s="32">
        <v>1.4590000000000001</v>
      </c>
      <c r="G1486" s="32">
        <f t="shared" si="51"/>
        <v>14.444100000000001</v>
      </c>
    </row>
    <row r="1487" spans="1:7" ht="20.100000000000001" customHeight="1">
      <c r="A1487" s="29" t="s">
        <v>337</v>
      </c>
      <c r="B1487" s="29" t="s">
        <v>338</v>
      </c>
      <c r="C1487" s="29" t="s">
        <v>339</v>
      </c>
      <c r="D1487" s="30" t="s">
        <v>118</v>
      </c>
      <c r="E1487" s="31">
        <v>9.9</v>
      </c>
      <c r="F1487" s="32">
        <v>6</v>
      </c>
      <c r="G1487" s="32">
        <f t="shared" si="51"/>
        <v>59.400000000000006</v>
      </c>
    </row>
    <row r="1488" spans="1:7" ht="20.100000000000001" customHeight="1">
      <c r="A1488" s="29" t="s">
        <v>353</v>
      </c>
      <c r="B1488" s="29" t="s">
        <v>298</v>
      </c>
      <c r="C1488" s="29" t="s">
        <v>299</v>
      </c>
      <c r="D1488" s="30" t="s">
        <v>118</v>
      </c>
      <c r="E1488" s="31">
        <v>3.38</v>
      </c>
      <c r="F1488" s="32">
        <v>2.4590000000000001</v>
      </c>
      <c r="G1488" s="32">
        <f t="shared" si="51"/>
        <v>8.31142</v>
      </c>
    </row>
    <row r="1489" spans="1:7" ht="20.100000000000001" customHeight="1">
      <c r="A1489" s="29" t="s">
        <v>354</v>
      </c>
      <c r="B1489" s="29" t="s">
        <v>355</v>
      </c>
      <c r="C1489" s="29" t="s">
        <v>356</v>
      </c>
      <c r="D1489" s="30" t="s">
        <v>118</v>
      </c>
      <c r="E1489" s="31">
        <v>3.89</v>
      </c>
      <c r="F1489" s="32">
        <v>4.9059999999999997</v>
      </c>
      <c r="G1489" s="32">
        <f t="shared" si="51"/>
        <v>19.084340000000001</v>
      </c>
    </row>
    <row r="1490" spans="1:7" ht="20.100000000000001" customHeight="1">
      <c r="A1490" s="29" t="s">
        <v>357</v>
      </c>
      <c r="B1490" s="29" t="s">
        <v>358</v>
      </c>
      <c r="C1490" s="29" t="s">
        <v>359</v>
      </c>
      <c r="D1490" s="30" t="s">
        <v>81</v>
      </c>
      <c r="E1490" s="31">
        <v>220</v>
      </c>
      <c r="F1490" s="32">
        <v>0.253</v>
      </c>
      <c r="G1490" s="32">
        <f t="shared" si="51"/>
        <v>55.660000000000004</v>
      </c>
    </row>
    <row r="1491" spans="1:7" ht="27.95" customHeight="1">
      <c r="A1491" s="29" t="s">
        <v>360</v>
      </c>
      <c r="B1491" s="29" t="s">
        <v>361</v>
      </c>
      <c r="C1491" s="29" t="s">
        <v>362</v>
      </c>
      <c r="D1491" s="30" t="s">
        <v>48</v>
      </c>
      <c r="E1491" s="31">
        <v>242</v>
      </c>
      <c r="F1491" s="32">
        <v>0.62</v>
      </c>
      <c r="G1491" s="32">
        <f t="shared" si="51"/>
        <v>150.04</v>
      </c>
    </row>
    <row r="1492" spans="1:7" ht="15" customHeight="1">
      <c r="A1492" s="29" t="s">
        <v>363</v>
      </c>
      <c r="B1492" s="29" t="s">
        <v>153</v>
      </c>
      <c r="C1492" s="29" t="s">
        <v>154</v>
      </c>
      <c r="D1492" s="30" t="s">
        <v>155</v>
      </c>
      <c r="E1492" s="31">
        <v>110</v>
      </c>
      <c r="F1492" s="32">
        <v>7.1999999999999998E-3</v>
      </c>
      <c r="G1492" s="32">
        <f t="shared" si="51"/>
        <v>0.79199999999999993</v>
      </c>
    </row>
    <row r="1493" spans="1:7" ht="20.100000000000001" customHeight="1">
      <c r="A1493" s="29" t="s">
        <v>364</v>
      </c>
      <c r="B1493" s="29" t="s">
        <v>365</v>
      </c>
      <c r="C1493" s="29" t="s">
        <v>366</v>
      </c>
      <c r="D1493" s="30" t="s">
        <v>81</v>
      </c>
      <c r="E1493" s="31">
        <v>110</v>
      </c>
      <c r="F1493" s="32">
        <v>0.45</v>
      </c>
      <c r="G1493" s="32">
        <f t="shared" si="51"/>
        <v>49.5</v>
      </c>
    </row>
    <row r="1494" spans="1:7" ht="20.100000000000001" customHeight="1">
      <c r="A1494" s="29" t="s">
        <v>370</v>
      </c>
      <c r="B1494" s="29" t="s">
        <v>371</v>
      </c>
      <c r="C1494" s="29" t="s">
        <v>372</v>
      </c>
      <c r="D1494" s="30" t="s">
        <v>48</v>
      </c>
      <c r="E1494" s="31">
        <v>106.02</v>
      </c>
      <c r="F1494" s="32">
        <v>7.0000000000000007E-2</v>
      </c>
      <c r="G1494" s="32">
        <f t="shared" si="51"/>
        <v>7.4214000000000002</v>
      </c>
    </row>
    <row r="1495" spans="1:7" ht="20.100000000000001" customHeight="1">
      <c r="A1495" s="29" t="s">
        <v>373</v>
      </c>
      <c r="B1495" s="29" t="s">
        <v>275</v>
      </c>
      <c r="C1495" s="29" t="s">
        <v>276</v>
      </c>
      <c r="D1495" s="30" t="s">
        <v>48</v>
      </c>
      <c r="E1495" s="31">
        <v>123.31</v>
      </c>
      <c r="F1495" s="32">
        <v>0.13</v>
      </c>
      <c r="G1495" s="32">
        <f t="shared" si="51"/>
        <v>16.0303</v>
      </c>
    </row>
    <row r="1496" spans="1:7" ht="36" customHeight="1">
      <c r="A1496" s="29" t="s">
        <v>374</v>
      </c>
      <c r="B1496" s="29" t="s">
        <v>267</v>
      </c>
      <c r="C1496" s="29" t="s">
        <v>268</v>
      </c>
      <c r="D1496" s="30" t="s">
        <v>48</v>
      </c>
      <c r="E1496" s="31">
        <v>123.31</v>
      </c>
      <c r="F1496" s="32">
        <v>0.245</v>
      </c>
      <c r="G1496" s="32">
        <f t="shared" si="51"/>
        <v>30.21095</v>
      </c>
    </row>
    <row r="1497" spans="1:7" ht="20.100000000000001" customHeight="1">
      <c r="A1497" s="29" t="s">
        <v>376</v>
      </c>
      <c r="B1497" s="29" t="s">
        <v>377</v>
      </c>
      <c r="C1497" s="29" t="s">
        <v>378</v>
      </c>
      <c r="D1497" s="30" t="s">
        <v>48</v>
      </c>
      <c r="E1497" s="31">
        <v>123.31</v>
      </c>
      <c r="F1497" s="32">
        <v>0.69120000000000004</v>
      </c>
      <c r="G1497" s="32">
        <f t="shared" si="51"/>
        <v>85.23187200000001</v>
      </c>
    </row>
    <row r="1498" spans="1:7" ht="20.100000000000001" customHeight="1">
      <c r="A1498" s="29" t="s">
        <v>379</v>
      </c>
      <c r="B1498" s="29" t="s">
        <v>286</v>
      </c>
      <c r="C1498" s="29" t="s">
        <v>287</v>
      </c>
      <c r="D1498" s="30" t="s">
        <v>48</v>
      </c>
      <c r="E1498" s="31">
        <v>55.18</v>
      </c>
      <c r="F1498" s="32">
        <v>0.51539999999999997</v>
      </c>
      <c r="G1498" s="32">
        <f t="shared" si="51"/>
        <v>28.439771999999998</v>
      </c>
    </row>
    <row r="1499" spans="1:7" ht="20.100000000000001" customHeight="1">
      <c r="A1499" s="29" t="s">
        <v>418</v>
      </c>
      <c r="B1499" s="29" t="s">
        <v>419</v>
      </c>
      <c r="C1499" s="29" t="s">
        <v>420</v>
      </c>
      <c r="D1499" s="30" t="s">
        <v>48</v>
      </c>
      <c r="E1499" s="31">
        <v>29.92</v>
      </c>
      <c r="F1499" s="32">
        <v>0.35630000000000001</v>
      </c>
      <c r="G1499" s="32">
        <f t="shared" si="51"/>
        <v>10.660496</v>
      </c>
    </row>
    <row r="1500" spans="1:7" ht="15" customHeight="1">
      <c r="A1500" s="29" t="s">
        <v>436</v>
      </c>
      <c r="B1500" s="29" t="s">
        <v>437</v>
      </c>
      <c r="C1500" s="29" t="s">
        <v>438</v>
      </c>
      <c r="D1500" s="30" t="s">
        <v>171</v>
      </c>
      <c r="E1500" s="31">
        <v>29.8</v>
      </c>
      <c r="F1500" s="32">
        <v>0.3</v>
      </c>
      <c r="G1500" s="32">
        <f t="shared" si="51"/>
        <v>8.94</v>
      </c>
    </row>
    <row r="1501" spans="1:7" ht="15" customHeight="1">
      <c r="A1501" s="1"/>
      <c r="B1501" s="1"/>
      <c r="C1501" s="1"/>
      <c r="D1501" s="1"/>
      <c r="E1501" s="1"/>
      <c r="F1501" s="33" t="s">
        <v>2433</v>
      </c>
      <c r="G1501" s="34">
        <v>3114.4449642447998</v>
      </c>
    </row>
    <row r="1502" spans="1:7" ht="15" customHeight="1">
      <c r="A1502" s="27" t="s">
        <v>2431</v>
      </c>
      <c r="B1502" s="27" t="s">
        <v>2673</v>
      </c>
      <c r="C1502" s="27" t="s">
        <v>1036</v>
      </c>
      <c r="D1502" s="28" t="s">
        <v>15</v>
      </c>
      <c r="E1502" s="1"/>
      <c r="F1502" s="1"/>
      <c r="G1502" s="1"/>
    </row>
    <row r="1503" spans="1:7" ht="20.100000000000001" customHeight="1">
      <c r="A1503" s="29" t="s">
        <v>45</v>
      </c>
      <c r="B1503" s="29" t="s">
        <v>46</v>
      </c>
      <c r="C1503" s="29" t="s">
        <v>47</v>
      </c>
      <c r="D1503" s="30" t="s">
        <v>48</v>
      </c>
      <c r="E1503" s="31">
        <v>2.88</v>
      </c>
      <c r="F1503" s="32">
        <v>0.22645000000000001</v>
      </c>
      <c r="G1503" s="32">
        <f t="shared" ref="G1503:G1509" si="52">F1503*E1503</f>
        <v>0.65217599999999998</v>
      </c>
    </row>
    <row r="1504" spans="1:7" ht="20.100000000000001" customHeight="1">
      <c r="A1504" s="29" t="s">
        <v>49</v>
      </c>
      <c r="B1504" s="29" t="s">
        <v>50</v>
      </c>
      <c r="C1504" s="29" t="s">
        <v>51</v>
      </c>
      <c r="D1504" s="30" t="s">
        <v>48</v>
      </c>
      <c r="E1504" s="31">
        <v>30</v>
      </c>
      <c r="F1504" s="32">
        <v>0.61092367000000003</v>
      </c>
      <c r="G1504" s="32">
        <f t="shared" si="52"/>
        <v>18.327710100000001</v>
      </c>
    </row>
    <row r="1505" spans="1:7" ht="27.95" customHeight="1">
      <c r="A1505" s="29" t="s">
        <v>52</v>
      </c>
      <c r="B1505" s="29" t="s">
        <v>53</v>
      </c>
      <c r="C1505" s="29" t="s">
        <v>54</v>
      </c>
      <c r="D1505" s="30" t="s">
        <v>48</v>
      </c>
      <c r="E1505" s="31">
        <v>14</v>
      </c>
      <c r="F1505" s="32">
        <v>0.23311883</v>
      </c>
      <c r="G1505" s="32">
        <f t="shared" si="52"/>
        <v>3.26366362</v>
      </c>
    </row>
    <row r="1506" spans="1:7" ht="20.100000000000001" customHeight="1">
      <c r="A1506" s="29" t="s">
        <v>250</v>
      </c>
      <c r="B1506" s="29" t="s">
        <v>251</v>
      </c>
      <c r="C1506" s="29" t="s">
        <v>252</v>
      </c>
      <c r="D1506" s="30" t="s">
        <v>48</v>
      </c>
      <c r="E1506" s="31">
        <v>58.29</v>
      </c>
      <c r="F1506" s="32">
        <v>6.6600000000000006E-2</v>
      </c>
      <c r="G1506" s="32">
        <f t="shared" si="52"/>
        <v>3.8821140000000005</v>
      </c>
    </row>
    <row r="1507" spans="1:7" ht="20.100000000000001" customHeight="1">
      <c r="A1507" s="29" t="s">
        <v>253</v>
      </c>
      <c r="B1507" s="29" t="s">
        <v>254</v>
      </c>
      <c r="C1507" s="29" t="s">
        <v>255</v>
      </c>
      <c r="D1507" s="30" t="s">
        <v>48</v>
      </c>
      <c r="E1507" s="31">
        <v>58.29</v>
      </c>
      <c r="F1507" s="32">
        <v>0.17599999999999999</v>
      </c>
      <c r="G1507" s="32">
        <f t="shared" si="52"/>
        <v>10.259039999999999</v>
      </c>
    </row>
    <row r="1508" spans="1:7" ht="20.100000000000001" customHeight="1">
      <c r="A1508" s="29" t="s">
        <v>311</v>
      </c>
      <c r="B1508" s="29" t="s">
        <v>312</v>
      </c>
      <c r="C1508" s="29" t="s">
        <v>313</v>
      </c>
      <c r="D1508" s="30" t="s">
        <v>48</v>
      </c>
      <c r="E1508" s="31">
        <v>168</v>
      </c>
      <c r="F1508" s="32">
        <v>5.3999999999999999E-2</v>
      </c>
      <c r="G1508" s="32">
        <f t="shared" si="52"/>
        <v>9.0719999999999992</v>
      </c>
    </row>
    <row r="1509" spans="1:7" ht="20.100000000000001" customHeight="1">
      <c r="A1509" s="29" t="s">
        <v>314</v>
      </c>
      <c r="B1509" s="29" t="s">
        <v>254</v>
      </c>
      <c r="C1509" s="29" t="s">
        <v>255</v>
      </c>
      <c r="D1509" s="30" t="s">
        <v>48</v>
      </c>
      <c r="E1509" s="31">
        <v>168</v>
      </c>
      <c r="F1509" s="32">
        <v>0.17599999999999999</v>
      </c>
      <c r="G1509" s="32">
        <f t="shared" si="52"/>
        <v>29.567999999999998</v>
      </c>
    </row>
    <row r="1510" spans="1:7" ht="15" customHeight="1">
      <c r="A1510" s="1"/>
      <c r="B1510" s="1"/>
      <c r="C1510" s="1"/>
      <c r="D1510" s="1"/>
      <c r="E1510" s="1"/>
      <c r="F1510" s="33" t="s">
        <v>2433</v>
      </c>
      <c r="G1510" s="34">
        <v>75.024703720000005</v>
      </c>
    </row>
    <row r="1511" spans="1:7" ht="15.95" customHeight="1">
      <c r="A1511" s="27" t="s">
        <v>2431</v>
      </c>
      <c r="B1511" s="27" t="s">
        <v>2674</v>
      </c>
      <c r="C1511" s="27" t="s">
        <v>1017</v>
      </c>
      <c r="D1511" s="28" t="s">
        <v>171</v>
      </c>
      <c r="E1511" s="1"/>
      <c r="F1511" s="1"/>
      <c r="G1511" s="1"/>
    </row>
    <row r="1512" spans="1:7" ht="27.95" customHeight="1">
      <c r="A1512" s="29" t="s">
        <v>231</v>
      </c>
      <c r="B1512" s="29" t="s">
        <v>232</v>
      </c>
      <c r="C1512" s="29" t="s">
        <v>233</v>
      </c>
      <c r="D1512" s="30" t="s">
        <v>171</v>
      </c>
      <c r="E1512" s="31">
        <v>17.399999999999999</v>
      </c>
      <c r="F1512" s="32">
        <v>1</v>
      </c>
      <c r="G1512" s="32">
        <f>F1512*E1512</f>
        <v>17.399999999999999</v>
      </c>
    </row>
    <row r="1513" spans="1:7" ht="15" customHeight="1">
      <c r="A1513" s="1"/>
      <c r="B1513" s="1"/>
      <c r="C1513" s="1"/>
      <c r="D1513" s="1"/>
      <c r="E1513" s="1"/>
      <c r="F1513" s="33" t="s">
        <v>2433</v>
      </c>
      <c r="G1513" s="34">
        <v>17.399999999999999</v>
      </c>
    </row>
    <row r="1514" spans="1:7" ht="15" customHeight="1">
      <c r="A1514" s="27" t="s">
        <v>2431</v>
      </c>
      <c r="B1514" s="27" t="s">
        <v>2675</v>
      </c>
      <c r="C1514" s="27" t="s">
        <v>610</v>
      </c>
      <c r="D1514" s="28" t="s">
        <v>48</v>
      </c>
      <c r="E1514" s="1"/>
      <c r="F1514" s="1"/>
      <c r="G1514" s="1"/>
    </row>
    <row r="1515" spans="1:7" ht="20.100000000000001" customHeight="1">
      <c r="A1515" s="29" t="s">
        <v>45</v>
      </c>
      <c r="B1515" s="29" t="s">
        <v>46</v>
      </c>
      <c r="C1515" s="29" t="s">
        <v>47</v>
      </c>
      <c r="D1515" s="30" t="s">
        <v>48</v>
      </c>
      <c r="E1515" s="31">
        <v>2.88</v>
      </c>
      <c r="F1515" s="32">
        <v>0.5</v>
      </c>
      <c r="G1515" s="32">
        <f>F1515*E1515</f>
        <v>1.44</v>
      </c>
    </row>
    <row r="1516" spans="1:7" ht="15" customHeight="1">
      <c r="A1516" s="1"/>
      <c r="B1516" s="1"/>
      <c r="C1516" s="1"/>
      <c r="D1516" s="1"/>
      <c r="E1516" s="1"/>
      <c r="F1516" s="33" t="s">
        <v>2433</v>
      </c>
      <c r="G1516" s="34">
        <v>1.44</v>
      </c>
    </row>
    <row r="1517" spans="1:7" ht="15.95" customHeight="1">
      <c r="A1517" s="27" t="s">
        <v>2431</v>
      </c>
      <c r="B1517" s="27" t="s">
        <v>2676</v>
      </c>
      <c r="C1517" s="27" t="s">
        <v>679</v>
      </c>
      <c r="D1517" s="28" t="s">
        <v>48</v>
      </c>
      <c r="E1517" s="1"/>
      <c r="F1517" s="1"/>
      <c r="G1517" s="1"/>
    </row>
    <row r="1518" spans="1:7" ht="20.100000000000001" customHeight="1">
      <c r="A1518" s="29" t="s">
        <v>49</v>
      </c>
      <c r="B1518" s="29" t="s">
        <v>50</v>
      </c>
      <c r="C1518" s="29" t="s">
        <v>51</v>
      </c>
      <c r="D1518" s="30" t="s">
        <v>48</v>
      </c>
      <c r="E1518" s="31">
        <v>30</v>
      </c>
      <c r="F1518" s="32">
        <v>3.7456999999999998</v>
      </c>
      <c r="G1518" s="32">
        <f>F1518*E1518</f>
        <v>112.371</v>
      </c>
    </row>
    <row r="1519" spans="1:7" ht="27.95" customHeight="1">
      <c r="A1519" s="29" t="s">
        <v>52</v>
      </c>
      <c r="B1519" s="29" t="s">
        <v>53</v>
      </c>
      <c r="C1519" s="29" t="s">
        <v>54</v>
      </c>
      <c r="D1519" s="30" t="s">
        <v>48</v>
      </c>
      <c r="E1519" s="31">
        <v>14</v>
      </c>
      <c r="F1519" s="32">
        <v>1.4293</v>
      </c>
      <c r="G1519" s="32">
        <f>F1519*E1519</f>
        <v>20.010200000000001</v>
      </c>
    </row>
    <row r="1520" spans="1:7" ht="15" customHeight="1">
      <c r="A1520" s="1"/>
      <c r="B1520" s="1"/>
      <c r="C1520" s="1"/>
      <c r="D1520" s="1"/>
      <c r="E1520" s="1"/>
      <c r="F1520" s="33" t="s">
        <v>2433</v>
      </c>
      <c r="G1520" s="34">
        <v>132.38120000000001</v>
      </c>
    </row>
    <row r="1521" spans="1:7" ht="24" customHeight="1">
      <c r="A1521" s="27" t="s">
        <v>2431</v>
      </c>
      <c r="B1521" s="27" t="s">
        <v>2677</v>
      </c>
      <c r="C1521" s="27" t="s">
        <v>711</v>
      </c>
      <c r="D1521" s="28" t="s">
        <v>58</v>
      </c>
      <c r="E1521" s="1"/>
      <c r="F1521" s="1"/>
      <c r="G1521" s="1"/>
    </row>
    <row r="1522" spans="1:7" ht="27.95" customHeight="1">
      <c r="A1522" s="29" t="s">
        <v>52</v>
      </c>
      <c r="B1522" s="29" t="s">
        <v>53</v>
      </c>
      <c r="C1522" s="29" t="s">
        <v>54</v>
      </c>
      <c r="D1522" s="30" t="s">
        <v>48</v>
      </c>
      <c r="E1522" s="31">
        <v>14</v>
      </c>
      <c r="F1522" s="32">
        <v>5.3699999999999998E-2</v>
      </c>
      <c r="G1522" s="32">
        <f>F1522*E1522</f>
        <v>0.75180000000000002</v>
      </c>
    </row>
    <row r="1523" spans="1:7" ht="15" customHeight="1">
      <c r="A1523" s="1"/>
      <c r="B1523" s="1"/>
      <c r="C1523" s="1"/>
      <c r="D1523" s="1"/>
      <c r="E1523" s="1"/>
      <c r="F1523" s="33" t="s">
        <v>2433</v>
      </c>
      <c r="G1523" s="34">
        <v>0.75180000000000002</v>
      </c>
    </row>
    <row r="1524" spans="1:7" ht="24" customHeight="1">
      <c r="A1524" s="27" t="s">
        <v>2431</v>
      </c>
      <c r="B1524" s="27" t="s">
        <v>2678</v>
      </c>
      <c r="C1524" s="27" t="s">
        <v>713</v>
      </c>
      <c r="D1524" s="28" t="s">
        <v>58</v>
      </c>
      <c r="E1524" s="1"/>
      <c r="F1524" s="1"/>
      <c r="G1524" s="1"/>
    </row>
    <row r="1525" spans="1:7" ht="27.95" customHeight="1">
      <c r="A1525" s="29" t="s">
        <v>52</v>
      </c>
      <c r="B1525" s="29" t="s">
        <v>53</v>
      </c>
      <c r="C1525" s="29" t="s">
        <v>54</v>
      </c>
      <c r="D1525" s="30" t="s">
        <v>48</v>
      </c>
      <c r="E1525" s="31">
        <v>14</v>
      </c>
      <c r="F1525" s="32">
        <v>2.6800000000000001E-2</v>
      </c>
      <c r="G1525" s="32">
        <f>F1525*E1525</f>
        <v>0.37520000000000003</v>
      </c>
    </row>
    <row r="1526" spans="1:7" ht="15" customHeight="1">
      <c r="A1526" s="1"/>
      <c r="B1526" s="1"/>
      <c r="C1526" s="1"/>
      <c r="D1526" s="1"/>
      <c r="E1526" s="1"/>
      <c r="F1526" s="33" t="s">
        <v>2433</v>
      </c>
      <c r="G1526" s="34">
        <v>0.37519999999999998</v>
      </c>
    </row>
    <row r="1527" spans="1:7" ht="15.95" customHeight="1">
      <c r="A1527" s="27" t="s">
        <v>2431</v>
      </c>
      <c r="B1527" s="27" t="s">
        <v>2679</v>
      </c>
      <c r="C1527" s="27" t="s">
        <v>681</v>
      </c>
      <c r="D1527" s="28" t="s">
        <v>48</v>
      </c>
      <c r="E1527" s="1"/>
      <c r="F1527" s="1"/>
      <c r="G1527" s="1"/>
    </row>
    <row r="1528" spans="1:7" ht="20.100000000000001" customHeight="1">
      <c r="A1528" s="29" t="s">
        <v>49</v>
      </c>
      <c r="B1528" s="29" t="s">
        <v>50</v>
      </c>
      <c r="C1528" s="29" t="s">
        <v>51</v>
      </c>
      <c r="D1528" s="30" t="s">
        <v>48</v>
      </c>
      <c r="E1528" s="31">
        <v>30</v>
      </c>
      <c r="F1528" s="32">
        <v>6.3399999999999998E-2</v>
      </c>
      <c r="G1528" s="32">
        <f>F1528*E1528</f>
        <v>1.9019999999999999</v>
      </c>
    </row>
    <row r="1529" spans="1:7" ht="15" customHeight="1">
      <c r="A1529" s="1"/>
      <c r="B1529" s="1"/>
      <c r="C1529" s="1"/>
      <c r="D1529" s="1"/>
      <c r="E1529" s="1"/>
      <c r="F1529" s="33" t="s">
        <v>2433</v>
      </c>
      <c r="G1529" s="34">
        <v>1.9019999999999999</v>
      </c>
    </row>
    <row r="1530" spans="1:7" ht="15.95" customHeight="1">
      <c r="A1530" s="27" t="s">
        <v>2431</v>
      </c>
      <c r="B1530" s="27" t="s">
        <v>2680</v>
      </c>
      <c r="C1530" s="27" t="s">
        <v>1559</v>
      </c>
      <c r="D1530" s="28" t="s">
        <v>48</v>
      </c>
      <c r="E1530" s="1"/>
      <c r="F1530" s="1"/>
      <c r="G1530" s="1"/>
    </row>
    <row r="1531" spans="1:7" ht="27.95" customHeight="1">
      <c r="A1531" s="29" t="s">
        <v>52</v>
      </c>
      <c r="B1531" s="29" t="s">
        <v>53</v>
      </c>
      <c r="C1531" s="29" t="s">
        <v>54</v>
      </c>
      <c r="D1531" s="30" t="s">
        <v>48</v>
      </c>
      <c r="E1531" s="31">
        <v>14</v>
      </c>
      <c r="F1531" s="32">
        <v>2.1708000000000002E-2</v>
      </c>
      <c r="G1531" s="32">
        <f>F1531*E1531</f>
        <v>0.30391200000000002</v>
      </c>
    </row>
    <row r="1532" spans="1:7" ht="15" customHeight="1">
      <c r="A1532" s="1"/>
      <c r="B1532" s="1"/>
      <c r="C1532" s="1"/>
      <c r="D1532" s="1"/>
      <c r="E1532" s="1"/>
      <c r="F1532" s="33" t="s">
        <v>2433</v>
      </c>
      <c r="G1532" s="34">
        <v>0.30391200000000002</v>
      </c>
    </row>
    <row r="1533" spans="1:7" ht="15.95" customHeight="1">
      <c r="A1533" s="27" t="s">
        <v>2431</v>
      </c>
      <c r="B1533" s="27" t="s">
        <v>2681</v>
      </c>
      <c r="C1533" s="27" t="s">
        <v>1544</v>
      </c>
      <c r="D1533" s="28" t="s">
        <v>118</v>
      </c>
      <c r="E1533" s="1"/>
      <c r="F1533" s="1"/>
      <c r="G1533" s="1"/>
    </row>
    <row r="1534" spans="1:7" ht="27.95" customHeight="1">
      <c r="A1534" s="29" t="s">
        <v>52</v>
      </c>
      <c r="B1534" s="29" t="s">
        <v>53</v>
      </c>
      <c r="C1534" s="29" t="s">
        <v>54</v>
      </c>
      <c r="D1534" s="30" t="s">
        <v>48</v>
      </c>
      <c r="E1534" s="31">
        <v>14</v>
      </c>
      <c r="F1534" s="32">
        <v>5.1455999999999995E-4</v>
      </c>
      <c r="G1534" s="32">
        <f>F1534*E1534</f>
        <v>7.2038399999999995E-3</v>
      </c>
    </row>
    <row r="1535" spans="1:7" ht="15" customHeight="1">
      <c r="A1535" s="1"/>
      <c r="B1535" s="1"/>
      <c r="C1535" s="1"/>
      <c r="D1535" s="1"/>
      <c r="E1535" s="1"/>
      <c r="F1535" s="33" t="s">
        <v>2433</v>
      </c>
      <c r="G1535" s="34">
        <v>7.2038400000000004E-3</v>
      </c>
    </row>
    <row r="1536" spans="1:7" ht="15.95" customHeight="1">
      <c r="A1536" s="27" t="s">
        <v>2431</v>
      </c>
      <c r="B1536" s="27" t="s">
        <v>2682</v>
      </c>
      <c r="C1536" s="27" t="s">
        <v>1019</v>
      </c>
      <c r="D1536" s="28" t="s">
        <v>171</v>
      </c>
      <c r="E1536" s="1"/>
      <c r="F1536" s="1"/>
      <c r="G1536" s="1"/>
    </row>
    <row r="1537" spans="1:7" ht="27.95" customHeight="1">
      <c r="A1537" s="29" t="s">
        <v>231</v>
      </c>
      <c r="B1537" s="29" t="s">
        <v>232</v>
      </c>
      <c r="C1537" s="29" t="s">
        <v>233</v>
      </c>
      <c r="D1537" s="30" t="s">
        <v>171</v>
      </c>
      <c r="E1537" s="31">
        <v>17.399999999999999</v>
      </c>
      <c r="F1537" s="32">
        <v>1</v>
      </c>
      <c r="G1537" s="32">
        <f>F1537*E1537</f>
        <v>17.399999999999999</v>
      </c>
    </row>
    <row r="1538" spans="1:7" ht="15" customHeight="1">
      <c r="A1538" s="1"/>
      <c r="B1538" s="1"/>
      <c r="C1538" s="1"/>
      <c r="D1538" s="1"/>
      <c r="E1538" s="1"/>
      <c r="F1538" s="33" t="s">
        <v>2433</v>
      </c>
      <c r="G1538" s="34">
        <v>17.399999999999999</v>
      </c>
    </row>
    <row r="1539" spans="1:7" ht="15" customHeight="1">
      <c r="A1539" s="27" t="s">
        <v>2431</v>
      </c>
      <c r="B1539" s="27" t="s">
        <v>2683</v>
      </c>
      <c r="C1539" s="27" t="s">
        <v>593</v>
      </c>
      <c r="D1539" s="28" t="s">
        <v>48</v>
      </c>
      <c r="E1539" s="1"/>
      <c r="F1539" s="1"/>
      <c r="G1539" s="1"/>
    </row>
    <row r="1540" spans="1:7" ht="27.95" customHeight="1">
      <c r="A1540" s="29" t="s">
        <v>38</v>
      </c>
      <c r="B1540" s="29" t="s">
        <v>39</v>
      </c>
      <c r="C1540" s="29" t="s">
        <v>40</v>
      </c>
      <c r="D1540" s="30" t="s">
        <v>42</v>
      </c>
      <c r="E1540" s="31">
        <v>1</v>
      </c>
      <c r="F1540" s="32">
        <v>250</v>
      </c>
      <c r="G1540" s="32">
        <f>F1540*E1540</f>
        <v>250</v>
      </c>
    </row>
    <row r="1541" spans="1:7" ht="15" customHeight="1">
      <c r="A1541" s="1"/>
      <c r="B1541" s="1"/>
      <c r="C1541" s="1"/>
      <c r="D1541" s="1"/>
      <c r="E1541" s="1"/>
      <c r="F1541" s="33" t="s">
        <v>2433</v>
      </c>
      <c r="G1541" s="34">
        <v>250</v>
      </c>
    </row>
    <row r="1542" spans="1:7" ht="15" customHeight="1">
      <c r="A1542" s="27" t="s">
        <v>2431</v>
      </c>
      <c r="B1542" s="27" t="s">
        <v>2684</v>
      </c>
      <c r="C1542" s="27" t="s">
        <v>595</v>
      </c>
      <c r="D1542" s="28" t="s">
        <v>48</v>
      </c>
      <c r="E1542" s="1"/>
      <c r="F1542" s="1"/>
      <c r="G1542" s="1"/>
    </row>
    <row r="1543" spans="1:7" ht="27.95" customHeight="1">
      <c r="A1543" s="29" t="s">
        <v>38</v>
      </c>
      <c r="B1543" s="29" t="s">
        <v>39</v>
      </c>
      <c r="C1543" s="29" t="s">
        <v>40</v>
      </c>
      <c r="D1543" s="30" t="s">
        <v>42</v>
      </c>
      <c r="E1543" s="31">
        <v>1</v>
      </c>
      <c r="F1543" s="32">
        <v>67.989999999999995</v>
      </c>
      <c r="G1543" s="32">
        <f>F1543*E1543</f>
        <v>67.989999999999995</v>
      </c>
    </row>
    <row r="1544" spans="1:7" ht="15" customHeight="1">
      <c r="A1544" s="1"/>
      <c r="B1544" s="1"/>
      <c r="C1544" s="1"/>
      <c r="D1544" s="1"/>
      <c r="E1544" s="1"/>
      <c r="F1544" s="33" t="s">
        <v>2433</v>
      </c>
      <c r="G1544" s="34">
        <v>67.989999999999995</v>
      </c>
    </row>
    <row r="1545" spans="1:7" ht="24" customHeight="1">
      <c r="A1545" s="27" t="s">
        <v>2431</v>
      </c>
      <c r="B1545" s="27" t="s">
        <v>2685</v>
      </c>
      <c r="C1545" s="27" t="s">
        <v>683</v>
      </c>
      <c r="D1545" s="28" t="s">
        <v>58</v>
      </c>
      <c r="E1545" s="1"/>
      <c r="F1545" s="1"/>
      <c r="G1545" s="1"/>
    </row>
    <row r="1546" spans="1:7" ht="20.100000000000001" customHeight="1">
      <c r="A1546" s="29" t="s">
        <v>49</v>
      </c>
      <c r="B1546" s="29" t="s">
        <v>50</v>
      </c>
      <c r="C1546" s="29" t="s">
        <v>51</v>
      </c>
      <c r="D1546" s="30" t="s">
        <v>48</v>
      </c>
      <c r="E1546" s="31">
        <v>30</v>
      </c>
      <c r="F1546" s="32">
        <v>2.52E-2</v>
      </c>
      <c r="G1546" s="32">
        <f>F1546*E1546</f>
        <v>0.75600000000000001</v>
      </c>
    </row>
    <row r="1547" spans="1:7" ht="27.95" customHeight="1">
      <c r="A1547" s="29" t="s">
        <v>52</v>
      </c>
      <c r="B1547" s="29" t="s">
        <v>53</v>
      </c>
      <c r="C1547" s="29" t="s">
        <v>54</v>
      </c>
      <c r="D1547" s="30" t="s">
        <v>48</v>
      </c>
      <c r="E1547" s="31">
        <v>14</v>
      </c>
      <c r="F1547" s="32">
        <v>2.6800000000000001E-2</v>
      </c>
      <c r="G1547" s="32">
        <f>F1547*E1547</f>
        <v>0.37520000000000003</v>
      </c>
    </row>
    <row r="1548" spans="1:7" ht="15" customHeight="1">
      <c r="A1548" s="1"/>
      <c r="B1548" s="1"/>
      <c r="C1548" s="1"/>
      <c r="D1548" s="1"/>
      <c r="E1548" s="1"/>
      <c r="F1548" s="33" t="s">
        <v>2433</v>
      </c>
      <c r="G1548" s="34">
        <v>1.1312</v>
      </c>
    </row>
    <row r="1549" spans="1:7" ht="24" customHeight="1">
      <c r="A1549" s="27" t="s">
        <v>2431</v>
      </c>
      <c r="B1549" s="27" t="s">
        <v>2686</v>
      </c>
      <c r="C1549" s="27" t="s">
        <v>2246</v>
      </c>
      <c r="D1549" s="28" t="s">
        <v>81</v>
      </c>
      <c r="E1549" s="1"/>
      <c r="F1549" s="1"/>
      <c r="G1549" s="1"/>
    </row>
    <row r="1550" spans="1:7" ht="27.95" customHeight="1">
      <c r="A1550" s="29" t="s">
        <v>52</v>
      </c>
      <c r="B1550" s="29" t="s">
        <v>53</v>
      </c>
      <c r="C1550" s="29" t="s">
        <v>54</v>
      </c>
      <c r="D1550" s="30" t="s">
        <v>48</v>
      </c>
      <c r="E1550" s="31">
        <v>14</v>
      </c>
      <c r="F1550" s="32">
        <v>0.11491800000000001</v>
      </c>
      <c r="G1550" s="32">
        <f>F1550*E1550</f>
        <v>1.6088520000000002</v>
      </c>
    </row>
    <row r="1551" spans="1:7" ht="15" customHeight="1">
      <c r="A1551" s="1"/>
      <c r="B1551" s="1"/>
      <c r="C1551" s="1"/>
      <c r="D1551" s="1"/>
      <c r="E1551" s="1"/>
      <c r="F1551" s="33" t="s">
        <v>2433</v>
      </c>
      <c r="G1551" s="34">
        <v>1.6088519999999999</v>
      </c>
    </row>
    <row r="1552" spans="1:7" ht="15.95" customHeight="1">
      <c r="A1552" s="27" t="s">
        <v>2431</v>
      </c>
      <c r="B1552" s="27" t="s">
        <v>2687</v>
      </c>
      <c r="C1552" s="27" t="s">
        <v>685</v>
      </c>
      <c r="D1552" s="28" t="s">
        <v>118</v>
      </c>
      <c r="E1552" s="1"/>
      <c r="F1552" s="1"/>
      <c r="G1552" s="1"/>
    </row>
    <row r="1553" spans="1:7" ht="20.100000000000001" customHeight="1">
      <c r="A1553" s="29" t="s">
        <v>49</v>
      </c>
      <c r="B1553" s="29" t="s">
        <v>50</v>
      </c>
      <c r="C1553" s="29" t="s">
        <v>51</v>
      </c>
      <c r="D1553" s="30" t="s">
        <v>48</v>
      </c>
      <c r="E1553" s="31">
        <v>30</v>
      </c>
      <c r="F1553" s="32">
        <v>6.7000000000000002E-3</v>
      </c>
      <c r="G1553" s="32">
        <f>F1553*E1553</f>
        <v>0.20100000000000001</v>
      </c>
    </row>
    <row r="1554" spans="1:7" ht="27.95" customHeight="1">
      <c r="A1554" s="29" t="s">
        <v>52</v>
      </c>
      <c r="B1554" s="29" t="s">
        <v>53</v>
      </c>
      <c r="C1554" s="29" t="s">
        <v>54</v>
      </c>
      <c r="D1554" s="30" t="s">
        <v>48</v>
      </c>
      <c r="E1554" s="31">
        <v>14</v>
      </c>
      <c r="F1554" s="32">
        <v>0.01</v>
      </c>
      <c r="G1554" s="32">
        <f>F1554*E1554</f>
        <v>0.14000000000000001</v>
      </c>
    </row>
    <row r="1555" spans="1:7" ht="15" customHeight="1">
      <c r="A1555" s="1"/>
      <c r="B1555" s="1"/>
      <c r="C1555" s="1"/>
      <c r="D1555" s="1"/>
      <c r="E1555" s="1"/>
      <c r="F1555" s="33" t="s">
        <v>2433</v>
      </c>
      <c r="G1555" s="34">
        <v>0.34100000000000003</v>
      </c>
    </row>
    <row r="1556" spans="1:7" ht="32.1" customHeight="1">
      <c r="A1556" s="27" t="s">
        <v>2431</v>
      </c>
      <c r="B1556" s="27" t="s">
        <v>2688</v>
      </c>
      <c r="C1556" s="27" t="s">
        <v>1538</v>
      </c>
      <c r="D1556" s="28" t="s">
        <v>840</v>
      </c>
      <c r="E1556" s="1"/>
      <c r="F1556" s="1"/>
      <c r="G1556" s="1"/>
    </row>
    <row r="1557" spans="1:7" ht="27.95" customHeight="1">
      <c r="A1557" s="29" t="s">
        <v>52</v>
      </c>
      <c r="B1557" s="29" t="s">
        <v>53</v>
      </c>
      <c r="C1557" s="29" t="s">
        <v>54</v>
      </c>
      <c r="D1557" s="30" t="s">
        <v>48</v>
      </c>
      <c r="E1557" s="31">
        <v>14</v>
      </c>
      <c r="F1557" s="32">
        <v>1.32124E-3</v>
      </c>
      <c r="G1557" s="32">
        <f>F1557*E1557</f>
        <v>1.8497360000000001E-2</v>
      </c>
    </row>
    <row r="1558" spans="1:7" ht="15" customHeight="1">
      <c r="A1558" s="1"/>
      <c r="B1558" s="1"/>
      <c r="C1558" s="1"/>
      <c r="D1558" s="1"/>
      <c r="E1558" s="1"/>
      <c r="F1558" s="33" t="s">
        <v>2433</v>
      </c>
      <c r="G1558" s="34">
        <v>1.8497360000000001E-2</v>
      </c>
    </row>
    <row r="1559" spans="1:7" ht="32.1" customHeight="1">
      <c r="A1559" s="27" t="s">
        <v>2431</v>
      </c>
      <c r="B1559" s="27" t="s">
        <v>2689</v>
      </c>
      <c r="C1559" s="27" t="s">
        <v>1540</v>
      </c>
      <c r="D1559" s="28" t="s">
        <v>810</v>
      </c>
      <c r="E1559" s="1"/>
      <c r="F1559" s="1"/>
      <c r="G1559" s="1"/>
    </row>
    <row r="1560" spans="1:7" ht="27.95" customHeight="1">
      <c r="A1560" s="29" t="s">
        <v>52</v>
      </c>
      <c r="B1560" s="29" t="s">
        <v>53</v>
      </c>
      <c r="C1560" s="29" t="s">
        <v>54</v>
      </c>
      <c r="D1560" s="30" t="s">
        <v>48</v>
      </c>
      <c r="E1560" s="31">
        <v>14</v>
      </c>
      <c r="F1560" s="32">
        <v>6.4855999999999996E-4</v>
      </c>
      <c r="G1560" s="32">
        <f>F1560*E1560</f>
        <v>9.0798399999999987E-3</v>
      </c>
    </row>
    <row r="1561" spans="1:7" ht="15" customHeight="1">
      <c r="A1561" s="1"/>
      <c r="B1561" s="1"/>
      <c r="C1561" s="1"/>
      <c r="D1561" s="1"/>
      <c r="E1561" s="1"/>
      <c r="F1561" s="33" t="s">
        <v>2433</v>
      </c>
      <c r="G1561" s="34">
        <v>9.0798400000000005E-3</v>
      </c>
    </row>
    <row r="1562" spans="1:7" ht="32.1" customHeight="1">
      <c r="A1562" s="27" t="s">
        <v>2431</v>
      </c>
      <c r="B1562" s="27" t="s">
        <v>2690</v>
      </c>
      <c r="C1562" s="27" t="s">
        <v>2307</v>
      </c>
      <c r="D1562" s="28" t="s">
        <v>15</v>
      </c>
      <c r="E1562" s="1"/>
      <c r="F1562" s="1"/>
      <c r="G1562" s="1"/>
    </row>
    <row r="1563" spans="1:7" ht="27.95" customHeight="1">
      <c r="A1563" s="29" t="s">
        <v>52</v>
      </c>
      <c r="B1563" s="29" t="s">
        <v>53</v>
      </c>
      <c r="C1563" s="29" t="s">
        <v>54</v>
      </c>
      <c r="D1563" s="30" t="s">
        <v>48</v>
      </c>
      <c r="E1563" s="31">
        <v>14</v>
      </c>
      <c r="F1563" s="32">
        <v>1.9697999999999998E-3</v>
      </c>
      <c r="G1563" s="32">
        <f>F1563*E1563</f>
        <v>2.7577199999999996E-2</v>
      </c>
    </row>
    <row r="1564" spans="1:7" ht="15" customHeight="1">
      <c r="A1564" s="1"/>
      <c r="B1564" s="1"/>
      <c r="C1564" s="1"/>
      <c r="D1564" s="1"/>
      <c r="E1564" s="1"/>
      <c r="F1564" s="33" t="s">
        <v>2433</v>
      </c>
      <c r="G1564" s="34">
        <v>2.75772E-2</v>
      </c>
    </row>
    <row r="1565" spans="1:7" ht="32.1" customHeight="1">
      <c r="A1565" s="27" t="s">
        <v>2431</v>
      </c>
      <c r="B1565" s="27" t="s">
        <v>2691</v>
      </c>
      <c r="C1565" s="27" t="s">
        <v>2309</v>
      </c>
      <c r="D1565" s="28" t="s">
        <v>15</v>
      </c>
      <c r="E1565" s="1"/>
      <c r="F1565" s="1"/>
      <c r="G1565" s="1"/>
    </row>
    <row r="1566" spans="1:7" ht="27.95" customHeight="1">
      <c r="A1566" s="29" t="s">
        <v>52</v>
      </c>
      <c r="B1566" s="29" t="s">
        <v>53</v>
      </c>
      <c r="C1566" s="29" t="s">
        <v>54</v>
      </c>
      <c r="D1566" s="30" t="s">
        <v>48</v>
      </c>
      <c r="E1566" s="31">
        <v>14</v>
      </c>
      <c r="F1566" s="32">
        <v>1.9697999999999998E-3</v>
      </c>
      <c r="G1566" s="32">
        <f>F1566*E1566</f>
        <v>2.7577199999999996E-2</v>
      </c>
    </row>
    <row r="1567" spans="1:7" ht="15" customHeight="1">
      <c r="A1567" s="1"/>
      <c r="B1567" s="1"/>
      <c r="C1567" s="1"/>
      <c r="D1567" s="1"/>
      <c r="E1567" s="1"/>
      <c r="F1567" s="33" t="s">
        <v>2433</v>
      </c>
      <c r="G1567" s="34">
        <v>2.75772E-2</v>
      </c>
    </row>
    <row r="1568" spans="1:7" ht="32.1" customHeight="1">
      <c r="A1568" s="27" t="s">
        <v>2431</v>
      </c>
      <c r="B1568" s="27" t="s">
        <v>2692</v>
      </c>
      <c r="C1568" s="27" t="s">
        <v>2312</v>
      </c>
      <c r="D1568" s="28" t="s">
        <v>15</v>
      </c>
      <c r="E1568" s="1"/>
      <c r="F1568" s="1"/>
      <c r="G1568" s="1"/>
    </row>
    <row r="1569" spans="1:7" ht="27.95" customHeight="1">
      <c r="A1569" s="29" t="s">
        <v>52</v>
      </c>
      <c r="B1569" s="29" t="s">
        <v>53</v>
      </c>
      <c r="C1569" s="29" t="s">
        <v>54</v>
      </c>
      <c r="D1569" s="30" t="s">
        <v>48</v>
      </c>
      <c r="E1569" s="31">
        <v>14</v>
      </c>
      <c r="F1569" s="32">
        <v>6.4855999999999996E-4</v>
      </c>
      <c r="G1569" s="32">
        <f>F1569*E1569</f>
        <v>9.0798399999999987E-3</v>
      </c>
    </row>
    <row r="1570" spans="1:7" ht="15" customHeight="1">
      <c r="A1570" s="1"/>
      <c r="B1570" s="1"/>
      <c r="C1570" s="1"/>
      <c r="D1570" s="1"/>
      <c r="E1570" s="1"/>
      <c r="F1570" s="33" t="s">
        <v>2433</v>
      </c>
      <c r="G1570" s="34">
        <v>9.0798400000000005E-3</v>
      </c>
    </row>
    <row r="1571" spans="1:7" ht="32.1" customHeight="1">
      <c r="A1571" s="27" t="s">
        <v>2431</v>
      </c>
      <c r="B1571" s="27" t="s">
        <v>2693</v>
      </c>
      <c r="C1571" s="27" t="s">
        <v>2314</v>
      </c>
      <c r="D1571" s="28" t="s">
        <v>15</v>
      </c>
      <c r="E1571" s="1"/>
      <c r="F1571" s="1"/>
      <c r="G1571" s="1"/>
    </row>
    <row r="1572" spans="1:7" ht="27.95" customHeight="1">
      <c r="A1572" s="29" t="s">
        <v>52</v>
      </c>
      <c r="B1572" s="29" t="s">
        <v>53</v>
      </c>
      <c r="C1572" s="29" t="s">
        <v>54</v>
      </c>
      <c r="D1572" s="30" t="s">
        <v>48</v>
      </c>
      <c r="E1572" s="31">
        <v>14</v>
      </c>
      <c r="F1572" s="32">
        <v>6.4855999999999996E-4</v>
      </c>
      <c r="G1572" s="32">
        <f>F1572*E1572</f>
        <v>9.0798399999999987E-3</v>
      </c>
    </row>
    <row r="1573" spans="1:7" ht="15" customHeight="1">
      <c r="A1573" s="1"/>
      <c r="B1573" s="1"/>
      <c r="C1573" s="1"/>
      <c r="D1573" s="1"/>
      <c r="E1573" s="1"/>
      <c r="F1573" s="33" t="s">
        <v>2433</v>
      </c>
      <c r="G1573" s="34">
        <v>9.0798400000000005E-3</v>
      </c>
    </row>
    <row r="1574" spans="1:7" ht="15.95" customHeight="1">
      <c r="A1574" s="27" t="s">
        <v>2431</v>
      </c>
      <c r="B1574" s="27" t="s">
        <v>2694</v>
      </c>
      <c r="C1574" s="27" t="s">
        <v>1948</v>
      </c>
      <c r="D1574" s="28" t="s">
        <v>840</v>
      </c>
      <c r="E1574" s="1"/>
      <c r="F1574" s="1"/>
      <c r="G1574" s="1"/>
    </row>
    <row r="1575" spans="1:7" ht="20.100000000000001" customHeight="1">
      <c r="A1575" s="29" t="s">
        <v>49</v>
      </c>
      <c r="B1575" s="29" t="s">
        <v>50</v>
      </c>
      <c r="C1575" s="29" t="s">
        <v>51</v>
      </c>
      <c r="D1575" s="30" t="s">
        <v>48</v>
      </c>
      <c r="E1575" s="31">
        <v>30</v>
      </c>
      <c r="F1575" s="32">
        <v>0.1370094</v>
      </c>
      <c r="G1575" s="32">
        <f t="shared" ref="G1575:G1581" si="53">F1575*E1575</f>
        <v>4.1102819999999998</v>
      </c>
    </row>
    <row r="1576" spans="1:7" ht="27.95" customHeight="1">
      <c r="A1576" s="29" t="s">
        <v>52</v>
      </c>
      <c r="B1576" s="29" t="s">
        <v>53</v>
      </c>
      <c r="C1576" s="29" t="s">
        <v>54</v>
      </c>
      <c r="D1576" s="30" t="s">
        <v>48</v>
      </c>
      <c r="E1576" s="31">
        <v>14</v>
      </c>
      <c r="F1576" s="32">
        <v>5.3205810463999997E-2</v>
      </c>
      <c r="G1576" s="32">
        <f t="shared" si="53"/>
        <v>0.74488134649600002</v>
      </c>
    </row>
    <row r="1577" spans="1:7" ht="27.95" customHeight="1">
      <c r="A1577" s="29" t="s">
        <v>210</v>
      </c>
      <c r="B1577" s="29" t="s">
        <v>211</v>
      </c>
      <c r="C1577" s="29" t="s">
        <v>212</v>
      </c>
      <c r="D1577" s="30" t="s">
        <v>101</v>
      </c>
      <c r="E1577" s="31">
        <v>330.48</v>
      </c>
      <c r="F1577" s="32">
        <v>2.6775E-2</v>
      </c>
      <c r="G1577" s="32">
        <f t="shared" si="53"/>
        <v>8.8486020000000014</v>
      </c>
    </row>
    <row r="1578" spans="1:7" ht="27.95" customHeight="1">
      <c r="A1578" s="29" t="s">
        <v>295</v>
      </c>
      <c r="B1578" s="29" t="s">
        <v>211</v>
      </c>
      <c r="C1578" s="29" t="s">
        <v>296</v>
      </c>
      <c r="D1578" s="30" t="s">
        <v>101</v>
      </c>
      <c r="E1578" s="31">
        <v>4</v>
      </c>
      <c r="F1578" s="32">
        <v>2.6775E-2</v>
      </c>
      <c r="G1578" s="32">
        <f t="shared" si="53"/>
        <v>0.1071</v>
      </c>
    </row>
    <row r="1579" spans="1:7" ht="27.95" customHeight="1">
      <c r="A1579" s="29" t="s">
        <v>303</v>
      </c>
      <c r="B1579" s="29" t="s">
        <v>304</v>
      </c>
      <c r="C1579" s="29" t="s">
        <v>305</v>
      </c>
      <c r="D1579" s="30" t="s">
        <v>48</v>
      </c>
      <c r="E1579" s="31">
        <v>12</v>
      </c>
      <c r="F1579" s="32">
        <v>0.25026999999999999</v>
      </c>
      <c r="G1579" s="32">
        <f t="shared" si="53"/>
        <v>3.0032399999999999</v>
      </c>
    </row>
    <row r="1580" spans="1:7" ht="27.95" customHeight="1">
      <c r="A1580" s="29" t="s">
        <v>343</v>
      </c>
      <c r="B1580" s="29" t="s">
        <v>211</v>
      </c>
      <c r="C1580" s="29" t="s">
        <v>212</v>
      </c>
      <c r="D1580" s="30" t="s">
        <v>101</v>
      </c>
      <c r="E1580" s="31">
        <v>426.35</v>
      </c>
      <c r="F1580" s="32">
        <v>2.6775E-2</v>
      </c>
      <c r="G1580" s="32">
        <f t="shared" si="53"/>
        <v>11.415521250000001</v>
      </c>
    </row>
    <row r="1581" spans="1:7" ht="27.95" customHeight="1">
      <c r="A1581" s="29" t="s">
        <v>347</v>
      </c>
      <c r="B1581" s="29" t="s">
        <v>348</v>
      </c>
      <c r="C1581" s="29" t="s">
        <v>349</v>
      </c>
      <c r="D1581" s="30" t="s">
        <v>48</v>
      </c>
      <c r="E1581" s="31">
        <v>72</v>
      </c>
      <c r="F1581" s="32">
        <v>4.7940000000000003E-2</v>
      </c>
      <c r="G1581" s="32">
        <f t="shared" si="53"/>
        <v>3.4516800000000001</v>
      </c>
    </row>
    <row r="1582" spans="1:7" ht="15" customHeight="1">
      <c r="A1582" s="1"/>
      <c r="B1582" s="1"/>
      <c r="C1582" s="1"/>
      <c r="D1582" s="1"/>
      <c r="E1582" s="1"/>
      <c r="F1582" s="33" t="s">
        <v>2433</v>
      </c>
      <c r="G1582" s="34">
        <v>31.681306596496</v>
      </c>
    </row>
    <row r="1583" spans="1:7" ht="15.95" customHeight="1">
      <c r="A1583" s="27" t="s">
        <v>2431</v>
      </c>
      <c r="B1583" s="27" t="s">
        <v>2695</v>
      </c>
      <c r="C1583" s="27" t="s">
        <v>1950</v>
      </c>
      <c r="D1583" s="28" t="s">
        <v>810</v>
      </c>
      <c r="E1583" s="1"/>
      <c r="F1583" s="1"/>
      <c r="G1583" s="1"/>
    </row>
    <row r="1584" spans="1:7" ht="20.100000000000001" customHeight="1">
      <c r="A1584" s="29" t="s">
        <v>49</v>
      </c>
      <c r="B1584" s="29" t="s">
        <v>50</v>
      </c>
      <c r="C1584" s="29" t="s">
        <v>51</v>
      </c>
      <c r="D1584" s="30" t="s">
        <v>48</v>
      </c>
      <c r="E1584" s="31">
        <v>30</v>
      </c>
      <c r="F1584" s="32">
        <v>3.3206840000000001E-2</v>
      </c>
      <c r="G1584" s="32">
        <f t="shared" ref="G1584:G1590" si="54">F1584*E1584</f>
        <v>0.99620520000000001</v>
      </c>
    </row>
    <row r="1585" spans="1:7" ht="27.95" customHeight="1">
      <c r="A1585" s="29" t="s">
        <v>52</v>
      </c>
      <c r="B1585" s="29" t="s">
        <v>53</v>
      </c>
      <c r="C1585" s="29" t="s">
        <v>54</v>
      </c>
      <c r="D1585" s="30" t="s">
        <v>48</v>
      </c>
      <c r="E1585" s="31">
        <v>14</v>
      </c>
      <c r="F1585" s="32">
        <v>1.315417032E-2</v>
      </c>
      <c r="G1585" s="32">
        <f t="shared" si="54"/>
        <v>0.18415838447999999</v>
      </c>
    </row>
    <row r="1586" spans="1:7" ht="27.95" customHeight="1">
      <c r="A1586" s="29" t="s">
        <v>210</v>
      </c>
      <c r="B1586" s="29" t="s">
        <v>211</v>
      </c>
      <c r="C1586" s="29" t="s">
        <v>212</v>
      </c>
      <c r="D1586" s="30" t="s">
        <v>101</v>
      </c>
      <c r="E1586" s="31">
        <v>330.48</v>
      </c>
      <c r="F1586" s="32">
        <v>6.6150000000000002E-3</v>
      </c>
      <c r="G1586" s="32">
        <f t="shared" si="54"/>
        <v>2.1861252000000002</v>
      </c>
    </row>
    <row r="1587" spans="1:7" ht="27.95" customHeight="1">
      <c r="A1587" s="29" t="s">
        <v>295</v>
      </c>
      <c r="B1587" s="29" t="s">
        <v>211</v>
      </c>
      <c r="C1587" s="29" t="s">
        <v>296</v>
      </c>
      <c r="D1587" s="30" t="s">
        <v>101</v>
      </c>
      <c r="E1587" s="31">
        <v>4</v>
      </c>
      <c r="F1587" s="32">
        <v>6.6150000000000002E-3</v>
      </c>
      <c r="G1587" s="32">
        <f t="shared" si="54"/>
        <v>2.6460000000000001E-2</v>
      </c>
    </row>
    <row r="1588" spans="1:7" ht="27.95" customHeight="1">
      <c r="A1588" s="29" t="s">
        <v>303</v>
      </c>
      <c r="B1588" s="29" t="s">
        <v>304</v>
      </c>
      <c r="C1588" s="29" t="s">
        <v>305</v>
      </c>
      <c r="D1588" s="30" t="s">
        <v>48</v>
      </c>
      <c r="E1588" s="31">
        <v>12</v>
      </c>
      <c r="F1588" s="32">
        <v>5.8737999999999999E-2</v>
      </c>
      <c r="G1588" s="32">
        <f t="shared" si="54"/>
        <v>0.70485599999999993</v>
      </c>
    </row>
    <row r="1589" spans="1:7" ht="27.95" customHeight="1">
      <c r="A1589" s="29" t="s">
        <v>343</v>
      </c>
      <c r="B1589" s="29" t="s">
        <v>211</v>
      </c>
      <c r="C1589" s="29" t="s">
        <v>212</v>
      </c>
      <c r="D1589" s="30" t="s">
        <v>101</v>
      </c>
      <c r="E1589" s="31">
        <v>426.35</v>
      </c>
      <c r="F1589" s="32">
        <v>6.6150000000000002E-3</v>
      </c>
      <c r="G1589" s="32">
        <f t="shared" si="54"/>
        <v>2.8203052500000001</v>
      </c>
    </row>
    <row r="1590" spans="1:7" ht="27.95" customHeight="1">
      <c r="A1590" s="29" t="s">
        <v>347</v>
      </c>
      <c r="B1590" s="29" t="s">
        <v>348</v>
      </c>
      <c r="C1590" s="29" t="s">
        <v>349</v>
      </c>
      <c r="D1590" s="30" t="s">
        <v>48</v>
      </c>
      <c r="E1590" s="31">
        <v>72</v>
      </c>
      <c r="F1590" s="32">
        <v>1.1844E-2</v>
      </c>
      <c r="G1590" s="32">
        <f t="shared" si="54"/>
        <v>0.85276799999999997</v>
      </c>
    </row>
    <row r="1591" spans="1:7" ht="15" customHeight="1">
      <c r="A1591" s="1"/>
      <c r="B1591" s="1"/>
      <c r="C1591" s="1"/>
      <c r="D1591" s="1"/>
      <c r="E1591" s="1"/>
      <c r="F1591" s="33" t="s">
        <v>2433</v>
      </c>
      <c r="G1591" s="34">
        <v>7.7708780344799999</v>
      </c>
    </row>
    <row r="1592" spans="1:7" ht="15.95" customHeight="1">
      <c r="A1592" s="27" t="s">
        <v>2431</v>
      </c>
      <c r="B1592" s="27" t="s">
        <v>2696</v>
      </c>
      <c r="C1592" s="27" t="s">
        <v>2323</v>
      </c>
      <c r="D1592" s="28" t="s">
        <v>15</v>
      </c>
      <c r="E1592" s="1"/>
      <c r="F1592" s="1"/>
      <c r="G1592" s="1"/>
    </row>
    <row r="1593" spans="1:7" ht="20.100000000000001" customHeight="1">
      <c r="A1593" s="29" t="s">
        <v>49</v>
      </c>
      <c r="B1593" s="29" t="s">
        <v>50</v>
      </c>
      <c r="C1593" s="29" t="s">
        <v>51</v>
      </c>
      <c r="D1593" s="30" t="s">
        <v>48</v>
      </c>
      <c r="E1593" s="31">
        <v>30</v>
      </c>
      <c r="F1593" s="32">
        <v>0.17021623999999999</v>
      </c>
      <c r="G1593" s="32">
        <f t="shared" ref="G1593:G1599" si="55">F1593*E1593</f>
        <v>5.1064872000000001</v>
      </c>
    </row>
    <row r="1594" spans="1:7" ht="27.95" customHeight="1">
      <c r="A1594" s="29" t="s">
        <v>52</v>
      </c>
      <c r="B1594" s="29" t="s">
        <v>53</v>
      </c>
      <c r="C1594" s="29" t="s">
        <v>54</v>
      </c>
      <c r="D1594" s="30" t="s">
        <v>48</v>
      </c>
      <c r="E1594" s="31">
        <v>14</v>
      </c>
      <c r="F1594" s="32">
        <v>6.6359980784000003E-2</v>
      </c>
      <c r="G1594" s="32">
        <f t="shared" si="55"/>
        <v>0.92903973097600001</v>
      </c>
    </row>
    <row r="1595" spans="1:7" ht="27.95" customHeight="1">
      <c r="A1595" s="29" t="s">
        <v>210</v>
      </c>
      <c r="B1595" s="29" t="s">
        <v>211</v>
      </c>
      <c r="C1595" s="29" t="s">
        <v>212</v>
      </c>
      <c r="D1595" s="30" t="s">
        <v>101</v>
      </c>
      <c r="E1595" s="31">
        <v>330.48</v>
      </c>
      <c r="F1595" s="32">
        <v>3.3390000000000003E-2</v>
      </c>
      <c r="G1595" s="32">
        <f t="shared" si="55"/>
        <v>11.034727200000001</v>
      </c>
    </row>
    <row r="1596" spans="1:7" ht="27.95" customHeight="1">
      <c r="A1596" s="29" t="s">
        <v>295</v>
      </c>
      <c r="B1596" s="29" t="s">
        <v>211</v>
      </c>
      <c r="C1596" s="29" t="s">
        <v>296</v>
      </c>
      <c r="D1596" s="30" t="s">
        <v>101</v>
      </c>
      <c r="E1596" s="31">
        <v>4</v>
      </c>
      <c r="F1596" s="32">
        <v>3.3390000000000003E-2</v>
      </c>
      <c r="G1596" s="32">
        <f t="shared" si="55"/>
        <v>0.13356000000000001</v>
      </c>
    </row>
    <row r="1597" spans="1:7" ht="27.95" customHeight="1">
      <c r="A1597" s="29" t="s">
        <v>303</v>
      </c>
      <c r="B1597" s="29" t="s">
        <v>304</v>
      </c>
      <c r="C1597" s="29" t="s">
        <v>305</v>
      </c>
      <c r="D1597" s="30" t="s">
        <v>48</v>
      </c>
      <c r="E1597" s="31">
        <v>12</v>
      </c>
      <c r="F1597" s="32">
        <v>0.309008</v>
      </c>
      <c r="G1597" s="32">
        <f t="shared" si="55"/>
        <v>3.7080960000000003</v>
      </c>
    </row>
    <row r="1598" spans="1:7" ht="27.95" customHeight="1">
      <c r="A1598" s="29" t="s">
        <v>343</v>
      </c>
      <c r="B1598" s="29" t="s">
        <v>211</v>
      </c>
      <c r="C1598" s="29" t="s">
        <v>212</v>
      </c>
      <c r="D1598" s="30" t="s">
        <v>101</v>
      </c>
      <c r="E1598" s="31">
        <v>426.35</v>
      </c>
      <c r="F1598" s="32">
        <v>3.3390000000000003E-2</v>
      </c>
      <c r="G1598" s="32">
        <f t="shared" si="55"/>
        <v>14.235826500000002</v>
      </c>
    </row>
    <row r="1599" spans="1:7" ht="27.95" customHeight="1">
      <c r="A1599" s="29" t="s">
        <v>347</v>
      </c>
      <c r="B1599" s="29" t="s">
        <v>348</v>
      </c>
      <c r="C1599" s="29" t="s">
        <v>349</v>
      </c>
      <c r="D1599" s="30" t="s">
        <v>48</v>
      </c>
      <c r="E1599" s="31">
        <v>72</v>
      </c>
      <c r="F1599" s="32">
        <v>5.9783999999999997E-2</v>
      </c>
      <c r="G1599" s="32">
        <f t="shared" si="55"/>
        <v>4.3044479999999998</v>
      </c>
    </row>
    <row r="1600" spans="1:7" ht="15" customHeight="1">
      <c r="A1600" s="1"/>
      <c r="B1600" s="1"/>
      <c r="C1600" s="1"/>
      <c r="D1600" s="1"/>
      <c r="E1600" s="1"/>
      <c r="F1600" s="33" t="s">
        <v>2433</v>
      </c>
      <c r="G1600" s="34">
        <v>39.452184630975999</v>
      </c>
    </row>
    <row r="1601" spans="1:7" ht="15.95" customHeight="1">
      <c r="A1601" s="27" t="s">
        <v>2431</v>
      </c>
      <c r="B1601" s="27" t="s">
        <v>2697</v>
      </c>
      <c r="C1601" s="27" t="s">
        <v>2325</v>
      </c>
      <c r="D1601" s="28" t="s">
        <v>15</v>
      </c>
      <c r="E1601" s="1"/>
      <c r="F1601" s="1"/>
      <c r="G1601" s="1"/>
    </row>
    <row r="1602" spans="1:7" ht="20.100000000000001" customHeight="1">
      <c r="A1602" s="29" t="s">
        <v>49</v>
      </c>
      <c r="B1602" s="29" t="s">
        <v>50</v>
      </c>
      <c r="C1602" s="29" t="s">
        <v>51</v>
      </c>
      <c r="D1602" s="30" t="s">
        <v>48</v>
      </c>
      <c r="E1602" s="31">
        <v>30</v>
      </c>
      <c r="F1602" s="32">
        <v>0.17021623999999999</v>
      </c>
      <c r="G1602" s="32">
        <f t="shared" ref="G1602:G1608" si="56">F1602*E1602</f>
        <v>5.1064872000000001</v>
      </c>
    </row>
    <row r="1603" spans="1:7" ht="27.95" customHeight="1">
      <c r="A1603" s="29" t="s">
        <v>52</v>
      </c>
      <c r="B1603" s="29" t="s">
        <v>53</v>
      </c>
      <c r="C1603" s="29" t="s">
        <v>54</v>
      </c>
      <c r="D1603" s="30" t="s">
        <v>48</v>
      </c>
      <c r="E1603" s="31">
        <v>14</v>
      </c>
      <c r="F1603" s="32">
        <v>6.6359980784000003E-2</v>
      </c>
      <c r="G1603" s="32">
        <f t="shared" si="56"/>
        <v>0.92903973097600001</v>
      </c>
    </row>
    <row r="1604" spans="1:7" ht="27.95" customHeight="1">
      <c r="A1604" s="29" t="s">
        <v>210</v>
      </c>
      <c r="B1604" s="29" t="s">
        <v>211</v>
      </c>
      <c r="C1604" s="29" t="s">
        <v>212</v>
      </c>
      <c r="D1604" s="30" t="s">
        <v>101</v>
      </c>
      <c r="E1604" s="31">
        <v>330.48</v>
      </c>
      <c r="F1604" s="32">
        <v>3.3390000000000003E-2</v>
      </c>
      <c r="G1604" s="32">
        <f t="shared" si="56"/>
        <v>11.034727200000001</v>
      </c>
    </row>
    <row r="1605" spans="1:7" ht="27.95" customHeight="1">
      <c r="A1605" s="29" t="s">
        <v>295</v>
      </c>
      <c r="B1605" s="29" t="s">
        <v>211</v>
      </c>
      <c r="C1605" s="29" t="s">
        <v>296</v>
      </c>
      <c r="D1605" s="30" t="s">
        <v>101</v>
      </c>
      <c r="E1605" s="31">
        <v>4</v>
      </c>
      <c r="F1605" s="32">
        <v>3.3390000000000003E-2</v>
      </c>
      <c r="G1605" s="32">
        <f t="shared" si="56"/>
        <v>0.13356000000000001</v>
      </c>
    </row>
    <row r="1606" spans="1:7" ht="27.95" customHeight="1">
      <c r="A1606" s="29" t="s">
        <v>303</v>
      </c>
      <c r="B1606" s="29" t="s">
        <v>304</v>
      </c>
      <c r="C1606" s="29" t="s">
        <v>305</v>
      </c>
      <c r="D1606" s="30" t="s">
        <v>48</v>
      </c>
      <c r="E1606" s="31">
        <v>12</v>
      </c>
      <c r="F1606" s="32">
        <v>0.309008</v>
      </c>
      <c r="G1606" s="32">
        <f t="shared" si="56"/>
        <v>3.7080960000000003</v>
      </c>
    </row>
    <row r="1607" spans="1:7" ht="27.95" customHeight="1">
      <c r="A1607" s="29" t="s">
        <v>343</v>
      </c>
      <c r="B1607" s="29" t="s">
        <v>211</v>
      </c>
      <c r="C1607" s="29" t="s">
        <v>212</v>
      </c>
      <c r="D1607" s="30" t="s">
        <v>101</v>
      </c>
      <c r="E1607" s="31">
        <v>426.35</v>
      </c>
      <c r="F1607" s="32">
        <v>3.3390000000000003E-2</v>
      </c>
      <c r="G1607" s="32">
        <f t="shared" si="56"/>
        <v>14.235826500000002</v>
      </c>
    </row>
    <row r="1608" spans="1:7" ht="27.95" customHeight="1">
      <c r="A1608" s="29" t="s">
        <v>347</v>
      </c>
      <c r="B1608" s="29" t="s">
        <v>348</v>
      </c>
      <c r="C1608" s="29" t="s">
        <v>349</v>
      </c>
      <c r="D1608" s="30" t="s">
        <v>48</v>
      </c>
      <c r="E1608" s="31">
        <v>72</v>
      </c>
      <c r="F1608" s="32">
        <v>5.9783999999999997E-2</v>
      </c>
      <c r="G1608" s="32">
        <f t="shared" si="56"/>
        <v>4.3044479999999998</v>
      </c>
    </row>
    <row r="1609" spans="1:7" ht="15" customHeight="1">
      <c r="A1609" s="1"/>
      <c r="B1609" s="1"/>
      <c r="C1609" s="1"/>
      <c r="D1609" s="1"/>
      <c r="E1609" s="1"/>
      <c r="F1609" s="33" t="s">
        <v>2433</v>
      </c>
      <c r="G1609" s="34">
        <v>39.452184630975999</v>
      </c>
    </row>
    <row r="1610" spans="1:7" ht="15.95" customHeight="1">
      <c r="A1610" s="27" t="s">
        <v>2431</v>
      </c>
      <c r="B1610" s="27" t="s">
        <v>2698</v>
      </c>
      <c r="C1610" s="27" t="s">
        <v>2328</v>
      </c>
      <c r="D1610" s="28" t="s">
        <v>15</v>
      </c>
      <c r="E1610" s="1"/>
      <c r="F1610" s="1"/>
      <c r="G1610" s="1"/>
    </row>
    <row r="1611" spans="1:7" ht="20.100000000000001" customHeight="1">
      <c r="A1611" s="29" t="s">
        <v>49</v>
      </c>
      <c r="B1611" s="29" t="s">
        <v>50</v>
      </c>
      <c r="C1611" s="29" t="s">
        <v>51</v>
      </c>
      <c r="D1611" s="30" t="s">
        <v>48</v>
      </c>
      <c r="E1611" s="31">
        <v>30</v>
      </c>
      <c r="F1611" s="32">
        <v>3.3206840000000001E-2</v>
      </c>
      <c r="G1611" s="32">
        <f t="shared" ref="G1611:G1617" si="57">F1611*E1611</f>
        <v>0.99620520000000001</v>
      </c>
    </row>
    <row r="1612" spans="1:7" ht="27.95" customHeight="1">
      <c r="A1612" s="29" t="s">
        <v>52</v>
      </c>
      <c r="B1612" s="29" t="s">
        <v>53</v>
      </c>
      <c r="C1612" s="29" t="s">
        <v>54</v>
      </c>
      <c r="D1612" s="30" t="s">
        <v>48</v>
      </c>
      <c r="E1612" s="31">
        <v>14</v>
      </c>
      <c r="F1612" s="32">
        <v>1.315417032E-2</v>
      </c>
      <c r="G1612" s="32">
        <f t="shared" si="57"/>
        <v>0.18415838447999999</v>
      </c>
    </row>
    <row r="1613" spans="1:7" ht="27.95" customHeight="1">
      <c r="A1613" s="29" t="s">
        <v>210</v>
      </c>
      <c r="B1613" s="29" t="s">
        <v>211</v>
      </c>
      <c r="C1613" s="29" t="s">
        <v>212</v>
      </c>
      <c r="D1613" s="30" t="s">
        <v>101</v>
      </c>
      <c r="E1613" s="31">
        <v>330.48</v>
      </c>
      <c r="F1613" s="32">
        <v>6.6150000000000002E-3</v>
      </c>
      <c r="G1613" s="32">
        <f t="shared" si="57"/>
        <v>2.1861252000000002</v>
      </c>
    </row>
    <row r="1614" spans="1:7" ht="27.95" customHeight="1">
      <c r="A1614" s="29" t="s">
        <v>295</v>
      </c>
      <c r="B1614" s="29" t="s">
        <v>211</v>
      </c>
      <c r="C1614" s="29" t="s">
        <v>296</v>
      </c>
      <c r="D1614" s="30" t="s">
        <v>101</v>
      </c>
      <c r="E1614" s="31">
        <v>4</v>
      </c>
      <c r="F1614" s="32">
        <v>6.6150000000000002E-3</v>
      </c>
      <c r="G1614" s="32">
        <f t="shared" si="57"/>
        <v>2.6460000000000001E-2</v>
      </c>
    </row>
    <row r="1615" spans="1:7" ht="27.95" customHeight="1">
      <c r="A1615" s="29" t="s">
        <v>303</v>
      </c>
      <c r="B1615" s="29" t="s">
        <v>304</v>
      </c>
      <c r="C1615" s="29" t="s">
        <v>305</v>
      </c>
      <c r="D1615" s="30" t="s">
        <v>48</v>
      </c>
      <c r="E1615" s="31">
        <v>12</v>
      </c>
      <c r="F1615" s="32">
        <v>5.8737999999999999E-2</v>
      </c>
      <c r="G1615" s="32">
        <f t="shared" si="57"/>
        <v>0.70485599999999993</v>
      </c>
    </row>
    <row r="1616" spans="1:7" ht="27.95" customHeight="1">
      <c r="A1616" s="29" t="s">
        <v>343</v>
      </c>
      <c r="B1616" s="29" t="s">
        <v>211</v>
      </c>
      <c r="C1616" s="29" t="s">
        <v>212</v>
      </c>
      <c r="D1616" s="30" t="s">
        <v>101</v>
      </c>
      <c r="E1616" s="31">
        <v>426.35</v>
      </c>
      <c r="F1616" s="32">
        <v>6.6150000000000002E-3</v>
      </c>
      <c r="G1616" s="32">
        <f t="shared" si="57"/>
        <v>2.8203052500000001</v>
      </c>
    </row>
    <row r="1617" spans="1:7" ht="27.95" customHeight="1">
      <c r="A1617" s="29" t="s">
        <v>347</v>
      </c>
      <c r="B1617" s="29" t="s">
        <v>348</v>
      </c>
      <c r="C1617" s="29" t="s">
        <v>349</v>
      </c>
      <c r="D1617" s="30" t="s">
        <v>48</v>
      </c>
      <c r="E1617" s="31">
        <v>72</v>
      </c>
      <c r="F1617" s="32">
        <v>1.1844E-2</v>
      </c>
      <c r="G1617" s="32">
        <f t="shared" si="57"/>
        <v>0.85276799999999997</v>
      </c>
    </row>
    <row r="1618" spans="1:7" ht="15" customHeight="1">
      <c r="A1618" s="1"/>
      <c r="B1618" s="1"/>
      <c r="C1618" s="1"/>
      <c r="D1618" s="1"/>
      <c r="E1618" s="1"/>
      <c r="F1618" s="33" t="s">
        <v>2433</v>
      </c>
      <c r="G1618" s="34">
        <v>7.7708780344799999</v>
      </c>
    </row>
    <row r="1619" spans="1:7" ht="15.95" customHeight="1">
      <c r="A1619" s="27" t="s">
        <v>2431</v>
      </c>
      <c r="B1619" s="27" t="s">
        <v>2699</v>
      </c>
      <c r="C1619" s="27" t="s">
        <v>2330</v>
      </c>
      <c r="D1619" s="28" t="s">
        <v>15</v>
      </c>
      <c r="E1619" s="1"/>
      <c r="F1619" s="1"/>
      <c r="G1619" s="1"/>
    </row>
    <row r="1620" spans="1:7" ht="20.100000000000001" customHeight="1">
      <c r="A1620" s="29" t="s">
        <v>49</v>
      </c>
      <c r="B1620" s="29" t="s">
        <v>50</v>
      </c>
      <c r="C1620" s="29" t="s">
        <v>51</v>
      </c>
      <c r="D1620" s="30" t="s">
        <v>48</v>
      </c>
      <c r="E1620" s="31">
        <v>30</v>
      </c>
      <c r="F1620" s="32">
        <v>3.3206840000000001E-2</v>
      </c>
      <c r="G1620" s="32">
        <f t="shared" ref="G1620:G1626" si="58">F1620*E1620</f>
        <v>0.99620520000000001</v>
      </c>
    </row>
    <row r="1621" spans="1:7" ht="27.95" customHeight="1">
      <c r="A1621" s="29" t="s">
        <v>52</v>
      </c>
      <c r="B1621" s="29" t="s">
        <v>53</v>
      </c>
      <c r="C1621" s="29" t="s">
        <v>54</v>
      </c>
      <c r="D1621" s="30" t="s">
        <v>48</v>
      </c>
      <c r="E1621" s="31">
        <v>14</v>
      </c>
      <c r="F1621" s="32">
        <v>1.315417032E-2</v>
      </c>
      <c r="G1621" s="32">
        <f t="shared" si="58"/>
        <v>0.18415838447999999</v>
      </c>
    </row>
    <row r="1622" spans="1:7" ht="27.95" customHeight="1">
      <c r="A1622" s="29" t="s">
        <v>210</v>
      </c>
      <c r="B1622" s="29" t="s">
        <v>211</v>
      </c>
      <c r="C1622" s="29" t="s">
        <v>212</v>
      </c>
      <c r="D1622" s="30" t="s">
        <v>101</v>
      </c>
      <c r="E1622" s="31">
        <v>330.48</v>
      </c>
      <c r="F1622" s="32">
        <v>6.6150000000000002E-3</v>
      </c>
      <c r="G1622" s="32">
        <f t="shared" si="58"/>
        <v>2.1861252000000002</v>
      </c>
    </row>
    <row r="1623" spans="1:7" ht="27.95" customHeight="1">
      <c r="A1623" s="29" t="s">
        <v>295</v>
      </c>
      <c r="B1623" s="29" t="s">
        <v>211</v>
      </c>
      <c r="C1623" s="29" t="s">
        <v>296</v>
      </c>
      <c r="D1623" s="30" t="s">
        <v>101</v>
      </c>
      <c r="E1623" s="31">
        <v>4</v>
      </c>
      <c r="F1623" s="32">
        <v>6.6150000000000002E-3</v>
      </c>
      <c r="G1623" s="32">
        <f t="shared" si="58"/>
        <v>2.6460000000000001E-2</v>
      </c>
    </row>
    <row r="1624" spans="1:7" ht="27.95" customHeight="1">
      <c r="A1624" s="29" t="s">
        <v>303</v>
      </c>
      <c r="B1624" s="29" t="s">
        <v>304</v>
      </c>
      <c r="C1624" s="29" t="s">
        <v>305</v>
      </c>
      <c r="D1624" s="30" t="s">
        <v>48</v>
      </c>
      <c r="E1624" s="31">
        <v>12</v>
      </c>
      <c r="F1624" s="32">
        <v>5.8737999999999999E-2</v>
      </c>
      <c r="G1624" s="32">
        <f t="shared" si="58"/>
        <v>0.70485599999999993</v>
      </c>
    </row>
    <row r="1625" spans="1:7" ht="27.95" customHeight="1">
      <c r="A1625" s="29" t="s">
        <v>343</v>
      </c>
      <c r="B1625" s="29" t="s">
        <v>211</v>
      </c>
      <c r="C1625" s="29" t="s">
        <v>212</v>
      </c>
      <c r="D1625" s="30" t="s">
        <v>101</v>
      </c>
      <c r="E1625" s="31">
        <v>426.35</v>
      </c>
      <c r="F1625" s="32">
        <v>6.6150000000000002E-3</v>
      </c>
      <c r="G1625" s="32">
        <f t="shared" si="58"/>
        <v>2.8203052500000001</v>
      </c>
    </row>
    <row r="1626" spans="1:7" ht="27.95" customHeight="1">
      <c r="A1626" s="29" t="s">
        <v>347</v>
      </c>
      <c r="B1626" s="29" t="s">
        <v>348</v>
      </c>
      <c r="C1626" s="29" t="s">
        <v>349</v>
      </c>
      <c r="D1626" s="30" t="s">
        <v>48</v>
      </c>
      <c r="E1626" s="31">
        <v>72</v>
      </c>
      <c r="F1626" s="32">
        <v>1.1844E-2</v>
      </c>
      <c r="G1626" s="32">
        <f t="shared" si="58"/>
        <v>0.85276799999999997</v>
      </c>
    </row>
    <row r="1627" spans="1:7" ht="15" customHeight="1">
      <c r="A1627" s="1"/>
      <c r="B1627" s="1"/>
      <c r="C1627" s="1"/>
      <c r="D1627" s="1"/>
      <c r="E1627" s="1"/>
      <c r="F1627" s="33" t="s">
        <v>2433</v>
      </c>
      <c r="G1627" s="34">
        <v>7.7708780344799999</v>
      </c>
    </row>
    <row r="1628" spans="1:7" ht="15" customHeight="1">
      <c r="A1628" s="27" t="s">
        <v>2431</v>
      </c>
      <c r="B1628" s="27" t="s">
        <v>2700</v>
      </c>
      <c r="C1628" s="27" t="s">
        <v>608</v>
      </c>
      <c r="D1628" s="28" t="s">
        <v>15</v>
      </c>
      <c r="E1628" s="1"/>
      <c r="F1628" s="1"/>
      <c r="G1628" s="1"/>
    </row>
    <row r="1629" spans="1:7" ht="20.100000000000001" customHeight="1">
      <c r="A1629" s="29" t="s">
        <v>45</v>
      </c>
      <c r="B1629" s="29" t="s">
        <v>46</v>
      </c>
      <c r="C1629" s="29" t="s">
        <v>47</v>
      </c>
      <c r="D1629" s="30" t="s">
        <v>48</v>
      </c>
      <c r="E1629" s="31">
        <v>2.88</v>
      </c>
      <c r="F1629" s="32">
        <v>1.1186</v>
      </c>
      <c r="G1629" s="32">
        <f t="shared" ref="G1629:G1660" si="59">F1629*E1629</f>
        <v>3.221568</v>
      </c>
    </row>
    <row r="1630" spans="1:7" ht="20.100000000000001" customHeight="1">
      <c r="A1630" s="29" t="s">
        <v>49</v>
      </c>
      <c r="B1630" s="29" t="s">
        <v>50</v>
      </c>
      <c r="C1630" s="29" t="s">
        <v>51</v>
      </c>
      <c r="D1630" s="30" t="s">
        <v>48</v>
      </c>
      <c r="E1630" s="31">
        <v>30</v>
      </c>
      <c r="F1630" s="32">
        <v>1.2034044793680001</v>
      </c>
      <c r="G1630" s="32">
        <f t="shared" si="59"/>
        <v>36.102134381040003</v>
      </c>
    </row>
    <row r="1631" spans="1:7" ht="27.95" customHeight="1">
      <c r="A1631" s="29" t="s">
        <v>52</v>
      </c>
      <c r="B1631" s="29" t="s">
        <v>53</v>
      </c>
      <c r="C1631" s="29" t="s">
        <v>54</v>
      </c>
      <c r="D1631" s="30" t="s">
        <v>48</v>
      </c>
      <c r="E1631" s="31">
        <v>14</v>
      </c>
      <c r="F1631" s="32">
        <v>1.1518595994144001</v>
      </c>
      <c r="G1631" s="32">
        <f t="shared" si="59"/>
        <v>16.1260343918016</v>
      </c>
    </row>
    <row r="1632" spans="1:7" ht="27.95" customHeight="1">
      <c r="A1632" s="29" t="s">
        <v>55</v>
      </c>
      <c r="B1632" s="29" t="s">
        <v>56</v>
      </c>
      <c r="C1632" s="29" t="s">
        <v>57</v>
      </c>
      <c r="D1632" s="30" t="s">
        <v>58</v>
      </c>
      <c r="E1632" s="31">
        <v>1</v>
      </c>
      <c r="F1632" s="32">
        <v>8.9840000000000003E-2</v>
      </c>
      <c r="G1632" s="32">
        <f t="shared" si="59"/>
        <v>8.9840000000000003E-2</v>
      </c>
    </row>
    <row r="1633" spans="1:7" ht="20.100000000000001" customHeight="1">
      <c r="A1633" s="29" t="s">
        <v>59</v>
      </c>
      <c r="B1633" s="29" t="s">
        <v>60</v>
      </c>
      <c r="C1633" s="29" t="s">
        <v>61</v>
      </c>
      <c r="D1633" s="30" t="s">
        <v>58</v>
      </c>
      <c r="E1633" s="31">
        <v>1</v>
      </c>
      <c r="F1633" s="32">
        <v>8.1199999999999992</v>
      </c>
      <c r="G1633" s="32">
        <f t="shared" si="59"/>
        <v>8.1199999999999992</v>
      </c>
    </row>
    <row r="1634" spans="1:7" ht="27.95" customHeight="1">
      <c r="A1634" s="29" t="s">
        <v>71</v>
      </c>
      <c r="B1634" s="29" t="s">
        <v>72</v>
      </c>
      <c r="C1634" s="29" t="s">
        <v>73</v>
      </c>
      <c r="D1634" s="30" t="s">
        <v>48</v>
      </c>
      <c r="E1634" s="31">
        <v>889</v>
      </c>
      <c r="F1634" s="32">
        <v>0.20819414</v>
      </c>
      <c r="G1634" s="32">
        <f t="shared" si="59"/>
        <v>185.08459045999999</v>
      </c>
    </row>
    <row r="1635" spans="1:7" ht="20.100000000000001" customHeight="1">
      <c r="A1635" s="29" t="s">
        <v>84</v>
      </c>
      <c r="B1635" s="29" t="s">
        <v>85</v>
      </c>
      <c r="C1635" s="29" t="s">
        <v>86</v>
      </c>
      <c r="D1635" s="30" t="s">
        <v>48</v>
      </c>
      <c r="E1635" s="31">
        <v>95.05</v>
      </c>
      <c r="F1635" s="32">
        <v>2</v>
      </c>
      <c r="G1635" s="32">
        <f t="shared" si="59"/>
        <v>190.1</v>
      </c>
    </row>
    <row r="1636" spans="1:7" ht="20.100000000000001" customHeight="1">
      <c r="A1636" s="29" t="s">
        <v>87</v>
      </c>
      <c r="B1636" s="29" t="s">
        <v>88</v>
      </c>
      <c r="C1636" s="29" t="s">
        <v>89</v>
      </c>
      <c r="D1636" s="30" t="s">
        <v>48</v>
      </c>
      <c r="E1636" s="31">
        <v>95.05</v>
      </c>
      <c r="F1636" s="32">
        <v>0.4</v>
      </c>
      <c r="G1636" s="32">
        <f t="shared" si="59"/>
        <v>38.020000000000003</v>
      </c>
    </row>
    <row r="1637" spans="1:7" ht="20.100000000000001" customHeight="1">
      <c r="A1637" s="29" t="s">
        <v>94</v>
      </c>
      <c r="B1637" s="29" t="s">
        <v>95</v>
      </c>
      <c r="C1637" s="29" t="s">
        <v>96</v>
      </c>
      <c r="D1637" s="30" t="s">
        <v>48</v>
      </c>
      <c r="E1637" s="31">
        <v>95.05</v>
      </c>
      <c r="F1637" s="32">
        <v>0.2</v>
      </c>
      <c r="G1637" s="32">
        <f t="shared" si="59"/>
        <v>19.010000000000002</v>
      </c>
    </row>
    <row r="1638" spans="1:7" ht="20.100000000000001" customHeight="1">
      <c r="A1638" s="29" t="s">
        <v>97</v>
      </c>
      <c r="B1638" s="29" t="s">
        <v>98</v>
      </c>
      <c r="C1638" s="29" t="s">
        <v>99</v>
      </c>
      <c r="D1638" s="30" t="s">
        <v>101</v>
      </c>
      <c r="E1638" s="31">
        <v>95.05</v>
      </c>
      <c r="F1638" s="32">
        <v>0.2</v>
      </c>
      <c r="G1638" s="32">
        <f t="shared" si="59"/>
        <v>19.010000000000002</v>
      </c>
    </row>
    <row r="1639" spans="1:7" ht="20.100000000000001" customHeight="1">
      <c r="A1639" s="29" t="s">
        <v>106</v>
      </c>
      <c r="B1639" s="29" t="s">
        <v>107</v>
      </c>
      <c r="C1639" s="29" t="s">
        <v>108</v>
      </c>
      <c r="D1639" s="30" t="s">
        <v>48</v>
      </c>
      <c r="E1639" s="31">
        <v>95.05</v>
      </c>
      <c r="F1639" s="32">
        <v>4</v>
      </c>
      <c r="G1639" s="32">
        <f t="shared" si="59"/>
        <v>380.2</v>
      </c>
    </row>
    <row r="1640" spans="1:7" ht="20.100000000000001" customHeight="1">
      <c r="A1640" s="29" t="s">
        <v>112</v>
      </c>
      <c r="B1640" s="29" t="s">
        <v>113</v>
      </c>
      <c r="C1640" s="29" t="s">
        <v>114</v>
      </c>
      <c r="D1640" s="30" t="s">
        <v>101</v>
      </c>
      <c r="E1640" s="31">
        <v>21.25</v>
      </c>
      <c r="F1640" s="32">
        <v>5</v>
      </c>
      <c r="G1640" s="32">
        <f t="shared" si="59"/>
        <v>106.25</v>
      </c>
    </row>
    <row r="1641" spans="1:7" ht="20.100000000000001" customHeight="1">
      <c r="A1641" s="29" t="s">
        <v>127</v>
      </c>
      <c r="B1641" s="29" t="s">
        <v>128</v>
      </c>
      <c r="C1641" s="29" t="s">
        <v>129</v>
      </c>
      <c r="D1641" s="30" t="s">
        <v>48</v>
      </c>
      <c r="E1641" s="31">
        <v>44.77</v>
      </c>
      <c r="F1641" s="32">
        <v>0.77400000000000002</v>
      </c>
      <c r="G1641" s="32">
        <f t="shared" si="59"/>
        <v>34.651980000000002</v>
      </c>
    </row>
    <row r="1642" spans="1:7" ht="20.100000000000001" customHeight="1">
      <c r="A1642" s="29" t="s">
        <v>130</v>
      </c>
      <c r="B1642" s="29" t="s">
        <v>131</v>
      </c>
      <c r="C1642" s="29" t="s">
        <v>132</v>
      </c>
      <c r="D1642" s="30" t="s">
        <v>48</v>
      </c>
      <c r="E1642" s="31">
        <v>44.77</v>
      </c>
      <c r="F1642" s="32">
        <v>0.38719999999999999</v>
      </c>
      <c r="G1642" s="32">
        <f t="shared" si="59"/>
        <v>17.334944</v>
      </c>
    </row>
    <row r="1643" spans="1:7" ht="27.95" customHeight="1">
      <c r="A1643" s="29" t="s">
        <v>134</v>
      </c>
      <c r="B1643" s="29" t="s">
        <v>135</v>
      </c>
      <c r="C1643" s="29" t="s">
        <v>136</v>
      </c>
      <c r="D1643" s="30" t="s">
        <v>48</v>
      </c>
      <c r="E1643" s="31">
        <v>44.77</v>
      </c>
      <c r="F1643" s="32">
        <v>4.65E-2</v>
      </c>
      <c r="G1643" s="32">
        <f t="shared" si="59"/>
        <v>2.0818050000000001</v>
      </c>
    </row>
    <row r="1644" spans="1:7" ht="36" customHeight="1">
      <c r="A1644" s="29" t="s">
        <v>137</v>
      </c>
      <c r="B1644" s="29" t="s">
        <v>138</v>
      </c>
      <c r="C1644" s="29" t="s">
        <v>139</v>
      </c>
      <c r="D1644" s="30" t="s">
        <v>48</v>
      </c>
      <c r="E1644" s="31">
        <v>44.77</v>
      </c>
      <c r="F1644" s="32">
        <v>0.53200000000000003</v>
      </c>
      <c r="G1644" s="32">
        <f t="shared" si="59"/>
        <v>23.817640000000004</v>
      </c>
    </row>
    <row r="1645" spans="1:7" ht="20.100000000000001" customHeight="1">
      <c r="A1645" s="29" t="s">
        <v>140</v>
      </c>
      <c r="B1645" s="29" t="s">
        <v>141</v>
      </c>
      <c r="C1645" s="29" t="s">
        <v>142</v>
      </c>
      <c r="D1645" s="30" t="s">
        <v>81</v>
      </c>
      <c r="E1645" s="31">
        <v>234</v>
      </c>
      <c r="F1645" s="32">
        <v>0.41699999999999998</v>
      </c>
      <c r="G1645" s="32">
        <f t="shared" si="59"/>
        <v>97.577999999999989</v>
      </c>
    </row>
    <row r="1646" spans="1:7" ht="20.100000000000001" customHeight="1">
      <c r="A1646" s="29" t="s">
        <v>143</v>
      </c>
      <c r="B1646" s="29" t="s">
        <v>144</v>
      </c>
      <c r="C1646" s="29" t="s">
        <v>145</v>
      </c>
      <c r="D1646" s="30" t="s">
        <v>48</v>
      </c>
      <c r="E1646" s="31">
        <v>42.68</v>
      </c>
      <c r="F1646" s="32">
        <v>0.57799999999999996</v>
      </c>
      <c r="G1646" s="32">
        <f t="shared" si="59"/>
        <v>24.669039999999999</v>
      </c>
    </row>
    <row r="1647" spans="1:7" ht="20.100000000000001" customHeight="1">
      <c r="A1647" s="29" t="s">
        <v>146</v>
      </c>
      <c r="B1647" s="29" t="s">
        <v>147</v>
      </c>
      <c r="C1647" s="29" t="s">
        <v>148</v>
      </c>
      <c r="D1647" s="30" t="s">
        <v>48</v>
      </c>
      <c r="E1647" s="31">
        <v>2.09</v>
      </c>
      <c r="F1647" s="32">
        <v>0.57799999999999996</v>
      </c>
      <c r="G1647" s="32">
        <f t="shared" si="59"/>
        <v>1.2080199999999999</v>
      </c>
    </row>
    <row r="1648" spans="1:7" ht="20.100000000000001" customHeight="1">
      <c r="A1648" s="29" t="s">
        <v>149</v>
      </c>
      <c r="B1648" s="29" t="s">
        <v>150</v>
      </c>
      <c r="C1648" s="29" t="s">
        <v>151</v>
      </c>
      <c r="D1648" s="30" t="s">
        <v>48</v>
      </c>
      <c r="E1648" s="31">
        <v>852</v>
      </c>
      <c r="F1648" s="32">
        <v>0.23</v>
      </c>
      <c r="G1648" s="32">
        <f t="shared" si="59"/>
        <v>195.96</v>
      </c>
    </row>
    <row r="1649" spans="1:7" ht="15" customHeight="1">
      <c r="A1649" s="29" t="s">
        <v>152</v>
      </c>
      <c r="B1649" s="29" t="s">
        <v>153</v>
      </c>
      <c r="C1649" s="29" t="s">
        <v>154</v>
      </c>
      <c r="D1649" s="30" t="s">
        <v>155</v>
      </c>
      <c r="E1649" s="31">
        <v>142</v>
      </c>
      <c r="F1649" s="32">
        <v>0.14895</v>
      </c>
      <c r="G1649" s="32">
        <f t="shared" si="59"/>
        <v>21.1509</v>
      </c>
    </row>
    <row r="1650" spans="1:7" ht="15" customHeight="1">
      <c r="A1650" s="29" t="s">
        <v>158</v>
      </c>
      <c r="B1650" s="29" t="s">
        <v>159</v>
      </c>
      <c r="C1650" s="29" t="s">
        <v>160</v>
      </c>
      <c r="D1650" s="30" t="s">
        <v>48</v>
      </c>
      <c r="E1650" s="31">
        <v>161.22</v>
      </c>
      <c r="F1650" s="32">
        <v>8.8999999999999996E-2</v>
      </c>
      <c r="G1650" s="32">
        <f t="shared" si="59"/>
        <v>14.348579999999998</v>
      </c>
    </row>
    <row r="1651" spans="1:7" ht="15" customHeight="1">
      <c r="A1651" s="29" t="s">
        <v>166</v>
      </c>
      <c r="B1651" s="29" t="s">
        <v>159</v>
      </c>
      <c r="C1651" s="29" t="s">
        <v>160</v>
      </c>
      <c r="D1651" s="30" t="s">
        <v>48</v>
      </c>
      <c r="E1651" s="31">
        <v>262.7</v>
      </c>
      <c r="F1651" s="32">
        <v>8.8999999999999996E-2</v>
      </c>
      <c r="G1651" s="32">
        <f t="shared" si="59"/>
        <v>23.380299999999998</v>
      </c>
    </row>
    <row r="1652" spans="1:7" ht="15" customHeight="1">
      <c r="A1652" s="29" t="s">
        <v>167</v>
      </c>
      <c r="B1652" s="29" t="s">
        <v>168</v>
      </c>
      <c r="C1652" s="29" t="s">
        <v>169</v>
      </c>
      <c r="D1652" s="30" t="s">
        <v>171</v>
      </c>
      <c r="E1652" s="31">
        <v>262.7</v>
      </c>
      <c r="F1652" s="32">
        <v>0.26</v>
      </c>
      <c r="G1652" s="32">
        <f t="shared" si="59"/>
        <v>68.301999999999992</v>
      </c>
    </row>
    <row r="1653" spans="1:7" ht="27.95" customHeight="1">
      <c r="A1653" s="29" t="s">
        <v>172</v>
      </c>
      <c r="B1653" s="29" t="s">
        <v>173</v>
      </c>
      <c r="C1653" s="29" t="s">
        <v>174</v>
      </c>
      <c r="D1653" s="30" t="s">
        <v>48</v>
      </c>
      <c r="E1653" s="31">
        <v>142</v>
      </c>
      <c r="F1653" s="32">
        <v>0.70806000000000002</v>
      </c>
      <c r="G1653" s="32">
        <f t="shared" si="59"/>
        <v>100.54452000000001</v>
      </c>
    </row>
    <row r="1654" spans="1:7" ht="15" customHeight="1">
      <c r="A1654" s="29" t="s">
        <v>178</v>
      </c>
      <c r="B1654" s="29" t="s">
        <v>153</v>
      </c>
      <c r="C1654" s="29" t="s">
        <v>154</v>
      </c>
      <c r="D1654" s="30" t="s">
        <v>155</v>
      </c>
      <c r="E1654" s="31">
        <v>71</v>
      </c>
      <c r="F1654" s="32">
        <v>0.14895</v>
      </c>
      <c r="G1654" s="32">
        <f t="shared" si="59"/>
        <v>10.57545</v>
      </c>
    </row>
    <row r="1655" spans="1:7" ht="20.100000000000001" customHeight="1">
      <c r="A1655" s="29" t="s">
        <v>181</v>
      </c>
      <c r="B1655" s="29" t="s">
        <v>182</v>
      </c>
      <c r="C1655" s="29" t="s">
        <v>183</v>
      </c>
      <c r="D1655" s="30" t="s">
        <v>48</v>
      </c>
      <c r="E1655" s="31">
        <v>1217</v>
      </c>
      <c r="F1655" s="32">
        <v>0.1153</v>
      </c>
      <c r="G1655" s="32">
        <f t="shared" si="59"/>
        <v>140.3201</v>
      </c>
    </row>
    <row r="1656" spans="1:7" ht="20.100000000000001" customHeight="1">
      <c r="A1656" s="29" t="s">
        <v>184</v>
      </c>
      <c r="B1656" s="29" t="s">
        <v>185</v>
      </c>
      <c r="C1656" s="29" t="s">
        <v>186</v>
      </c>
      <c r="D1656" s="30" t="s">
        <v>48</v>
      </c>
      <c r="E1656" s="31">
        <v>856.28</v>
      </c>
      <c r="F1656" s="32">
        <v>6.2E-2</v>
      </c>
      <c r="G1656" s="32">
        <f t="shared" si="59"/>
        <v>53.089359999999999</v>
      </c>
    </row>
    <row r="1657" spans="1:7" ht="20.100000000000001" customHeight="1">
      <c r="A1657" s="29" t="s">
        <v>190</v>
      </c>
      <c r="B1657" s="29" t="s">
        <v>191</v>
      </c>
      <c r="C1657" s="29" t="s">
        <v>192</v>
      </c>
      <c r="D1657" s="30" t="s">
        <v>81</v>
      </c>
      <c r="E1657" s="31">
        <v>57</v>
      </c>
      <c r="F1657" s="32">
        <v>0.20699999999999999</v>
      </c>
      <c r="G1657" s="32">
        <f t="shared" si="59"/>
        <v>11.798999999999999</v>
      </c>
    </row>
    <row r="1658" spans="1:7" ht="27.95" customHeight="1">
      <c r="A1658" s="29" t="s">
        <v>201</v>
      </c>
      <c r="B1658" s="29" t="s">
        <v>72</v>
      </c>
      <c r="C1658" s="29" t="s">
        <v>73</v>
      </c>
      <c r="D1658" s="30" t="s">
        <v>48</v>
      </c>
      <c r="E1658" s="31">
        <v>1600.8</v>
      </c>
      <c r="F1658" s="32">
        <v>0.20819414</v>
      </c>
      <c r="G1658" s="32">
        <f t="shared" si="59"/>
        <v>333.27717931199999</v>
      </c>
    </row>
    <row r="1659" spans="1:7" ht="20.100000000000001" customHeight="1">
      <c r="A1659" s="29" t="s">
        <v>205</v>
      </c>
      <c r="B1659" s="29" t="s">
        <v>85</v>
      </c>
      <c r="C1659" s="29" t="s">
        <v>86</v>
      </c>
      <c r="D1659" s="30" t="s">
        <v>48</v>
      </c>
      <c r="E1659" s="31">
        <v>91.8</v>
      </c>
      <c r="F1659" s="32">
        <v>2</v>
      </c>
      <c r="G1659" s="32">
        <f t="shared" si="59"/>
        <v>183.6</v>
      </c>
    </row>
    <row r="1660" spans="1:7" ht="20.100000000000001" customHeight="1">
      <c r="A1660" s="29" t="s">
        <v>206</v>
      </c>
      <c r="B1660" s="29" t="s">
        <v>88</v>
      </c>
      <c r="C1660" s="29" t="s">
        <v>89</v>
      </c>
      <c r="D1660" s="30" t="s">
        <v>48</v>
      </c>
      <c r="E1660" s="31">
        <v>91.8</v>
      </c>
      <c r="F1660" s="32">
        <v>0.4</v>
      </c>
      <c r="G1660" s="32">
        <f t="shared" si="59"/>
        <v>36.72</v>
      </c>
    </row>
    <row r="1661" spans="1:7" ht="15" customHeight="1">
      <c r="A1661" s="29" t="s">
        <v>207</v>
      </c>
      <c r="B1661" s="29" t="s">
        <v>159</v>
      </c>
      <c r="C1661" s="29" t="s">
        <v>160</v>
      </c>
      <c r="D1661" s="30" t="s">
        <v>48</v>
      </c>
      <c r="E1661" s="31">
        <v>91.8</v>
      </c>
      <c r="F1661" s="32">
        <v>8.8999999999999996E-2</v>
      </c>
      <c r="G1661" s="32">
        <f t="shared" ref="G1661:G1692" si="60">F1661*E1661</f>
        <v>8.1701999999999995</v>
      </c>
    </row>
    <row r="1662" spans="1:7" ht="20.100000000000001" customHeight="1">
      <c r="A1662" s="29" t="s">
        <v>208</v>
      </c>
      <c r="B1662" s="29" t="s">
        <v>95</v>
      </c>
      <c r="C1662" s="29" t="s">
        <v>96</v>
      </c>
      <c r="D1662" s="30" t="s">
        <v>48</v>
      </c>
      <c r="E1662" s="31">
        <v>91.8</v>
      </c>
      <c r="F1662" s="32">
        <v>0.2</v>
      </c>
      <c r="G1662" s="32">
        <f t="shared" si="60"/>
        <v>18.36</v>
      </c>
    </row>
    <row r="1663" spans="1:7" ht="20.100000000000001" customHeight="1">
      <c r="A1663" s="29" t="s">
        <v>209</v>
      </c>
      <c r="B1663" s="29" t="s">
        <v>98</v>
      </c>
      <c r="C1663" s="29" t="s">
        <v>99</v>
      </c>
      <c r="D1663" s="30" t="s">
        <v>101</v>
      </c>
      <c r="E1663" s="31">
        <v>91.8</v>
      </c>
      <c r="F1663" s="32">
        <v>0.2</v>
      </c>
      <c r="G1663" s="32">
        <f t="shared" si="60"/>
        <v>18.36</v>
      </c>
    </row>
    <row r="1664" spans="1:7" ht="20.100000000000001" customHeight="1">
      <c r="A1664" s="29" t="s">
        <v>213</v>
      </c>
      <c r="B1664" s="29" t="s">
        <v>107</v>
      </c>
      <c r="C1664" s="29" t="s">
        <v>108</v>
      </c>
      <c r="D1664" s="30" t="s">
        <v>48</v>
      </c>
      <c r="E1664" s="31">
        <v>91.8</v>
      </c>
      <c r="F1664" s="32">
        <v>4</v>
      </c>
      <c r="G1664" s="32">
        <f t="shared" si="60"/>
        <v>367.2</v>
      </c>
    </row>
    <row r="1665" spans="1:7" ht="20.100000000000001" customHeight="1">
      <c r="A1665" s="29" t="s">
        <v>215</v>
      </c>
      <c r="B1665" s="29" t="s">
        <v>113</v>
      </c>
      <c r="C1665" s="29" t="s">
        <v>114</v>
      </c>
      <c r="D1665" s="30" t="s">
        <v>101</v>
      </c>
      <c r="E1665" s="31">
        <v>30.14</v>
      </c>
      <c r="F1665" s="32">
        <v>5</v>
      </c>
      <c r="G1665" s="32">
        <f t="shared" si="60"/>
        <v>150.69999999999999</v>
      </c>
    </row>
    <row r="1666" spans="1:7" ht="27.95" customHeight="1">
      <c r="A1666" s="29" t="s">
        <v>219</v>
      </c>
      <c r="B1666" s="29" t="s">
        <v>220</v>
      </c>
      <c r="C1666" s="29" t="s">
        <v>221</v>
      </c>
      <c r="D1666" s="30" t="s">
        <v>48</v>
      </c>
      <c r="E1666" s="31">
        <v>9</v>
      </c>
      <c r="F1666" s="32">
        <v>0.57157000000000002</v>
      </c>
      <c r="G1666" s="32">
        <f t="shared" si="60"/>
        <v>5.1441300000000005</v>
      </c>
    </row>
    <row r="1667" spans="1:7" ht="20.100000000000001" customHeight="1">
      <c r="A1667" s="29" t="s">
        <v>222</v>
      </c>
      <c r="B1667" s="29" t="s">
        <v>223</v>
      </c>
      <c r="C1667" s="29" t="s">
        <v>224</v>
      </c>
      <c r="D1667" s="30" t="s">
        <v>48</v>
      </c>
      <c r="E1667" s="31">
        <v>1.36</v>
      </c>
      <c r="F1667" s="32">
        <v>3.2989999999999999</v>
      </c>
      <c r="G1667" s="32">
        <f t="shared" si="60"/>
        <v>4.4866400000000004</v>
      </c>
    </row>
    <row r="1668" spans="1:7" ht="20.100000000000001" customHeight="1">
      <c r="A1668" s="29" t="s">
        <v>225</v>
      </c>
      <c r="B1668" s="29" t="s">
        <v>226</v>
      </c>
      <c r="C1668" s="29" t="s">
        <v>227</v>
      </c>
      <c r="D1668" s="30" t="s">
        <v>48</v>
      </c>
      <c r="E1668" s="31">
        <v>17.399999999999999</v>
      </c>
      <c r="F1668" s="32">
        <v>6.6274E-2</v>
      </c>
      <c r="G1668" s="32">
        <f t="shared" si="60"/>
        <v>1.1531676</v>
      </c>
    </row>
    <row r="1669" spans="1:7" ht="20.100000000000001" customHeight="1">
      <c r="A1669" s="29" t="s">
        <v>228</v>
      </c>
      <c r="B1669" s="29" t="s">
        <v>229</v>
      </c>
      <c r="C1669" s="29" t="s">
        <v>230</v>
      </c>
      <c r="D1669" s="30" t="s">
        <v>48</v>
      </c>
      <c r="E1669" s="31">
        <v>17.399999999999999</v>
      </c>
      <c r="F1669" s="32">
        <v>0.6</v>
      </c>
      <c r="G1669" s="32">
        <f t="shared" si="60"/>
        <v>10.44</v>
      </c>
    </row>
    <row r="1670" spans="1:7" ht="20.100000000000001" customHeight="1">
      <c r="A1670" s="29" t="s">
        <v>235</v>
      </c>
      <c r="B1670" s="29" t="s">
        <v>128</v>
      </c>
      <c r="C1670" s="29" t="s">
        <v>129</v>
      </c>
      <c r="D1670" s="30" t="s">
        <v>48</v>
      </c>
      <c r="E1670" s="31">
        <v>1721.67</v>
      </c>
      <c r="F1670" s="32">
        <v>0.77400000000000002</v>
      </c>
      <c r="G1670" s="32">
        <f t="shared" si="60"/>
        <v>1332.57258</v>
      </c>
    </row>
    <row r="1671" spans="1:7" ht="20.100000000000001" customHeight="1">
      <c r="A1671" s="29" t="s">
        <v>236</v>
      </c>
      <c r="B1671" s="29" t="s">
        <v>131</v>
      </c>
      <c r="C1671" s="29" t="s">
        <v>132</v>
      </c>
      <c r="D1671" s="30" t="s">
        <v>48</v>
      </c>
      <c r="E1671" s="31">
        <v>1721.67</v>
      </c>
      <c r="F1671" s="32">
        <v>0.38719999999999999</v>
      </c>
      <c r="G1671" s="32">
        <f t="shared" si="60"/>
        <v>666.63062400000001</v>
      </c>
    </row>
    <row r="1672" spans="1:7" ht="27.95" customHeight="1">
      <c r="A1672" s="29" t="s">
        <v>238</v>
      </c>
      <c r="B1672" s="29" t="s">
        <v>135</v>
      </c>
      <c r="C1672" s="29" t="s">
        <v>136</v>
      </c>
      <c r="D1672" s="30" t="s">
        <v>48</v>
      </c>
      <c r="E1672" s="31">
        <v>1721.67</v>
      </c>
      <c r="F1672" s="32">
        <v>4.65E-2</v>
      </c>
      <c r="G1672" s="32">
        <f t="shared" si="60"/>
        <v>80.057654999999997</v>
      </c>
    </row>
    <row r="1673" spans="1:7" ht="36" customHeight="1">
      <c r="A1673" s="29" t="s">
        <v>239</v>
      </c>
      <c r="B1673" s="29" t="s">
        <v>138</v>
      </c>
      <c r="C1673" s="29" t="s">
        <v>139</v>
      </c>
      <c r="D1673" s="30" t="s">
        <v>48</v>
      </c>
      <c r="E1673" s="31">
        <v>1721.67</v>
      </c>
      <c r="F1673" s="32">
        <v>0.53200000000000003</v>
      </c>
      <c r="G1673" s="32">
        <f t="shared" si="60"/>
        <v>915.92844000000014</v>
      </c>
    </row>
    <row r="1674" spans="1:7" ht="20.100000000000001" customHeight="1">
      <c r="A1674" s="29" t="s">
        <v>240</v>
      </c>
      <c r="B1674" s="29" t="s">
        <v>241</v>
      </c>
      <c r="C1674" s="29" t="s">
        <v>242</v>
      </c>
      <c r="D1674" s="30" t="s">
        <v>48</v>
      </c>
      <c r="E1674" s="31">
        <v>1269.6500000000001</v>
      </c>
      <c r="F1674" s="32">
        <v>0.57799999999999996</v>
      </c>
      <c r="G1674" s="32">
        <f t="shared" si="60"/>
        <v>733.85770000000002</v>
      </c>
    </row>
    <row r="1675" spans="1:7" ht="20.100000000000001" customHeight="1">
      <c r="A1675" s="29" t="s">
        <v>243</v>
      </c>
      <c r="B1675" s="29" t="s">
        <v>244</v>
      </c>
      <c r="C1675" s="29" t="s">
        <v>245</v>
      </c>
      <c r="D1675" s="30" t="s">
        <v>48</v>
      </c>
      <c r="E1675" s="31">
        <v>168.7</v>
      </c>
      <c r="F1675" s="32">
        <v>0.57799999999999996</v>
      </c>
      <c r="G1675" s="32">
        <f t="shared" si="60"/>
        <v>97.508599999999987</v>
      </c>
    </row>
    <row r="1676" spans="1:7" ht="20.100000000000001" customHeight="1">
      <c r="A1676" s="29" t="s">
        <v>246</v>
      </c>
      <c r="B1676" s="29" t="s">
        <v>247</v>
      </c>
      <c r="C1676" s="29" t="s">
        <v>248</v>
      </c>
      <c r="D1676" s="30" t="s">
        <v>48</v>
      </c>
      <c r="E1676" s="31">
        <v>283.3</v>
      </c>
      <c r="F1676" s="32">
        <v>0.57799999999999996</v>
      </c>
      <c r="G1676" s="32">
        <f t="shared" si="60"/>
        <v>163.7474</v>
      </c>
    </row>
    <row r="1677" spans="1:7" ht="20.100000000000001" customHeight="1">
      <c r="A1677" s="29" t="s">
        <v>249</v>
      </c>
      <c r="B1677" s="29" t="s">
        <v>150</v>
      </c>
      <c r="C1677" s="29" t="s">
        <v>151</v>
      </c>
      <c r="D1677" s="30" t="s">
        <v>48</v>
      </c>
      <c r="E1677" s="31">
        <v>1721.67</v>
      </c>
      <c r="F1677" s="32">
        <v>0.23</v>
      </c>
      <c r="G1677" s="32">
        <f t="shared" si="60"/>
        <v>395.98410000000001</v>
      </c>
    </row>
    <row r="1678" spans="1:7" ht="20.100000000000001" customHeight="1">
      <c r="A1678" s="29" t="s">
        <v>250</v>
      </c>
      <c r="B1678" s="29" t="s">
        <v>251</v>
      </c>
      <c r="C1678" s="29" t="s">
        <v>252</v>
      </c>
      <c r="D1678" s="30" t="s">
        <v>48</v>
      </c>
      <c r="E1678" s="31">
        <v>58.29</v>
      </c>
      <c r="F1678" s="32">
        <v>2.2200000000000001E-2</v>
      </c>
      <c r="G1678" s="32">
        <f t="shared" si="60"/>
        <v>1.294038</v>
      </c>
    </row>
    <row r="1679" spans="1:7" ht="20.100000000000001" customHeight="1">
      <c r="A1679" s="29" t="s">
        <v>253</v>
      </c>
      <c r="B1679" s="29" t="s">
        <v>254</v>
      </c>
      <c r="C1679" s="29" t="s">
        <v>255</v>
      </c>
      <c r="D1679" s="30" t="s">
        <v>48</v>
      </c>
      <c r="E1679" s="31">
        <v>58.29</v>
      </c>
      <c r="F1679" s="32">
        <v>4.3999999999999997E-2</v>
      </c>
      <c r="G1679" s="32">
        <f t="shared" si="60"/>
        <v>2.5647599999999997</v>
      </c>
    </row>
    <row r="1680" spans="1:7" ht="15" customHeight="1">
      <c r="A1680" s="29" t="s">
        <v>256</v>
      </c>
      <c r="B1680" s="29" t="s">
        <v>153</v>
      </c>
      <c r="C1680" s="29" t="s">
        <v>154</v>
      </c>
      <c r="D1680" s="30" t="s">
        <v>155</v>
      </c>
      <c r="E1680" s="31">
        <v>190</v>
      </c>
      <c r="F1680" s="32">
        <v>0.14895</v>
      </c>
      <c r="G1680" s="32">
        <f t="shared" si="60"/>
        <v>28.3005</v>
      </c>
    </row>
    <row r="1681" spans="1:7" ht="15" customHeight="1">
      <c r="A1681" s="29" t="s">
        <v>265</v>
      </c>
      <c r="B1681" s="29" t="s">
        <v>159</v>
      </c>
      <c r="C1681" s="29" t="s">
        <v>160</v>
      </c>
      <c r="D1681" s="30" t="s">
        <v>48</v>
      </c>
      <c r="E1681" s="31">
        <v>408</v>
      </c>
      <c r="F1681" s="32">
        <v>8.8999999999999996E-2</v>
      </c>
      <c r="G1681" s="32">
        <f t="shared" si="60"/>
        <v>36.311999999999998</v>
      </c>
    </row>
    <row r="1682" spans="1:7" ht="36" customHeight="1">
      <c r="A1682" s="29" t="s">
        <v>266</v>
      </c>
      <c r="B1682" s="29" t="s">
        <v>267</v>
      </c>
      <c r="C1682" s="29" t="s">
        <v>268</v>
      </c>
      <c r="D1682" s="30" t="s">
        <v>48</v>
      </c>
      <c r="E1682" s="31">
        <v>408</v>
      </c>
      <c r="F1682" s="32">
        <v>0.123</v>
      </c>
      <c r="G1682" s="32">
        <f t="shared" si="60"/>
        <v>50.183999999999997</v>
      </c>
    </row>
    <row r="1683" spans="1:7" ht="20.100000000000001" customHeight="1">
      <c r="A1683" s="29" t="s">
        <v>274</v>
      </c>
      <c r="B1683" s="29" t="s">
        <v>275</v>
      </c>
      <c r="C1683" s="29" t="s">
        <v>276</v>
      </c>
      <c r="D1683" s="30" t="s">
        <v>48</v>
      </c>
      <c r="E1683" s="31">
        <v>229.45</v>
      </c>
      <c r="F1683" s="32">
        <v>1.3</v>
      </c>
      <c r="G1683" s="32">
        <f t="shared" si="60"/>
        <v>298.28499999999997</v>
      </c>
    </row>
    <row r="1684" spans="1:7" ht="20.100000000000001" customHeight="1">
      <c r="A1684" s="29" t="s">
        <v>277</v>
      </c>
      <c r="B1684" s="29" t="s">
        <v>131</v>
      </c>
      <c r="C1684" s="29" t="s">
        <v>132</v>
      </c>
      <c r="D1684" s="30" t="s">
        <v>48</v>
      </c>
      <c r="E1684" s="31">
        <v>46.46</v>
      </c>
      <c r="F1684" s="32">
        <v>0.38719999999999999</v>
      </c>
      <c r="G1684" s="32">
        <f t="shared" si="60"/>
        <v>17.989311999999998</v>
      </c>
    </row>
    <row r="1685" spans="1:7" ht="36" customHeight="1">
      <c r="A1685" s="29" t="s">
        <v>278</v>
      </c>
      <c r="B1685" s="29" t="s">
        <v>267</v>
      </c>
      <c r="C1685" s="29" t="s">
        <v>268</v>
      </c>
      <c r="D1685" s="30" t="s">
        <v>48</v>
      </c>
      <c r="E1685" s="31">
        <v>229.45</v>
      </c>
      <c r="F1685" s="32">
        <v>0.123</v>
      </c>
      <c r="G1685" s="32">
        <f t="shared" si="60"/>
        <v>28.222349999999999</v>
      </c>
    </row>
    <row r="1686" spans="1:7" ht="20.100000000000001" customHeight="1">
      <c r="A1686" s="29" t="s">
        <v>282</v>
      </c>
      <c r="B1686" s="29" t="s">
        <v>283</v>
      </c>
      <c r="C1686" s="29" t="s">
        <v>284</v>
      </c>
      <c r="D1686" s="30" t="s">
        <v>48</v>
      </c>
      <c r="E1686" s="31">
        <v>229.45</v>
      </c>
      <c r="F1686" s="32">
        <v>0.72189999999999999</v>
      </c>
      <c r="G1686" s="32">
        <f t="shared" si="60"/>
        <v>165.63995499999999</v>
      </c>
    </row>
    <row r="1687" spans="1:7" ht="20.100000000000001" customHeight="1">
      <c r="A1687" s="29" t="s">
        <v>285</v>
      </c>
      <c r="B1687" s="29" t="s">
        <v>286</v>
      </c>
      <c r="C1687" s="29" t="s">
        <v>287</v>
      </c>
      <c r="D1687" s="30" t="s">
        <v>48</v>
      </c>
      <c r="E1687" s="31">
        <v>46.46</v>
      </c>
      <c r="F1687" s="32">
        <v>0.40744999999999998</v>
      </c>
      <c r="G1687" s="32">
        <f t="shared" si="60"/>
        <v>18.930126999999999</v>
      </c>
    </row>
    <row r="1688" spans="1:7" ht="20.100000000000001" customHeight="1">
      <c r="A1688" s="29" t="s">
        <v>291</v>
      </c>
      <c r="B1688" s="29" t="s">
        <v>292</v>
      </c>
      <c r="C1688" s="29" t="s">
        <v>293</v>
      </c>
      <c r="D1688" s="30" t="s">
        <v>118</v>
      </c>
      <c r="E1688" s="31">
        <v>0.25</v>
      </c>
      <c r="F1688" s="32">
        <v>22.063600000000001</v>
      </c>
      <c r="G1688" s="32">
        <f t="shared" si="60"/>
        <v>5.5159000000000002</v>
      </c>
    </row>
    <row r="1689" spans="1:7" ht="20.100000000000001" customHeight="1">
      <c r="A1689" s="29" t="s">
        <v>297</v>
      </c>
      <c r="B1689" s="29" t="s">
        <v>298</v>
      </c>
      <c r="C1689" s="29" t="s">
        <v>299</v>
      </c>
      <c r="D1689" s="30" t="s">
        <v>118</v>
      </c>
      <c r="E1689" s="31">
        <v>0.25</v>
      </c>
      <c r="F1689" s="32">
        <v>7.3769999999999998</v>
      </c>
      <c r="G1689" s="32">
        <f t="shared" si="60"/>
        <v>1.8442499999999999</v>
      </c>
    </row>
    <row r="1690" spans="1:7" ht="27.95" customHeight="1">
      <c r="A1690" s="29" t="s">
        <v>300</v>
      </c>
      <c r="B1690" s="29" t="s">
        <v>301</v>
      </c>
      <c r="C1690" s="29" t="s">
        <v>302</v>
      </c>
      <c r="D1690" s="30" t="s">
        <v>48</v>
      </c>
      <c r="E1690" s="31">
        <v>25</v>
      </c>
      <c r="F1690" s="32">
        <v>0.38500000000000001</v>
      </c>
      <c r="G1690" s="32">
        <f t="shared" si="60"/>
        <v>9.625</v>
      </c>
    </row>
    <row r="1691" spans="1:7" ht="27.95" customHeight="1">
      <c r="A1691" s="29" t="s">
        <v>306</v>
      </c>
      <c r="B1691" s="29" t="s">
        <v>307</v>
      </c>
      <c r="C1691" s="29" t="s">
        <v>308</v>
      </c>
      <c r="D1691" s="30" t="s">
        <v>118</v>
      </c>
      <c r="E1691" s="31">
        <v>0.56000000000000005</v>
      </c>
      <c r="F1691" s="32">
        <v>16.074000000000002</v>
      </c>
      <c r="G1691" s="32">
        <f t="shared" si="60"/>
        <v>9.0014400000000023</v>
      </c>
    </row>
    <row r="1692" spans="1:7" ht="27.95" customHeight="1">
      <c r="A1692" s="29" t="s">
        <v>309</v>
      </c>
      <c r="B1692" s="29" t="s">
        <v>135</v>
      </c>
      <c r="C1692" s="29" t="s">
        <v>136</v>
      </c>
      <c r="D1692" s="30" t="s">
        <v>48</v>
      </c>
      <c r="E1692" s="31">
        <v>25</v>
      </c>
      <c r="F1692" s="32">
        <v>4.65E-2</v>
      </c>
      <c r="G1692" s="32">
        <f t="shared" si="60"/>
        <v>1.1625000000000001</v>
      </c>
    </row>
    <row r="1693" spans="1:7" ht="36" customHeight="1">
      <c r="A1693" s="29" t="s">
        <v>310</v>
      </c>
      <c r="B1693" s="29" t="s">
        <v>138</v>
      </c>
      <c r="C1693" s="29" t="s">
        <v>139</v>
      </c>
      <c r="D1693" s="30" t="s">
        <v>48</v>
      </c>
      <c r="E1693" s="31">
        <v>25</v>
      </c>
      <c r="F1693" s="32">
        <v>0.53200000000000003</v>
      </c>
      <c r="G1693" s="32">
        <f t="shared" ref="G1693:G1724" si="61">F1693*E1693</f>
        <v>13.3</v>
      </c>
    </row>
    <row r="1694" spans="1:7" ht="20.100000000000001" customHeight="1">
      <c r="A1694" s="29" t="s">
        <v>311</v>
      </c>
      <c r="B1694" s="29" t="s">
        <v>312</v>
      </c>
      <c r="C1694" s="29" t="s">
        <v>313</v>
      </c>
      <c r="D1694" s="30" t="s">
        <v>48</v>
      </c>
      <c r="E1694" s="31">
        <v>168</v>
      </c>
      <c r="F1694" s="32">
        <v>1.4E-2</v>
      </c>
      <c r="G1694" s="32">
        <f t="shared" si="61"/>
        <v>2.3519999999999999</v>
      </c>
    </row>
    <row r="1695" spans="1:7" ht="20.100000000000001" customHeight="1">
      <c r="A1695" s="29" t="s">
        <v>314</v>
      </c>
      <c r="B1695" s="29" t="s">
        <v>254</v>
      </c>
      <c r="C1695" s="29" t="s">
        <v>255</v>
      </c>
      <c r="D1695" s="30" t="s">
        <v>48</v>
      </c>
      <c r="E1695" s="31">
        <v>168</v>
      </c>
      <c r="F1695" s="32">
        <v>4.3999999999999997E-2</v>
      </c>
      <c r="G1695" s="32">
        <f t="shared" si="61"/>
        <v>7.3919999999999995</v>
      </c>
    </row>
    <row r="1696" spans="1:7" ht="27.95" customHeight="1">
      <c r="A1696" s="29" t="s">
        <v>316</v>
      </c>
      <c r="B1696" s="29" t="s">
        <v>317</v>
      </c>
      <c r="C1696" s="29" t="s">
        <v>318</v>
      </c>
      <c r="D1696" s="30" t="s">
        <v>48</v>
      </c>
      <c r="E1696" s="31">
        <v>459</v>
      </c>
      <c r="F1696" s="32">
        <v>0.1222</v>
      </c>
      <c r="G1696" s="32">
        <f t="shared" si="61"/>
        <v>56.089800000000004</v>
      </c>
    </row>
    <row r="1697" spans="1:7" ht="20.100000000000001" customHeight="1">
      <c r="A1697" s="29" t="s">
        <v>319</v>
      </c>
      <c r="B1697" s="29" t="s">
        <v>185</v>
      </c>
      <c r="C1697" s="29" t="s">
        <v>186</v>
      </c>
      <c r="D1697" s="30" t="s">
        <v>48</v>
      </c>
      <c r="E1697" s="31">
        <v>459</v>
      </c>
      <c r="F1697" s="32">
        <v>6.2E-2</v>
      </c>
      <c r="G1697" s="32">
        <f t="shared" si="61"/>
        <v>28.457999999999998</v>
      </c>
    </row>
    <row r="1698" spans="1:7" ht="20.100000000000001" customHeight="1">
      <c r="A1698" s="29" t="s">
        <v>320</v>
      </c>
      <c r="B1698" s="29" t="s">
        <v>191</v>
      </c>
      <c r="C1698" s="29" t="s">
        <v>192</v>
      </c>
      <c r="D1698" s="30" t="s">
        <v>81</v>
      </c>
      <c r="E1698" s="31">
        <v>34</v>
      </c>
      <c r="F1698" s="32">
        <v>0.20699999999999999</v>
      </c>
      <c r="G1698" s="32">
        <f t="shared" si="61"/>
        <v>7.0379999999999994</v>
      </c>
    </row>
    <row r="1699" spans="1:7" ht="20.100000000000001" customHeight="1">
      <c r="A1699" s="29" t="s">
        <v>321</v>
      </c>
      <c r="B1699" s="29" t="s">
        <v>322</v>
      </c>
      <c r="C1699" s="29" t="s">
        <v>323</v>
      </c>
      <c r="D1699" s="30" t="s">
        <v>81</v>
      </c>
      <c r="E1699" s="31">
        <v>30</v>
      </c>
      <c r="F1699" s="32">
        <v>0.20699999999999999</v>
      </c>
      <c r="G1699" s="32">
        <f t="shared" si="61"/>
        <v>6.21</v>
      </c>
    </row>
    <row r="1700" spans="1:7" ht="20.100000000000001" customHeight="1">
      <c r="A1700" s="29" t="s">
        <v>324</v>
      </c>
      <c r="B1700" s="29" t="s">
        <v>325</v>
      </c>
      <c r="C1700" s="29" t="s">
        <v>326</v>
      </c>
      <c r="D1700" s="30" t="s">
        <v>58</v>
      </c>
      <c r="E1700" s="31">
        <v>2</v>
      </c>
      <c r="F1700" s="32">
        <v>8.7599999999999997E-2</v>
      </c>
      <c r="G1700" s="32">
        <f t="shared" si="61"/>
        <v>0.17519999999999999</v>
      </c>
    </row>
    <row r="1701" spans="1:7" ht="20.100000000000001" customHeight="1">
      <c r="A1701" s="29" t="s">
        <v>334</v>
      </c>
      <c r="B1701" s="29" t="s">
        <v>335</v>
      </c>
      <c r="C1701" s="29" t="s">
        <v>336</v>
      </c>
      <c r="D1701" s="30" t="s">
        <v>118</v>
      </c>
      <c r="E1701" s="31">
        <v>9.9</v>
      </c>
      <c r="F1701" s="32">
        <v>4.1379999999999999</v>
      </c>
      <c r="G1701" s="32">
        <f t="shared" si="61"/>
        <v>40.966200000000001</v>
      </c>
    </row>
    <row r="1702" spans="1:7" ht="20.100000000000001" customHeight="1">
      <c r="A1702" s="29" t="s">
        <v>337</v>
      </c>
      <c r="B1702" s="29" t="s">
        <v>338</v>
      </c>
      <c r="C1702" s="29" t="s">
        <v>339</v>
      </c>
      <c r="D1702" s="30" t="s">
        <v>118</v>
      </c>
      <c r="E1702" s="31">
        <v>9.9</v>
      </c>
      <c r="F1702" s="32">
        <v>6</v>
      </c>
      <c r="G1702" s="32">
        <f t="shared" si="61"/>
        <v>59.400000000000006</v>
      </c>
    </row>
    <row r="1703" spans="1:7" ht="20.100000000000001" customHeight="1">
      <c r="A1703" s="29" t="s">
        <v>340</v>
      </c>
      <c r="B1703" s="29" t="s">
        <v>341</v>
      </c>
      <c r="C1703" s="29" t="s">
        <v>342</v>
      </c>
      <c r="D1703" s="30" t="s">
        <v>118</v>
      </c>
      <c r="E1703" s="31">
        <v>9.07</v>
      </c>
      <c r="F1703" s="32">
        <v>3.956</v>
      </c>
      <c r="G1703" s="32">
        <f t="shared" si="61"/>
        <v>35.880920000000003</v>
      </c>
    </row>
    <row r="1704" spans="1:7" ht="20.100000000000001" customHeight="1">
      <c r="A1704" s="29" t="s">
        <v>353</v>
      </c>
      <c r="B1704" s="29" t="s">
        <v>298</v>
      </c>
      <c r="C1704" s="29" t="s">
        <v>299</v>
      </c>
      <c r="D1704" s="30" t="s">
        <v>118</v>
      </c>
      <c r="E1704" s="31">
        <v>3.38</v>
      </c>
      <c r="F1704" s="32">
        <v>7.3769999999999998</v>
      </c>
      <c r="G1704" s="32">
        <f t="shared" si="61"/>
        <v>24.934259999999998</v>
      </c>
    </row>
    <row r="1705" spans="1:7" ht="20.100000000000001" customHeight="1">
      <c r="A1705" s="29" t="s">
        <v>354</v>
      </c>
      <c r="B1705" s="29" t="s">
        <v>355</v>
      </c>
      <c r="C1705" s="29" t="s">
        <v>356</v>
      </c>
      <c r="D1705" s="30" t="s">
        <v>118</v>
      </c>
      <c r="E1705" s="31">
        <v>3.89</v>
      </c>
      <c r="F1705" s="32">
        <v>5.553795</v>
      </c>
      <c r="G1705" s="32">
        <f t="shared" si="61"/>
        <v>21.604262550000001</v>
      </c>
    </row>
    <row r="1706" spans="1:7" ht="20.100000000000001" customHeight="1">
      <c r="A1706" s="29" t="s">
        <v>357</v>
      </c>
      <c r="B1706" s="29" t="s">
        <v>358</v>
      </c>
      <c r="C1706" s="29" t="s">
        <v>359</v>
      </c>
      <c r="D1706" s="30" t="s">
        <v>81</v>
      </c>
      <c r="E1706" s="31">
        <v>220</v>
      </c>
      <c r="F1706" s="32">
        <v>0.15616688000000001</v>
      </c>
      <c r="G1706" s="32">
        <f t="shared" si="61"/>
        <v>34.356713599999999</v>
      </c>
    </row>
    <row r="1707" spans="1:7" ht="27.95" customHeight="1">
      <c r="A1707" s="29" t="s">
        <v>360</v>
      </c>
      <c r="B1707" s="29" t="s">
        <v>361</v>
      </c>
      <c r="C1707" s="29" t="s">
        <v>362</v>
      </c>
      <c r="D1707" s="30" t="s">
        <v>48</v>
      </c>
      <c r="E1707" s="31">
        <v>242</v>
      </c>
      <c r="F1707" s="32">
        <v>0.62</v>
      </c>
      <c r="G1707" s="32">
        <f t="shared" si="61"/>
        <v>150.04</v>
      </c>
    </row>
    <row r="1708" spans="1:7" ht="15" customHeight="1">
      <c r="A1708" s="29" t="s">
        <v>363</v>
      </c>
      <c r="B1708" s="29" t="s">
        <v>153</v>
      </c>
      <c r="C1708" s="29" t="s">
        <v>154</v>
      </c>
      <c r="D1708" s="30" t="s">
        <v>155</v>
      </c>
      <c r="E1708" s="31">
        <v>110</v>
      </c>
      <c r="F1708" s="32">
        <v>0.14895</v>
      </c>
      <c r="G1708" s="32">
        <f t="shared" si="61"/>
        <v>16.384499999999999</v>
      </c>
    </row>
    <row r="1709" spans="1:7" ht="20.100000000000001" customHeight="1">
      <c r="A1709" s="29" t="s">
        <v>364</v>
      </c>
      <c r="B1709" s="29" t="s">
        <v>365</v>
      </c>
      <c r="C1709" s="29" t="s">
        <v>366</v>
      </c>
      <c r="D1709" s="30" t="s">
        <v>81</v>
      </c>
      <c r="E1709" s="31">
        <v>110</v>
      </c>
      <c r="F1709" s="32">
        <v>0.92500000000000004</v>
      </c>
      <c r="G1709" s="32">
        <f t="shared" si="61"/>
        <v>101.75</v>
      </c>
    </row>
    <row r="1710" spans="1:7" ht="20.100000000000001" customHeight="1">
      <c r="A1710" s="29" t="s">
        <v>369</v>
      </c>
      <c r="B1710" s="29" t="s">
        <v>128</v>
      </c>
      <c r="C1710" s="29" t="s">
        <v>129</v>
      </c>
      <c r="D1710" s="30" t="s">
        <v>48</v>
      </c>
      <c r="E1710" s="31">
        <v>416.73</v>
      </c>
      <c r="F1710" s="32">
        <v>0.77400000000000002</v>
      </c>
      <c r="G1710" s="32">
        <f t="shared" si="61"/>
        <v>322.54902000000004</v>
      </c>
    </row>
    <row r="1711" spans="1:7" ht="20.100000000000001" customHeight="1">
      <c r="A1711" s="29" t="s">
        <v>370</v>
      </c>
      <c r="B1711" s="29" t="s">
        <v>371</v>
      </c>
      <c r="C1711" s="29" t="s">
        <v>372</v>
      </c>
      <c r="D1711" s="30" t="s">
        <v>48</v>
      </c>
      <c r="E1711" s="31">
        <v>106.02</v>
      </c>
      <c r="F1711" s="32">
        <v>0.7</v>
      </c>
      <c r="G1711" s="32">
        <f t="shared" si="61"/>
        <v>74.213999999999999</v>
      </c>
    </row>
    <row r="1712" spans="1:7" ht="20.100000000000001" customHeight="1">
      <c r="A1712" s="29" t="s">
        <v>373</v>
      </c>
      <c r="B1712" s="29" t="s">
        <v>275</v>
      </c>
      <c r="C1712" s="29" t="s">
        <v>276</v>
      </c>
      <c r="D1712" s="30" t="s">
        <v>48</v>
      </c>
      <c r="E1712" s="31">
        <v>123.31</v>
      </c>
      <c r="F1712" s="32">
        <v>1.3</v>
      </c>
      <c r="G1712" s="32">
        <f t="shared" si="61"/>
        <v>160.303</v>
      </c>
    </row>
    <row r="1713" spans="1:7" ht="36" customHeight="1">
      <c r="A1713" s="29" t="s">
        <v>374</v>
      </c>
      <c r="B1713" s="29" t="s">
        <v>267</v>
      </c>
      <c r="C1713" s="29" t="s">
        <v>268</v>
      </c>
      <c r="D1713" s="30" t="s">
        <v>48</v>
      </c>
      <c r="E1713" s="31">
        <v>123.31</v>
      </c>
      <c r="F1713" s="32">
        <v>0.123</v>
      </c>
      <c r="G1713" s="32">
        <f t="shared" si="61"/>
        <v>15.16713</v>
      </c>
    </row>
    <row r="1714" spans="1:7" ht="20.100000000000001" customHeight="1">
      <c r="A1714" s="29" t="s">
        <v>376</v>
      </c>
      <c r="B1714" s="29" t="s">
        <v>377</v>
      </c>
      <c r="C1714" s="29" t="s">
        <v>378</v>
      </c>
      <c r="D1714" s="30" t="s">
        <v>48</v>
      </c>
      <c r="E1714" s="31">
        <v>123.31</v>
      </c>
      <c r="F1714" s="32">
        <v>0.56355</v>
      </c>
      <c r="G1714" s="32">
        <f t="shared" si="61"/>
        <v>69.491350499999996</v>
      </c>
    </row>
    <row r="1715" spans="1:7" ht="20.100000000000001" customHeight="1">
      <c r="A1715" s="29" t="s">
        <v>379</v>
      </c>
      <c r="B1715" s="29" t="s">
        <v>286</v>
      </c>
      <c r="C1715" s="29" t="s">
        <v>287</v>
      </c>
      <c r="D1715" s="30" t="s">
        <v>48</v>
      </c>
      <c r="E1715" s="31">
        <v>55.18</v>
      </c>
      <c r="F1715" s="32">
        <v>0.40744999999999998</v>
      </c>
      <c r="G1715" s="32">
        <f t="shared" si="61"/>
        <v>22.483090999999998</v>
      </c>
    </row>
    <row r="1716" spans="1:7" ht="27.95" customHeight="1">
      <c r="A1716" s="29" t="s">
        <v>380</v>
      </c>
      <c r="B1716" s="29" t="s">
        <v>381</v>
      </c>
      <c r="C1716" s="29" t="s">
        <v>382</v>
      </c>
      <c r="D1716" s="30" t="s">
        <v>48</v>
      </c>
      <c r="E1716" s="31">
        <v>416.73</v>
      </c>
      <c r="F1716" s="32">
        <v>0.16739999999999999</v>
      </c>
      <c r="G1716" s="32">
        <f t="shared" si="61"/>
        <v>69.760602000000006</v>
      </c>
    </row>
    <row r="1717" spans="1:7" ht="20.100000000000001" customHeight="1">
      <c r="A1717" s="29" t="s">
        <v>383</v>
      </c>
      <c r="B1717" s="29" t="s">
        <v>384</v>
      </c>
      <c r="C1717" s="29" t="s">
        <v>385</v>
      </c>
      <c r="D1717" s="30" t="s">
        <v>48</v>
      </c>
      <c r="E1717" s="31">
        <v>416.73</v>
      </c>
      <c r="F1717" s="32">
        <v>0.04</v>
      </c>
      <c r="G1717" s="32">
        <f t="shared" si="61"/>
        <v>16.6692</v>
      </c>
    </row>
    <row r="1718" spans="1:7" ht="20.100000000000001" customHeight="1">
      <c r="A1718" s="29" t="s">
        <v>386</v>
      </c>
      <c r="B1718" s="29" t="s">
        <v>387</v>
      </c>
      <c r="C1718" s="29" t="s">
        <v>388</v>
      </c>
      <c r="D1718" s="30" t="s">
        <v>48</v>
      </c>
      <c r="E1718" s="31">
        <v>123.31</v>
      </c>
      <c r="F1718" s="32">
        <v>6.4699999999999994E-2</v>
      </c>
      <c r="G1718" s="32">
        <f t="shared" si="61"/>
        <v>7.9781569999999995</v>
      </c>
    </row>
    <row r="1719" spans="1:7" ht="20.100000000000001" customHeight="1">
      <c r="A1719" s="29" t="s">
        <v>393</v>
      </c>
      <c r="B1719" s="29" t="s">
        <v>394</v>
      </c>
      <c r="C1719" s="29" t="s">
        <v>395</v>
      </c>
      <c r="D1719" s="30" t="s">
        <v>58</v>
      </c>
      <c r="E1719" s="31">
        <v>33</v>
      </c>
      <c r="F1719" s="32">
        <v>0.60629999999999995</v>
      </c>
      <c r="G1719" s="32">
        <f t="shared" si="61"/>
        <v>20.007899999999999</v>
      </c>
    </row>
    <row r="1720" spans="1:7" ht="20.100000000000001" customHeight="1">
      <c r="A1720" s="29" t="s">
        <v>396</v>
      </c>
      <c r="B1720" s="29" t="s">
        <v>397</v>
      </c>
      <c r="C1720" s="29" t="s">
        <v>398</v>
      </c>
      <c r="D1720" s="30" t="s">
        <v>58</v>
      </c>
      <c r="E1720" s="31">
        <v>33</v>
      </c>
      <c r="F1720" s="32">
        <v>4.8399999999999999E-2</v>
      </c>
      <c r="G1720" s="32">
        <f t="shared" si="61"/>
        <v>1.5972</v>
      </c>
    </row>
    <row r="1721" spans="1:7" ht="20.100000000000001" customHeight="1">
      <c r="A1721" s="29" t="s">
        <v>399</v>
      </c>
      <c r="B1721" s="29" t="s">
        <v>400</v>
      </c>
      <c r="C1721" s="29" t="s">
        <v>401</v>
      </c>
      <c r="D1721" s="30" t="s">
        <v>58</v>
      </c>
      <c r="E1721" s="31">
        <v>33</v>
      </c>
      <c r="F1721" s="32">
        <v>4.8099999999999997E-2</v>
      </c>
      <c r="G1721" s="32">
        <f t="shared" si="61"/>
        <v>1.5872999999999999</v>
      </c>
    </row>
    <row r="1722" spans="1:7" ht="27.95" customHeight="1">
      <c r="A1722" s="29" t="s">
        <v>402</v>
      </c>
      <c r="B1722" s="29" t="s">
        <v>403</v>
      </c>
      <c r="C1722" s="29" t="s">
        <v>404</v>
      </c>
      <c r="D1722" s="30" t="s">
        <v>58</v>
      </c>
      <c r="E1722" s="31">
        <v>30</v>
      </c>
      <c r="F1722" s="32">
        <v>0.40749999999999997</v>
      </c>
      <c r="G1722" s="32">
        <f t="shared" si="61"/>
        <v>12.225</v>
      </c>
    </row>
    <row r="1723" spans="1:7" ht="20.100000000000001" customHeight="1">
      <c r="A1723" s="29" t="s">
        <v>405</v>
      </c>
      <c r="B1723" s="29" t="s">
        <v>406</v>
      </c>
      <c r="C1723" s="29" t="s">
        <v>407</v>
      </c>
      <c r="D1723" s="30" t="s">
        <v>58</v>
      </c>
      <c r="E1723" s="31">
        <v>30</v>
      </c>
      <c r="F1723" s="32">
        <v>0.1459</v>
      </c>
      <c r="G1723" s="32">
        <f t="shared" si="61"/>
        <v>4.3769999999999998</v>
      </c>
    </row>
    <row r="1724" spans="1:7" ht="20.100000000000001" customHeight="1">
      <c r="A1724" s="29" t="s">
        <v>408</v>
      </c>
      <c r="B1724" s="29" t="s">
        <v>400</v>
      </c>
      <c r="C1724" s="29" t="s">
        <v>401</v>
      </c>
      <c r="D1724" s="30" t="s">
        <v>58</v>
      </c>
      <c r="E1724" s="31">
        <v>30</v>
      </c>
      <c r="F1724" s="32">
        <v>4.8099999999999997E-2</v>
      </c>
      <c r="G1724" s="32">
        <f t="shared" si="61"/>
        <v>1.4429999999999998</v>
      </c>
    </row>
    <row r="1725" spans="1:7" ht="20.100000000000001" customHeight="1">
      <c r="A1725" s="29" t="s">
        <v>409</v>
      </c>
      <c r="B1725" s="29" t="s">
        <v>410</v>
      </c>
      <c r="C1725" s="29" t="s">
        <v>411</v>
      </c>
      <c r="D1725" s="30" t="s">
        <v>58</v>
      </c>
      <c r="E1725" s="31">
        <v>11</v>
      </c>
      <c r="F1725" s="32">
        <v>0.31790000000000002</v>
      </c>
      <c r="G1725" s="32">
        <f t="shared" ref="G1725:G1733" si="62">F1725*E1725</f>
        <v>3.4969000000000001</v>
      </c>
    </row>
    <row r="1726" spans="1:7" ht="20.100000000000001" customHeight="1">
      <c r="A1726" s="29" t="s">
        <v>412</v>
      </c>
      <c r="B1726" s="29" t="s">
        <v>413</v>
      </c>
      <c r="C1726" s="29" t="s">
        <v>414</v>
      </c>
      <c r="D1726" s="30" t="s">
        <v>48</v>
      </c>
      <c r="E1726" s="31">
        <v>106.02</v>
      </c>
      <c r="F1726" s="32">
        <v>0.161</v>
      </c>
      <c r="G1726" s="32">
        <f t="shared" si="62"/>
        <v>17.069220000000001</v>
      </c>
    </row>
    <row r="1727" spans="1:7" ht="20.100000000000001" customHeight="1">
      <c r="A1727" s="29" t="s">
        <v>415</v>
      </c>
      <c r="B1727" s="29" t="s">
        <v>416</v>
      </c>
      <c r="C1727" s="29" t="s">
        <v>417</v>
      </c>
      <c r="D1727" s="30" t="s">
        <v>48</v>
      </c>
      <c r="E1727" s="31">
        <v>20.66</v>
      </c>
      <c r="F1727" s="32">
        <v>0.161</v>
      </c>
      <c r="G1727" s="32">
        <f t="shared" si="62"/>
        <v>3.32626</v>
      </c>
    </row>
    <row r="1728" spans="1:7" ht="20.100000000000001" customHeight="1">
      <c r="A1728" s="29" t="s">
        <v>418</v>
      </c>
      <c r="B1728" s="29" t="s">
        <v>419</v>
      </c>
      <c r="C1728" s="29" t="s">
        <v>420</v>
      </c>
      <c r="D1728" s="30" t="s">
        <v>48</v>
      </c>
      <c r="E1728" s="31">
        <v>29.92</v>
      </c>
      <c r="F1728" s="32">
        <v>0.1779</v>
      </c>
      <c r="G1728" s="32">
        <f t="shared" si="62"/>
        <v>5.3227679999999999</v>
      </c>
    </row>
    <row r="1729" spans="1:7" ht="15" customHeight="1">
      <c r="A1729" s="29" t="s">
        <v>427</v>
      </c>
      <c r="B1729" s="29" t="s">
        <v>428</v>
      </c>
      <c r="C1729" s="29" t="s">
        <v>429</v>
      </c>
      <c r="D1729" s="30" t="s">
        <v>48</v>
      </c>
      <c r="E1729" s="31">
        <v>45.45</v>
      </c>
      <c r="F1729" s="32">
        <v>0.18</v>
      </c>
      <c r="G1729" s="32">
        <f t="shared" si="62"/>
        <v>8.1810000000000009</v>
      </c>
    </row>
    <row r="1730" spans="1:7" ht="20.100000000000001" customHeight="1">
      <c r="A1730" s="29" t="s">
        <v>430</v>
      </c>
      <c r="B1730" s="29" t="s">
        <v>431</v>
      </c>
      <c r="C1730" s="29" t="s">
        <v>432</v>
      </c>
      <c r="D1730" s="30" t="s">
        <v>196</v>
      </c>
      <c r="E1730" s="31">
        <v>47</v>
      </c>
      <c r="F1730" s="32">
        <v>0.5</v>
      </c>
      <c r="G1730" s="32">
        <f t="shared" si="62"/>
        <v>23.5</v>
      </c>
    </row>
    <row r="1731" spans="1:7" ht="15" customHeight="1">
      <c r="A1731" s="29" t="s">
        <v>436</v>
      </c>
      <c r="B1731" s="29" t="s">
        <v>437</v>
      </c>
      <c r="C1731" s="29" t="s">
        <v>438</v>
      </c>
      <c r="D1731" s="30" t="s">
        <v>171</v>
      </c>
      <c r="E1731" s="31">
        <v>29.8</v>
      </c>
      <c r="F1731" s="32">
        <v>0.3</v>
      </c>
      <c r="G1731" s="32">
        <f t="shared" si="62"/>
        <v>8.94</v>
      </c>
    </row>
    <row r="1732" spans="1:7" ht="20.100000000000001" customHeight="1">
      <c r="A1732" s="29" t="s">
        <v>439</v>
      </c>
      <c r="B1732" s="29" t="s">
        <v>440</v>
      </c>
      <c r="C1732" s="29" t="s">
        <v>441</v>
      </c>
      <c r="D1732" s="30" t="s">
        <v>58</v>
      </c>
      <c r="E1732" s="31">
        <v>17</v>
      </c>
      <c r="F1732" s="32">
        <v>0.15</v>
      </c>
      <c r="G1732" s="32">
        <f t="shared" si="62"/>
        <v>2.5499999999999998</v>
      </c>
    </row>
    <row r="1733" spans="1:7" ht="15" customHeight="1">
      <c r="A1733" s="29" t="s">
        <v>483</v>
      </c>
      <c r="B1733" s="29" t="s">
        <v>484</v>
      </c>
      <c r="C1733" s="29" t="s">
        <v>485</v>
      </c>
      <c r="D1733" s="30" t="s">
        <v>48</v>
      </c>
      <c r="E1733" s="31">
        <v>2211</v>
      </c>
      <c r="F1733" s="32">
        <v>0.14000000000000001</v>
      </c>
      <c r="G1733" s="32">
        <f t="shared" si="62"/>
        <v>309.54000000000002</v>
      </c>
    </row>
    <row r="1734" spans="1:7" ht="15" customHeight="1">
      <c r="A1734" s="1"/>
      <c r="B1734" s="1"/>
      <c r="C1734" s="1"/>
      <c r="D1734" s="1"/>
      <c r="E1734" s="1"/>
      <c r="F1734" s="33" t="s">
        <v>2433</v>
      </c>
      <c r="G1734" s="34">
        <v>9829.0263087948424</v>
      </c>
    </row>
    <row r="1735" spans="1:7" ht="15.95" customHeight="1">
      <c r="A1735" s="27" t="s">
        <v>2431</v>
      </c>
      <c r="B1735" s="27" t="s">
        <v>2701</v>
      </c>
      <c r="C1735" s="27" t="s">
        <v>1476</v>
      </c>
      <c r="D1735" s="28" t="s">
        <v>58</v>
      </c>
      <c r="E1735" s="1"/>
      <c r="F1735" s="1"/>
      <c r="G1735" s="1"/>
    </row>
    <row r="1736" spans="1:7" ht="27.95" customHeight="1">
      <c r="A1736" s="29" t="s">
        <v>52</v>
      </c>
      <c r="B1736" s="29" t="s">
        <v>53</v>
      </c>
      <c r="C1736" s="29" t="s">
        <v>54</v>
      </c>
      <c r="D1736" s="30" t="s">
        <v>48</v>
      </c>
      <c r="E1736" s="31">
        <v>14</v>
      </c>
      <c r="F1736" s="32">
        <v>5.3600000000000002E-2</v>
      </c>
      <c r="G1736" s="32">
        <f>F1736*E1736</f>
        <v>0.75040000000000007</v>
      </c>
    </row>
    <row r="1737" spans="1:7" ht="15" customHeight="1">
      <c r="A1737" s="1"/>
      <c r="B1737" s="1"/>
      <c r="C1737" s="1"/>
      <c r="D1737" s="1"/>
      <c r="E1737" s="1"/>
      <c r="F1737" s="33" t="s">
        <v>2433</v>
      </c>
      <c r="G1737" s="34">
        <v>0.75039999999999996</v>
      </c>
    </row>
    <row r="1738" spans="1:7" ht="15.95" customHeight="1">
      <c r="A1738" s="27" t="s">
        <v>2431</v>
      </c>
      <c r="B1738" s="27" t="s">
        <v>2702</v>
      </c>
      <c r="C1738" s="27" t="s">
        <v>1199</v>
      </c>
      <c r="D1738" s="28" t="s">
        <v>58</v>
      </c>
      <c r="E1738" s="1"/>
      <c r="F1738" s="1"/>
      <c r="G1738" s="1"/>
    </row>
    <row r="1739" spans="1:7" ht="27.95" customHeight="1">
      <c r="A1739" s="29" t="s">
        <v>402</v>
      </c>
      <c r="B1739" s="29" t="s">
        <v>403</v>
      </c>
      <c r="C1739" s="29" t="s">
        <v>404</v>
      </c>
      <c r="D1739" s="30" t="s">
        <v>58</v>
      </c>
      <c r="E1739" s="31">
        <v>30</v>
      </c>
      <c r="F1739" s="32">
        <v>1</v>
      </c>
      <c r="G1739" s="32">
        <f>F1739*E1739</f>
        <v>30</v>
      </c>
    </row>
    <row r="1740" spans="1:7" ht="15" customHeight="1">
      <c r="A1740" s="1"/>
      <c r="B1740" s="1"/>
      <c r="C1740" s="1"/>
      <c r="D1740" s="1"/>
      <c r="E1740" s="1"/>
      <c r="F1740" s="33" t="s">
        <v>2433</v>
      </c>
      <c r="G1740" s="34">
        <v>30</v>
      </c>
    </row>
    <row r="1741" spans="1:7" ht="24" customHeight="1">
      <c r="A1741" s="27" t="s">
        <v>2431</v>
      </c>
      <c r="B1741" s="27" t="s">
        <v>2703</v>
      </c>
      <c r="C1741" s="27" t="s">
        <v>2058</v>
      </c>
      <c r="D1741" s="28" t="s">
        <v>58</v>
      </c>
      <c r="E1741" s="1"/>
      <c r="F1741" s="1"/>
      <c r="G1741" s="1"/>
    </row>
    <row r="1742" spans="1:7" ht="20.100000000000001" customHeight="1">
      <c r="A1742" s="29" t="s">
        <v>49</v>
      </c>
      <c r="B1742" s="29" t="s">
        <v>50</v>
      </c>
      <c r="C1742" s="29" t="s">
        <v>51</v>
      </c>
      <c r="D1742" s="30" t="s">
        <v>48</v>
      </c>
      <c r="E1742" s="31">
        <v>30</v>
      </c>
      <c r="F1742" s="32">
        <v>7.5399999999999995E-2</v>
      </c>
      <c r="G1742" s="32">
        <f>F1742*E1742</f>
        <v>2.262</v>
      </c>
    </row>
    <row r="1743" spans="1:7" ht="27.95" customHeight="1">
      <c r="A1743" s="29" t="s">
        <v>52</v>
      </c>
      <c r="B1743" s="29" t="s">
        <v>53</v>
      </c>
      <c r="C1743" s="29" t="s">
        <v>54</v>
      </c>
      <c r="D1743" s="30" t="s">
        <v>48</v>
      </c>
      <c r="E1743" s="31">
        <v>14</v>
      </c>
      <c r="F1743" s="32">
        <v>0.18779999999999999</v>
      </c>
      <c r="G1743" s="32">
        <f>F1743*E1743</f>
        <v>2.6292</v>
      </c>
    </row>
    <row r="1744" spans="1:7" ht="15" customHeight="1">
      <c r="A1744" s="1"/>
      <c r="B1744" s="1"/>
      <c r="C1744" s="1"/>
      <c r="D1744" s="1"/>
      <c r="E1744" s="1"/>
      <c r="F1744" s="33" t="s">
        <v>2433</v>
      </c>
      <c r="G1744" s="34">
        <v>4.8912000000000004</v>
      </c>
    </row>
    <row r="1745" spans="1:7" ht="15.95" customHeight="1">
      <c r="A1745" s="27" t="s">
        <v>2431</v>
      </c>
      <c r="B1745" s="27" t="s">
        <v>2704</v>
      </c>
      <c r="C1745" s="27" t="s">
        <v>2248</v>
      </c>
      <c r="D1745" s="28" t="s">
        <v>58</v>
      </c>
      <c r="E1745" s="1"/>
      <c r="F1745" s="1"/>
      <c r="G1745" s="1"/>
    </row>
    <row r="1746" spans="1:7" ht="27.95" customHeight="1">
      <c r="A1746" s="29" t="s">
        <v>52</v>
      </c>
      <c r="B1746" s="29" t="s">
        <v>53</v>
      </c>
      <c r="C1746" s="29" t="s">
        <v>54</v>
      </c>
      <c r="D1746" s="30" t="s">
        <v>48</v>
      </c>
      <c r="E1746" s="31">
        <v>14</v>
      </c>
      <c r="F1746" s="32">
        <v>4.7793000000000002E-2</v>
      </c>
      <c r="G1746" s="32">
        <f>F1746*E1746</f>
        <v>0.66910200000000009</v>
      </c>
    </row>
    <row r="1747" spans="1:7" ht="15" customHeight="1">
      <c r="A1747" s="1"/>
      <c r="B1747" s="1"/>
      <c r="C1747" s="1"/>
      <c r="D1747" s="1"/>
      <c r="E1747" s="1"/>
      <c r="F1747" s="33" t="s">
        <v>2433</v>
      </c>
      <c r="G1747" s="34">
        <v>0.66910199999999997</v>
      </c>
    </row>
    <row r="1748" spans="1:7" ht="15" customHeight="1">
      <c r="A1748" s="27" t="s">
        <v>2431</v>
      </c>
      <c r="B1748" s="27" t="s">
        <v>2705</v>
      </c>
      <c r="C1748" s="27" t="s">
        <v>1296</v>
      </c>
      <c r="D1748" s="28" t="s">
        <v>15</v>
      </c>
      <c r="E1748" s="1"/>
      <c r="F1748" s="1"/>
      <c r="G1748" s="1"/>
    </row>
    <row r="1749" spans="1:7" ht="15" customHeight="1">
      <c r="A1749" s="29" t="s">
        <v>474</v>
      </c>
      <c r="B1749" s="29" t="s">
        <v>475</v>
      </c>
      <c r="C1749" s="29" t="s">
        <v>476</v>
      </c>
      <c r="D1749" s="30" t="s">
        <v>58</v>
      </c>
      <c r="E1749" s="31">
        <v>1</v>
      </c>
      <c r="F1749" s="32">
        <v>8.4</v>
      </c>
      <c r="G1749" s="32">
        <f>F1749*E1749</f>
        <v>8.4</v>
      </c>
    </row>
    <row r="1750" spans="1:7" ht="20.100000000000001" customHeight="1">
      <c r="A1750" s="29" t="s">
        <v>477</v>
      </c>
      <c r="B1750" s="29" t="s">
        <v>478</v>
      </c>
      <c r="C1750" s="29" t="s">
        <v>479</v>
      </c>
      <c r="D1750" s="30" t="s">
        <v>58</v>
      </c>
      <c r="E1750" s="31">
        <v>1</v>
      </c>
      <c r="F1750" s="32">
        <v>6.2</v>
      </c>
      <c r="G1750" s="32">
        <f>F1750*E1750</f>
        <v>6.2</v>
      </c>
    </row>
    <row r="1751" spans="1:7" ht="15" customHeight="1">
      <c r="A1751" s="1"/>
      <c r="B1751" s="1"/>
      <c r="C1751" s="1"/>
      <c r="D1751" s="1"/>
      <c r="E1751" s="1"/>
      <c r="F1751" s="33" t="s">
        <v>2433</v>
      </c>
      <c r="G1751" s="34">
        <v>14.6</v>
      </c>
    </row>
    <row r="1752" spans="1:7" ht="15" customHeight="1">
      <c r="A1752" s="27" t="s">
        <v>2431</v>
      </c>
      <c r="B1752" s="27" t="s">
        <v>2706</v>
      </c>
      <c r="C1752" s="27" t="s">
        <v>920</v>
      </c>
      <c r="D1752" s="28" t="s">
        <v>15</v>
      </c>
      <c r="E1752" s="1"/>
      <c r="F1752" s="1"/>
      <c r="G1752" s="1"/>
    </row>
    <row r="1753" spans="1:7" ht="20.100000000000001" customHeight="1">
      <c r="A1753" s="29" t="s">
        <v>49</v>
      </c>
      <c r="B1753" s="29" t="s">
        <v>50</v>
      </c>
      <c r="C1753" s="29" t="s">
        <v>51</v>
      </c>
      <c r="D1753" s="30" t="s">
        <v>48</v>
      </c>
      <c r="E1753" s="31">
        <v>30</v>
      </c>
      <c r="F1753" s="32">
        <v>0.18426880000000001</v>
      </c>
      <c r="G1753" s="32">
        <f t="shared" ref="G1753:G1761" si="63">F1753*E1753</f>
        <v>5.5280640000000005</v>
      </c>
    </row>
    <row r="1754" spans="1:7" ht="27.95" customHeight="1">
      <c r="A1754" s="29" t="s">
        <v>52</v>
      </c>
      <c r="B1754" s="29" t="s">
        <v>53</v>
      </c>
      <c r="C1754" s="29" t="s">
        <v>54</v>
      </c>
      <c r="D1754" s="30" t="s">
        <v>48</v>
      </c>
      <c r="E1754" s="31">
        <v>14</v>
      </c>
      <c r="F1754" s="32">
        <v>0.185728</v>
      </c>
      <c r="G1754" s="32">
        <f t="shared" si="63"/>
        <v>2.6001919999999998</v>
      </c>
    </row>
    <row r="1755" spans="1:7" ht="20.100000000000001" customHeight="1">
      <c r="A1755" s="29" t="s">
        <v>181</v>
      </c>
      <c r="B1755" s="29" t="s">
        <v>182</v>
      </c>
      <c r="C1755" s="29" t="s">
        <v>183</v>
      </c>
      <c r="D1755" s="30" t="s">
        <v>48</v>
      </c>
      <c r="E1755" s="31">
        <v>1217</v>
      </c>
      <c r="F1755" s="32">
        <v>4.0800000000000003E-2</v>
      </c>
      <c r="G1755" s="32">
        <f t="shared" si="63"/>
        <v>49.653600000000004</v>
      </c>
    </row>
    <row r="1756" spans="1:7" ht="20.100000000000001" customHeight="1">
      <c r="A1756" s="29" t="s">
        <v>184</v>
      </c>
      <c r="B1756" s="29" t="s">
        <v>185</v>
      </c>
      <c r="C1756" s="29" t="s">
        <v>186</v>
      </c>
      <c r="D1756" s="30" t="s">
        <v>48</v>
      </c>
      <c r="E1756" s="31">
        <v>856.28</v>
      </c>
      <c r="F1756" s="32">
        <v>5.6000000000000001E-2</v>
      </c>
      <c r="G1756" s="32">
        <f t="shared" si="63"/>
        <v>47.951679999999996</v>
      </c>
    </row>
    <row r="1757" spans="1:7" ht="20.100000000000001" customHeight="1">
      <c r="A1757" s="29" t="s">
        <v>190</v>
      </c>
      <c r="B1757" s="29" t="s">
        <v>191</v>
      </c>
      <c r="C1757" s="29" t="s">
        <v>192</v>
      </c>
      <c r="D1757" s="30" t="s">
        <v>81</v>
      </c>
      <c r="E1757" s="31">
        <v>57</v>
      </c>
      <c r="F1757" s="32">
        <v>0.112</v>
      </c>
      <c r="G1757" s="32">
        <f t="shared" si="63"/>
        <v>6.3840000000000003</v>
      </c>
    </row>
    <row r="1758" spans="1:7" ht="27.95" customHeight="1">
      <c r="A1758" s="29" t="s">
        <v>316</v>
      </c>
      <c r="B1758" s="29" t="s">
        <v>317</v>
      </c>
      <c r="C1758" s="29" t="s">
        <v>318</v>
      </c>
      <c r="D1758" s="30" t="s">
        <v>48</v>
      </c>
      <c r="E1758" s="31">
        <v>459</v>
      </c>
      <c r="F1758" s="32">
        <v>4.3200000000000002E-2</v>
      </c>
      <c r="G1758" s="32">
        <f t="shared" si="63"/>
        <v>19.828800000000001</v>
      </c>
    </row>
    <row r="1759" spans="1:7" ht="20.100000000000001" customHeight="1">
      <c r="A1759" s="29" t="s">
        <v>319</v>
      </c>
      <c r="B1759" s="29" t="s">
        <v>185</v>
      </c>
      <c r="C1759" s="29" t="s">
        <v>186</v>
      </c>
      <c r="D1759" s="30" t="s">
        <v>48</v>
      </c>
      <c r="E1759" s="31">
        <v>459</v>
      </c>
      <c r="F1759" s="32">
        <v>5.6000000000000001E-2</v>
      </c>
      <c r="G1759" s="32">
        <f t="shared" si="63"/>
        <v>25.704000000000001</v>
      </c>
    </row>
    <row r="1760" spans="1:7" ht="20.100000000000001" customHeight="1">
      <c r="A1760" s="29" t="s">
        <v>320</v>
      </c>
      <c r="B1760" s="29" t="s">
        <v>191</v>
      </c>
      <c r="C1760" s="29" t="s">
        <v>192</v>
      </c>
      <c r="D1760" s="30" t="s">
        <v>81</v>
      </c>
      <c r="E1760" s="31">
        <v>34</v>
      </c>
      <c r="F1760" s="32">
        <v>0.112</v>
      </c>
      <c r="G1760" s="32">
        <f t="shared" si="63"/>
        <v>3.8080000000000003</v>
      </c>
    </row>
    <row r="1761" spans="1:7" ht="20.100000000000001" customHeight="1">
      <c r="A1761" s="29" t="s">
        <v>321</v>
      </c>
      <c r="B1761" s="29" t="s">
        <v>322</v>
      </c>
      <c r="C1761" s="29" t="s">
        <v>323</v>
      </c>
      <c r="D1761" s="30" t="s">
        <v>81</v>
      </c>
      <c r="E1761" s="31">
        <v>30</v>
      </c>
      <c r="F1761" s="32">
        <v>0.112</v>
      </c>
      <c r="G1761" s="32">
        <f t="shared" si="63"/>
        <v>3.36</v>
      </c>
    </row>
    <row r="1762" spans="1:7" ht="15" customHeight="1">
      <c r="A1762" s="1"/>
      <c r="B1762" s="1"/>
      <c r="C1762" s="1"/>
      <c r="D1762" s="1"/>
      <c r="E1762" s="1"/>
      <c r="F1762" s="33" t="s">
        <v>2433</v>
      </c>
      <c r="G1762" s="34">
        <v>164.81833599999999</v>
      </c>
    </row>
    <row r="1763" spans="1:7" ht="32.1" customHeight="1">
      <c r="A1763" s="27" t="s">
        <v>2431</v>
      </c>
      <c r="B1763" s="27" t="s">
        <v>2707</v>
      </c>
      <c r="C1763" s="27" t="s">
        <v>687</v>
      </c>
      <c r="D1763" s="28" t="s">
        <v>48</v>
      </c>
      <c r="E1763" s="1"/>
      <c r="F1763" s="1"/>
      <c r="G1763" s="1"/>
    </row>
    <row r="1764" spans="1:7" ht="20.100000000000001" customHeight="1">
      <c r="A1764" s="29" t="s">
        <v>49</v>
      </c>
      <c r="B1764" s="29" t="s">
        <v>50</v>
      </c>
      <c r="C1764" s="29" t="s">
        <v>51</v>
      </c>
      <c r="D1764" s="30" t="s">
        <v>48</v>
      </c>
      <c r="E1764" s="31">
        <v>30</v>
      </c>
      <c r="F1764" s="32">
        <v>1.4396</v>
      </c>
      <c r="G1764" s="32">
        <f>F1764*E1764</f>
        <v>43.188000000000002</v>
      </c>
    </row>
    <row r="1765" spans="1:7" ht="27.95" customHeight="1">
      <c r="A1765" s="29" t="s">
        <v>52</v>
      </c>
      <c r="B1765" s="29" t="s">
        <v>53</v>
      </c>
      <c r="C1765" s="29" t="s">
        <v>54</v>
      </c>
      <c r="D1765" s="30" t="s">
        <v>48</v>
      </c>
      <c r="E1765" s="31">
        <v>14</v>
      </c>
      <c r="F1765" s="32">
        <v>1.4510000000000001</v>
      </c>
      <c r="G1765" s="32">
        <f>F1765*E1765</f>
        <v>20.314</v>
      </c>
    </row>
    <row r="1766" spans="1:7" ht="15" customHeight="1">
      <c r="A1766" s="1"/>
      <c r="B1766" s="1"/>
      <c r="C1766" s="1"/>
      <c r="D1766" s="1"/>
      <c r="E1766" s="1"/>
      <c r="F1766" s="33" t="s">
        <v>2433</v>
      </c>
      <c r="G1766" s="34">
        <v>63.502000000000002</v>
      </c>
    </row>
    <row r="1767" spans="1:7" ht="15.95" customHeight="1">
      <c r="A1767" s="27" t="s">
        <v>2431</v>
      </c>
      <c r="B1767" s="27" t="s">
        <v>2708</v>
      </c>
      <c r="C1767" s="27" t="s">
        <v>689</v>
      </c>
      <c r="D1767" s="28" t="s">
        <v>58</v>
      </c>
      <c r="E1767" s="1"/>
      <c r="F1767" s="1"/>
      <c r="G1767" s="1"/>
    </row>
    <row r="1768" spans="1:7" ht="20.100000000000001" customHeight="1">
      <c r="A1768" s="29" t="s">
        <v>49</v>
      </c>
      <c r="B1768" s="29" t="s">
        <v>50</v>
      </c>
      <c r="C1768" s="29" t="s">
        <v>51</v>
      </c>
      <c r="D1768" s="30" t="s">
        <v>48</v>
      </c>
      <c r="E1768" s="31">
        <v>30</v>
      </c>
      <c r="F1768" s="32">
        <v>5.04E-2</v>
      </c>
      <c r="G1768" s="32">
        <f>F1768*E1768</f>
        <v>1.512</v>
      </c>
    </row>
    <row r="1769" spans="1:7" ht="27.95" customHeight="1">
      <c r="A1769" s="29" t="s">
        <v>52</v>
      </c>
      <c r="B1769" s="29" t="s">
        <v>53</v>
      </c>
      <c r="C1769" s="29" t="s">
        <v>54</v>
      </c>
      <c r="D1769" s="30" t="s">
        <v>48</v>
      </c>
      <c r="E1769" s="31">
        <v>14</v>
      </c>
      <c r="F1769" s="32">
        <v>2.6800000000000001E-2</v>
      </c>
      <c r="G1769" s="32">
        <f>F1769*E1769</f>
        <v>0.37520000000000003</v>
      </c>
    </row>
    <row r="1770" spans="1:7" ht="15" customHeight="1">
      <c r="A1770" s="1"/>
      <c r="B1770" s="1"/>
      <c r="C1770" s="1"/>
      <c r="D1770" s="1"/>
      <c r="E1770" s="1"/>
      <c r="F1770" s="33" t="s">
        <v>2433</v>
      </c>
      <c r="G1770" s="34">
        <v>1.8872</v>
      </c>
    </row>
    <row r="1771" spans="1:7" ht="15.95" customHeight="1">
      <c r="A1771" s="27" t="s">
        <v>2431</v>
      </c>
      <c r="B1771" s="27" t="s">
        <v>2709</v>
      </c>
      <c r="C1771" s="27" t="s">
        <v>2369</v>
      </c>
      <c r="D1771" s="28" t="s">
        <v>58</v>
      </c>
      <c r="E1771" s="1"/>
      <c r="F1771" s="1"/>
      <c r="G1771" s="1"/>
    </row>
    <row r="1772" spans="1:7" ht="20.100000000000001" customHeight="1">
      <c r="A1772" s="29" t="s">
        <v>49</v>
      </c>
      <c r="B1772" s="29" t="s">
        <v>50</v>
      </c>
      <c r="C1772" s="29" t="s">
        <v>51</v>
      </c>
      <c r="D1772" s="30" t="s">
        <v>48</v>
      </c>
      <c r="E1772" s="31">
        <v>30</v>
      </c>
      <c r="F1772" s="32">
        <v>5.04E-2</v>
      </c>
      <c r="G1772" s="32">
        <f>F1772*E1772</f>
        <v>1.512</v>
      </c>
    </row>
    <row r="1773" spans="1:7" ht="27.95" customHeight="1">
      <c r="A1773" s="29" t="s">
        <v>52</v>
      </c>
      <c r="B1773" s="29" t="s">
        <v>53</v>
      </c>
      <c r="C1773" s="29" t="s">
        <v>54</v>
      </c>
      <c r="D1773" s="30" t="s">
        <v>48</v>
      </c>
      <c r="E1773" s="31">
        <v>14</v>
      </c>
      <c r="F1773" s="32">
        <v>2.6800000000000001E-2</v>
      </c>
      <c r="G1773" s="32">
        <f>F1773*E1773</f>
        <v>0.37520000000000003</v>
      </c>
    </row>
    <row r="1774" spans="1:7" ht="15" customHeight="1">
      <c r="A1774" s="1"/>
      <c r="B1774" s="1"/>
      <c r="C1774" s="1"/>
      <c r="D1774" s="1"/>
      <c r="E1774" s="1"/>
      <c r="F1774" s="33" t="s">
        <v>2433</v>
      </c>
      <c r="G1774" s="34">
        <v>1.8872</v>
      </c>
    </row>
    <row r="1775" spans="1:7" ht="15.95" customHeight="1">
      <c r="A1775" s="27" t="s">
        <v>2431</v>
      </c>
      <c r="B1775" s="27" t="s">
        <v>2710</v>
      </c>
      <c r="C1775" s="27" t="s">
        <v>715</v>
      </c>
      <c r="D1775" s="28" t="s">
        <v>58</v>
      </c>
      <c r="E1775" s="1"/>
      <c r="F1775" s="1"/>
      <c r="G1775" s="1"/>
    </row>
    <row r="1776" spans="1:7" ht="27.95" customHeight="1">
      <c r="A1776" s="29" t="s">
        <v>52</v>
      </c>
      <c r="B1776" s="29" t="s">
        <v>53</v>
      </c>
      <c r="C1776" s="29" t="s">
        <v>54</v>
      </c>
      <c r="D1776" s="30" t="s">
        <v>48</v>
      </c>
      <c r="E1776" s="31">
        <v>14</v>
      </c>
      <c r="F1776" s="32">
        <v>0.13420000000000001</v>
      </c>
      <c r="G1776" s="32">
        <f>F1776*E1776</f>
        <v>1.8788000000000002</v>
      </c>
    </row>
    <row r="1777" spans="1:7" ht="15" customHeight="1">
      <c r="A1777" s="1"/>
      <c r="B1777" s="1"/>
      <c r="C1777" s="1"/>
      <c r="D1777" s="1"/>
      <c r="E1777" s="1"/>
      <c r="F1777" s="33" t="s">
        <v>2433</v>
      </c>
      <c r="G1777" s="34">
        <v>1.8788</v>
      </c>
    </row>
    <row r="1778" spans="1:7" ht="15.95" customHeight="1">
      <c r="A1778" s="27" t="s">
        <v>2431</v>
      </c>
      <c r="B1778" s="27" t="s">
        <v>2711</v>
      </c>
      <c r="C1778" s="27" t="s">
        <v>2373</v>
      </c>
      <c r="D1778" s="28" t="s">
        <v>58</v>
      </c>
      <c r="E1778" s="1"/>
      <c r="F1778" s="1"/>
      <c r="G1778" s="1"/>
    </row>
    <row r="1779" spans="1:7" ht="27.95" customHeight="1">
      <c r="A1779" s="29" t="s">
        <v>52</v>
      </c>
      <c r="B1779" s="29" t="s">
        <v>53</v>
      </c>
      <c r="C1779" s="29" t="s">
        <v>54</v>
      </c>
      <c r="D1779" s="30" t="s">
        <v>48</v>
      </c>
      <c r="E1779" s="31">
        <v>14</v>
      </c>
      <c r="F1779" s="32">
        <v>0.13420000000000001</v>
      </c>
      <c r="G1779" s="32">
        <f>F1779*E1779</f>
        <v>1.8788000000000002</v>
      </c>
    </row>
    <row r="1780" spans="1:7" ht="15" customHeight="1">
      <c r="A1780" s="1"/>
      <c r="B1780" s="1"/>
      <c r="C1780" s="1"/>
      <c r="D1780" s="1"/>
      <c r="E1780" s="1"/>
      <c r="F1780" s="33" t="s">
        <v>2433</v>
      </c>
      <c r="G1780" s="34">
        <v>1.8788</v>
      </c>
    </row>
    <row r="1781" spans="1:7" ht="15.95" customHeight="1">
      <c r="A1781" s="27" t="s">
        <v>2431</v>
      </c>
      <c r="B1781" s="27" t="s">
        <v>2712</v>
      </c>
      <c r="C1781" s="27" t="s">
        <v>2114</v>
      </c>
      <c r="D1781" s="28" t="s">
        <v>58</v>
      </c>
      <c r="E1781" s="1"/>
      <c r="F1781" s="1"/>
      <c r="G1781" s="1"/>
    </row>
    <row r="1782" spans="1:7" ht="27.95" customHeight="1">
      <c r="A1782" s="29" t="s">
        <v>52</v>
      </c>
      <c r="B1782" s="29" t="s">
        <v>53</v>
      </c>
      <c r="C1782" s="29" t="s">
        <v>54</v>
      </c>
      <c r="D1782" s="30" t="s">
        <v>48</v>
      </c>
      <c r="E1782" s="31">
        <v>14</v>
      </c>
      <c r="F1782" s="32">
        <v>2.6800000000000001E-2</v>
      </c>
      <c r="G1782" s="32">
        <f>F1782*E1782</f>
        <v>0.37520000000000003</v>
      </c>
    </row>
    <row r="1783" spans="1:7" ht="15" customHeight="1">
      <c r="A1783" s="1"/>
      <c r="B1783" s="1"/>
      <c r="C1783" s="1"/>
      <c r="D1783" s="1"/>
      <c r="E1783" s="1"/>
      <c r="F1783" s="33" t="s">
        <v>2433</v>
      </c>
      <c r="G1783" s="34">
        <v>0.37519999999999998</v>
      </c>
    </row>
    <row r="1784" spans="1:7" ht="15.95" customHeight="1">
      <c r="A1784" s="27" t="s">
        <v>2431</v>
      </c>
      <c r="B1784" s="27" t="s">
        <v>2713</v>
      </c>
      <c r="C1784" s="27" t="s">
        <v>1478</v>
      </c>
      <c r="D1784" s="28" t="s">
        <v>58</v>
      </c>
      <c r="E1784" s="1"/>
      <c r="F1784" s="1"/>
      <c r="G1784" s="1"/>
    </row>
    <row r="1785" spans="1:7" ht="27.95" customHeight="1">
      <c r="A1785" s="29" t="s">
        <v>52</v>
      </c>
      <c r="B1785" s="29" t="s">
        <v>53</v>
      </c>
      <c r="C1785" s="29" t="s">
        <v>54</v>
      </c>
      <c r="D1785" s="30" t="s">
        <v>48</v>
      </c>
      <c r="E1785" s="31">
        <v>14</v>
      </c>
      <c r="F1785" s="32">
        <v>2.6800000000000001E-2</v>
      </c>
      <c r="G1785" s="32">
        <f>F1785*E1785</f>
        <v>0.37520000000000003</v>
      </c>
    </row>
    <row r="1786" spans="1:7" ht="15" customHeight="1">
      <c r="A1786" s="1"/>
      <c r="B1786" s="1"/>
      <c r="C1786" s="1"/>
      <c r="D1786" s="1"/>
      <c r="E1786" s="1"/>
      <c r="F1786" s="33" t="s">
        <v>2433</v>
      </c>
      <c r="G1786" s="34">
        <v>0.37519999999999998</v>
      </c>
    </row>
    <row r="1787" spans="1:7" ht="24" customHeight="1">
      <c r="A1787" s="27" t="s">
        <v>2431</v>
      </c>
      <c r="B1787" s="27" t="s">
        <v>2714</v>
      </c>
      <c r="C1787" s="27" t="s">
        <v>691</v>
      </c>
      <c r="D1787" s="28" t="s">
        <v>48</v>
      </c>
      <c r="E1787" s="1"/>
      <c r="F1787" s="1"/>
      <c r="G1787" s="1"/>
    </row>
    <row r="1788" spans="1:7" ht="20.100000000000001" customHeight="1">
      <c r="A1788" s="29" t="s">
        <v>49</v>
      </c>
      <c r="B1788" s="29" t="s">
        <v>50</v>
      </c>
      <c r="C1788" s="29" t="s">
        <v>51</v>
      </c>
      <c r="D1788" s="30" t="s">
        <v>48</v>
      </c>
      <c r="E1788" s="31">
        <v>30</v>
      </c>
      <c r="F1788" s="32">
        <v>1.4396</v>
      </c>
      <c r="G1788" s="32">
        <f>F1788*E1788</f>
        <v>43.188000000000002</v>
      </c>
    </row>
    <row r="1789" spans="1:7" ht="27.95" customHeight="1">
      <c r="A1789" s="29" t="s">
        <v>52</v>
      </c>
      <c r="B1789" s="29" t="s">
        <v>53</v>
      </c>
      <c r="C1789" s="29" t="s">
        <v>54</v>
      </c>
      <c r="D1789" s="30" t="s">
        <v>48</v>
      </c>
      <c r="E1789" s="31">
        <v>14</v>
      </c>
      <c r="F1789" s="32">
        <v>1.4510000000000001</v>
      </c>
      <c r="G1789" s="32">
        <f>F1789*E1789</f>
        <v>20.314</v>
      </c>
    </row>
    <row r="1790" spans="1:7" ht="15" customHeight="1">
      <c r="A1790" s="1"/>
      <c r="B1790" s="1"/>
      <c r="C1790" s="1"/>
      <c r="D1790" s="1"/>
      <c r="E1790" s="1"/>
      <c r="F1790" s="33" t="s">
        <v>2433</v>
      </c>
      <c r="G1790" s="34">
        <v>63.502000000000002</v>
      </c>
    </row>
    <row r="1791" spans="1:7" ht="15" customHeight="1">
      <c r="A1791" s="27" t="s">
        <v>2431</v>
      </c>
      <c r="B1791" s="27" t="s">
        <v>2715</v>
      </c>
      <c r="C1791" s="27" t="s">
        <v>1157</v>
      </c>
      <c r="D1791" s="28" t="s">
        <v>118</v>
      </c>
      <c r="E1791" s="1"/>
      <c r="F1791" s="1"/>
      <c r="G1791" s="1"/>
    </row>
    <row r="1792" spans="1:7" ht="20.100000000000001" customHeight="1">
      <c r="A1792" s="29" t="s">
        <v>364</v>
      </c>
      <c r="B1792" s="29" t="s">
        <v>365</v>
      </c>
      <c r="C1792" s="29" t="s">
        <v>366</v>
      </c>
      <c r="D1792" s="30" t="s">
        <v>81</v>
      </c>
      <c r="E1792" s="31">
        <v>110</v>
      </c>
      <c r="F1792" s="32">
        <v>0.05</v>
      </c>
      <c r="G1792" s="32">
        <f>F1792*E1792</f>
        <v>5.5</v>
      </c>
    </row>
    <row r="1793" spans="1:7" ht="15" customHeight="1">
      <c r="A1793" s="1"/>
      <c r="B1793" s="1"/>
      <c r="C1793" s="1"/>
      <c r="D1793" s="1"/>
      <c r="E1793" s="1"/>
      <c r="F1793" s="33" t="s">
        <v>2433</v>
      </c>
      <c r="G1793" s="34">
        <v>5.5</v>
      </c>
    </row>
    <row r="1794" spans="1:7" ht="24" customHeight="1">
      <c r="A1794" s="27" t="s">
        <v>2431</v>
      </c>
      <c r="B1794" s="27" t="s">
        <v>2716</v>
      </c>
      <c r="C1794" s="27" t="s">
        <v>788</v>
      </c>
      <c r="D1794" s="28" t="s">
        <v>789</v>
      </c>
      <c r="E1794" s="1"/>
      <c r="F1794" s="1"/>
      <c r="G1794" s="1"/>
    </row>
    <row r="1795" spans="1:7" ht="27.95" customHeight="1">
      <c r="A1795" s="29" t="s">
        <v>71</v>
      </c>
      <c r="B1795" s="29" t="s">
        <v>72</v>
      </c>
      <c r="C1795" s="29" t="s">
        <v>73</v>
      </c>
      <c r="D1795" s="30" t="s">
        <v>48</v>
      </c>
      <c r="E1795" s="31">
        <v>889</v>
      </c>
      <c r="F1795" s="32">
        <v>0.1673</v>
      </c>
      <c r="G1795" s="32">
        <f>F1795*E1795</f>
        <v>148.72970000000001</v>
      </c>
    </row>
    <row r="1796" spans="1:7" ht="27.95" customHeight="1">
      <c r="A1796" s="29" t="s">
        <v>201</v>
      </c>
      <c r="B1796" s="29" t="s">
        <v>72</v>
      </c>
      <c r="C1796" s="29" t="s">
        <v>73</v>
      </c>
      <c r="D1796" s="30" t="s">
        <v>48</v>
      </c>
      <c r="E1796" s="31">
        <v>1600.8</v>
      </c>
      <c r="F1796" s="32">
        <v>0.1673</v>
      </c>
      <c r="G1796" s="32">
        <f>F1796*E1796</f>
        <v>267.81384000000003</v>
      </c>
    </row>
    <row r="1797" spans="1:7" ht="15" customHeight="1">
      <c r="A1797" s="1"/>
      <c r="B1797" s="1"/>
      <c r="C1797" s="1"/>
      <c r="D1797" s="1"/>
      <c r="E1797" s="1"/>
      <c r="F1797" s="33" t="s">
        <v>2433</v>
      </c>
      <c r="G1797" s="34">
        <v>416.54354000000001</v>
      </c>
    </row>
    <row r="1798" spans="1:7" ht="24" customHeight="1">
      <c r="A1798" s="27" t="s">
        <v>2431</v>
      </c>
      <c r="B1798" s="27" t="s">
        <v>2717</v>
      </c>
      <c r="C1798" s="27" t="s">
        <v>717</v>
      </c>
      <c r="D1798" s="28" t="s">
        <v>81</v>
      </c>
      <c r="E1798" s="1"/>
      <c r="F1798" s="1"/>
      <c r="G1798" s="1"/>
    </row>
    <row r="1799" spans="1:7" ht="27.95" customHeight="1">
      <c r="A1799" s="29" t="s">
        <v>52</v>
      </c>
      <c r="B1799" s="29" t="s">
        <v>53</v>
      </c>
      <c r="C1799" s="29" t="s">
        <v>54</v>
      </c>
      <c r="D1799" s="30" t="s">
        <v>48</v>
      </c>
      <c r="E1799" s="31">
        <v>14</v>
      </c>
      <c r="F1799" s="32">
        <v>0.14230000000000001</v>
      </c>
      <c r="G1799" s="32">
        <f>F1799*E1799</f>
        <v>1.9922000000000002</v>
      </c>
    </row>
    <row r="1800" spans="1:7" ht="15" customHeight="1">
      <c r="A1800" s="1"/>
      <c r="B1800" s="1"/>
      <c r="C1800" s="1"/>
      <c r="D1800" s="1"/>
      <c r="E1800" s="1"/>
      <c r="F1800" s="33" t="s">
        <v>2433</v>
      </c>
      <c r="G1800" s="34">
        <v>1.9922</v>
      </c>
    </row>
    <row r="1801" spans="1:7" ht="24" customHeight="1">
      <c r="A1801" s="27" t="s">
        <v>2431</v>
      </c>
      <c r="B1801" s="27" t="s">
        <v>2718</v>
      </c>
      <c r="C1801" s="27" t="s">
        <v>719</v>
      </c>
      <c r="D1801" s="28" t="s">
        <v>81</v>
      </c>
      <c r="E1801" s="1"/>
      <c r="F1801" s="1"/>
      <c r="G1801" s="1"/>
    </row>
    <row r="1802" spans="1:7" ht="27.95" customHeight="1">
      <c r="A1802" s="29" t="s">
        <v>52</v>
      </c>
      <c r="B1802" s="29" t="s">
        <v>53</v>
      </c>
      <c r="C1802" s="29" t="s">
        <v>54</v>
      </c>
      <c r="D1802" s="30" t="s">
        <v>48</v>
      </c>
      <c r="E1802" s="31">
        <v>14</v>
      </c>
      <c r="F1802" s="32">
        <v>8.8599999999999998E-2</v>
      </c>
      <c r="G1802" s="32">
        <f>F1802*E1802</f>
        <v>1.2403999999999999</v>
      </c>
    </row>
    <row r="1803" spans="1:7" ht="15" customHeight="1">
      <c r="A1803" s="1"/>
      <c r="B1803" s="1"/>
      <c r="C1803" s="1"/>
      <c r="D1803" s="1"/>
      <c r="E1803" s="1"/>
      <c r="F1803" s="33" t="s">
        <v>2433</v>
      </c>
      <c r="G1803" s="34">
        <v>1.2403999999999999</v>
      </c>
    </row>
    <row r="1804" spans="1:7" ht="15.95" customHeight="1">
      <c r="A1804" s="27" t="s">
        <v>2431</v>
      </c>
      <c r="B1804" s="27" t="s">
        <v>2719</v>
      </c>
      <c r="C1804" s="27" t="s">
        <v>2250</v>
      </c>
      <c r="D1804" s="28" t="s">
        <v>81</v>
      </c>
      <c r="E1804" s="1"/>
      <c r="F1804" s="1"/>
      <c r="G1804" s="1"/>
    </row>
    <row r="1805" spans="1:7" ht="27.95" customHeight="1">
      <c r="A1805" s="29" t="s">
        <v>52</v>
      </c>
      <c r="B1805" s="29" t="s">
        <v>53</v>
      </c>
      <c r="C1805" s="29" t="s">
        <v>54</v>
      </c>
      <c r="D1805" s="30" t="s">
        <v>48</v>
      </c>
      <c r="E1805" s="31">
        <v>14</v>
      </c>
      <c r="F1805" s="32">
        <v>0.11491800000000001</v>
      </c>
      <c r="G1805" s="32">
        <f>F1805*E1805</f>
        <v>1.6088520000000002</v>
      </c>
    </row>
    <row r="1806" spans="1:7" ht="15" customHeight="1">
      <c r="A1806" s="1"/>
      <c r="B1806" s="1"/>
      <c r="C1806" s="1"/>
      <c r="D1806" s="1"/>
      <c r="E1806" s="1"/>
      <c r="F1806" s="33" t="s">
        <v>2433</v>
      </c>
      <c r="G1806" s="34">
        <v>1.6088519999999999</v>
      </c>
    </row>
    <row r="1807" spans="1:7" ht="24" customHeight="1">
      <c r="A1807" s="27" t="s">
        <v>2431</v>
      </c>
      <c r="B1807" s="27" t="s">
        <v>2720</v>
      </c>
      <c r="C1807" s="27" t="s">
        <v>1201</v>
      </c>
      <c r="D1807" s="28" t="s">
        <v>58</v>
      </c>
      <c r="E1807" s="1"/>
      <c r="F1807" s="1"/>
      <c r="G1807" s="1"/>
    </row>
    <row r="1808" spans="1:7" ht="27.95" customHeight="1">
      <c r="A1808" s="29" t="s">
        <v>402</v>
      </c>
      <c r="B1808" s="29" t="s">
        <v>403</v>
      </c>
      <c r="C1808" s="29" t="s">
        <v>404</v>
      </c>
      <c r="D1808" s="30" t="s">
        <v>58</v>
      </c>
      <c r="E1808" s="31">
        <v>30</v>
      </c>
      <c r="F1808" s="32">
        <v>1</v>
      </c>
      <c r="G1808" s="32">
        <f>F1808*E1808</f>
        <v>30</v>
      </c>
    </row>
    <row r="1809" spans="1:7" ht="15" customHeight="1">
      <c r="A1809" s="1"/>
      <c r="B1809" s="1"/>
      <c r="C1809" s="1"/>
      <c r="D1809" s="1"/>
      <c r="E1809" s="1"/>
      <c r="F1809" s="33" t="s">
        <v>2433</v>
      </c>
      <c r="G1809" s="34">
        <v>30</v>
      </c>
    </row>
    <row r="1810" spans="1:7" ht="15.95" customHeight="1">
      <c r="A1810" s="27" t="s">
        <v>2431</v>
      </c>
      <c r="B1810" s="27" t="s">
        <v>2721</v>
      </c>
      <c r="C1810" s="27" t="s">
        <v>2116</v>
      </c>
      <c r="D1810" s="28" t="s">
        <v>58</v>
      </c>
      <c r="E1810" s="1"/>
      <c r="F1810" s="1"/>
      <c r="G1810" s="1"/>
    </row>
    <row r="1811" spans="1:7" ht="27.95" customHeight="1">
      <c r="A1811" s="29" t="s">
        <v>52</v>
      </c>
      <c r="B1811" s="29" t="s">
        <v>53</v>
      </c>
      <c r="C1811" s="29" t="s">
        <v>54</v>
      </c>
      <c r="D1811" s="30" t="s">
        <v>48</v>
      </c>
      <c r="E1811" s="31">
        <v>14</v>
      </c>
      <c r="F1811" s="32">
        <v>2.6800000000000001E-2</v>
      </c>
      <c r="G1811" s="32">
        <f>F1811*E1811</f>
        <v>0.37520000000000003</v>
      </c>
    </row>
    <row r="1812" spans="1:7" ht="15" customHeight="1">
      <c r="A1812" s="1"/>
      <c r="B1812" s="1"/>
      <c r="C1812" s="1"/>
      <c r="D1812" s="1"/>
      <c r="E1812" s="1"/>
      <c r="F1812" s="33" t="s">
        <v>2433</v>
      </c>
      <c r="G1812" s="34">
        <v>0.37519999999999998</v>
      </c>
    </row>
    <row r="1813" spans="1:7" ht="15.95" customHeight="1">
      <c r="A1813" s="27" t="s">
        <v>2431</v>
      </c>
      <c r="B1813" s="27" t="s">
        <v>2722</v>
      </c>
      <c r="C1813" s="27" t="s">
        <v>1480</v>
      </c>
      <c r="D1813" s="28" t="s">
        <v>58</v>
      </c>
      <c r="E1813" s="1"/>
      <c r="F1813" s="1"/>
      <c r="G1813" s="1"/>
    </row>
    <row r="1814" spans="1:7" ht="27.95" customHeight="1">
      <c r="A1814" s="29" t="s">
        <v>52</v>
      </c>
      <c r="B1814" s="29" t="s">
        <v>53</v>
      </c>
      <c r="C1814" s="29" t="s">
        <v>54</v>
      </c>
      <c r="D1814" s="30" t="s">
        <v>48</v>
      </c>
      <c r="E1814" s="31">
        <v>14</v>
      </c>
      <c r="F1814" s="32">
        <v>2.6800000000000001E-2</v>
      </c>
      <c r="G1814" s="32">
        <f>F1814*E1814</f>
        <v>0.37520000000000003</v>
      </c>
    </row>
    <row r="1815" spans="1:7" ht="15" customHeight="1">
      <c r="A1815" s="1"/>
      <c r="B1815" s="1"/>
      <c r="C1815" s="1"/>
      <c r="D1815" s="1"/>
      <c r="E1815" s="1"/>
      <c r="F1815" s="33" t="s">
        <v>2433</v>
      </c>
      <c r="G1815" s="34">
        <v>0.37519999999999998</v>
      </c>
    </row>
    <row r="1816" spans="1:7" ht="15.95" customHeight="1">
      <c r="A1816" s="27" t="s">
        <v>2431</v>
      </c>
      <c r="B1816" s="27" t="s">
        <v>2723</v>
      </c>
      <c r="C1816" s="27" t="s">
        <v>1078</v>
      </c>
      <c r="D1816" s="28" t="s">
        <v>840</v>
      </c>
      <c r="E1816" s="1"/>
      <c r="F1816" s="1"/>
      <c r="G1816" s="1"/>
    </row>
    <row r="1817" spans="1:7" ht="27.95" customHeight="1">
      <c r="A1817" s="29" t="s">
        <v>52</v>
      </c>
      <c r="B1817" s="29" t="s">
        <v>53</v>
      </c>
      <c r="C1817" s="29" t="s">
        <v>54</v>
      </c>
      <c r="D1817" s="30" t="s">
        <v>48</v>
      </c>
      <c r="E1817" s="31">
        <v>14</v>
      </c>
      <c r="F1817" s="32">
        <v>1.5342738432E-2</v>
      </c>
      <c r="G1817" s="32">
        <f>F1817*E1817</f>
        <v>0.214798338048</v>
      </c>
    </row>
    <row r="1818" spans="1:7" ht="20.100000000000001" customHeight="1">
      <c r="A1818" s="29" t="s">
        <v>297</v>
      </c>
      <c r="B1818" s="29" t="s">
        <v>298</v>
      </c>
      <c r="C1818" s="29" t="s">
        <v>299</v>
      </c>
      <c r="D1818" s="30" t="s">
        <v>118</v>
      </c>
      <c r="E1818" s="31">
        <v>0.25</v>
      </c>
      <c r="F1818" s="32">
        <v>1.417</v>
      </c>
      <c r="G1818" s="32">
        <f>F1818*E1818</f>
        <v>0.35425000000000001</v>
      </c>
    </row>
    <row r="1819" spans="1:7" ht="27.95" customHeight="1">
      <c r="A1819" s="29" t="s">
        <v>306</v>
      </c>
      <c r="B1819" s="29" t="s">
        <v>307</v>
      </c>
      <c r="C1819" s="29" t="s">
        <v>308</v>
      </c>
      <c r="D1819" s="30" t="s">
        <v>118</v>
      </c>
      <c r="E1819" s="31">
        <v>0.56000000000000005</v>
      </c>
      <c r="F1819" s="32">
        <v>0.47699999999999998</v>
      </c>
      <c r="G1819" s="32">
        <f>F1819*E1819</f>
        <v>0.26712000000000002</v>
      </c>
    </row>
    <row r="1820" spans="1:7" ht="20.100000000000001" customHeight="1">
      <c r="A1820" s="29" t="s">
        <v>353</v>
      </c>
      <c r="B1820" s="29" t="s">
        <v>298</v>
      </c>
      <c r="C1820" s="29" t="s">
        <v>299</v>
      </c>
      <c r="D1820" s="30" t="s">
        <v>118</v>
      </c>
      <c r="E1820" s="31">
        <v>3.38</v>
      </c>
      <c r="F1820" s="32">
        <v>1.417</v>
      </c>
      <c r="G1820" s="32">
        <f>F1820*E1820</f>
        <v>4.7894600000000001</v>
      </c>
    </row>
    <row r="1821" spans="1:7" ht="20.100000000000001" customHeight="1">
      <c r="A1821" s="29" t="s">
        <v>354</v>
      </c>
      <c r="B1821" s="29" t="s">
        <v>355</v>
      </c>
      <c r="C1821" s="29" t="s">
        <v>356</v>
      </c>
      <c r="D1821" s="30" t="s">
        <v>118</v>
      </c>
      <c r="E1821" s="31">
        <v>3.89</v>
      </c>
      <c r="F1821" s="32">
        <v>1.2250000000000001</v>
      </c>
      <c r="G1821" s="32">
        <f>F1821*E1821</f>
        <v>4.7652500000000009</v>
      </c>
    </row>
    <row r="1822" spans="1:7" ht="15" customHeight="1">
      <c r="A1822" s="1"/>
      <c r="B1822" s="1"/>
      <c r="C1822" s="1"/>
      <c r="D1822" s="1"/>
      <c r="E1822" s="1"/>
      <c r="F1822" s="33" t="s">
        <v>2433</v>
      </c>
      <c r="G1822" s="34">
        <v>10.390878338047999</v>
      </c>
    </row>
    <row r="1823" spans="1:7" ht="15.95" customHeight="1">
      <c r="A1823" s="27" t="s">
        <v>2431</v>
      </c>
      <c r="B1823" s="27" t="s">
        <v>2724</v>
      </c>
      <c r="C1823" s="27" t="s">
        <v>1080</v>
      </c>
      <c r="D1823" s="28" t="s">
        <v>810</v>
      </c>
      <c r="E1823" s="1"/>
      <c r="F1823" s="1"/>
      <c r="G1823" s="1"/>
    </row>
    <row r="1824" spans="1:7" ht="27.95" customHeight="1">
      <c r="A1824" s="29" t="s">
        <v>52</v>
      </c>
      <c r="B1824" s="29" t="s">
        <v>53</v>
      </c>
      <c r="C1824" s="29" t="s">
        <v>54</v>
      </c>
      <c r="D1824" s="30" t="s">
        <v>48</v>
      </c>
      <c r="E1824" s="31">
        <v>14</v>
      </c>
      <c r="F1824" s="32">
        <v>5.6267993600000003E-3</v>
      </c>
      <c r="G1824" s="32">
        <f>F1824*E1824</f>
        <v>7.8775191039999998E-2</v>
      </c>
    </row>
    <row r="1825" spans="1:7" ht="20.100000000000001" customHeight="1">
      <c r="A1825" s="29" t="s">
        <v>297</v>
      </c>
      <c r="B1825" s="29" t="s">
        <v>298</v>
      </c>
      <c r="C1825" s="29" t="s">
        <v>299</v>
      </c>
      <c r="D1825" s="30" t="s">
        <v>118</v>
      </c>
      <c r="E1825" s="31">
        <v>0.25</v>
      </c>
      <c r="F1825" s="32">
        <v>1.042</v>
      </c>
      <c r="G1825" s="32">
        <f>F1825*E1825</f>
        <v>0.26050000000000001</v>
      </c>
    </row>
    <row r="1826" spans="1:7" ht="27.95" customHeight="1">
      <c r="A1826" s="29" t="s">
        <v>306</v>
      </c>
      <c r="B1826" s="29" t="s">
        <v>307</v>
      </c>
      <c r="C1826" s="29" t="s">
        <v>308</v>
      </c>
      <c r="D1826" s="30" t="s">
        <v>118</v>
      </c>
      <c r="E1826" s="31">
        <v>0.56000000000000005</v>
      </c>
      <c r="F1826" s="32">
        <v>1.806</v>
      </c>
      <c r="G1826" s="32">
        <f>F1826*E1826</f>
        <v>1.01136</v>
      </c>
    </row>
    <row r="1827" spans="1:7" ht="20.100000000000001" customHeight="1">
      <c r="A1827" s="29" t="s">
        <v>353</v>
      </c>
      <c r="B1827" s="29" t="s">
        <v>298</v>
      </c>
      <c r="C1827" s="29" t="s">
        <v>299</v>
      </c>
      <c r="D1827" s="30" t="s">
        <v>118</v>
      </c>
      <c r="E1827" s="31">
        <v>3.38</v>
      </c>
      <c r="F1827" s="32">
        <v>1.042</v>
      </c>
      <c r="G1827" s="32">
        <f>F1827*E1827</f>
        <v>3.52196</v>
      </c>
    </row>
    <row r="1828" spans="1:7" ht="20.100000000000001" customHeight="1">
      <c r="A1828" s="29" t="s">
        <v>354</v>
      </c>
      <c r="B1828" s="29" t="s">
        <v>355</v>
      </c>
      <c r="C1828" s="29" t="s">
        <v>356</v>
      </c>
      <c r="D1828" s="30" t="s">
        <v>118</v>
      </c>
      <c r="E1828" s="31">
        <v>3.89</v>
      </c>
      <c r="F1828" s="32">
        <v>0.42299999999999999</v>
      </c>
      <c r="G1828" s="32">
        <f>F1828*E1828</f>
        <v>1.64547</v>
      </c>
    </row>
    <row r="1829" spans="1:7" ht="15" customHeight="1">
      <c r="A1829" s="1"/>
      <c r="B1829" s="1"/>
      <c r="C1829" s="1"/>
      <c r="D1829" s="1"/>
      <c r="E1829" s="1"/>
      <c r="F1829" s="33" t="s">
        <v>2433</v>
      </c>
      <c r="G1829" s="34">
        <v>6.5180651910399998</v>
      </c>
    </row>
    <row r="1830" spans="1:7" ht="15.95" customHeight="1">
      <c r="A1830" s="27" t="s">
        <v>2431</v>
      </c>
      <c r="B1830" s="27" t="s">
        <v>2725</v>
      </c>
      <c r="C1830" s="27" t="s">
        <v>2399</v>
      </c>
      <c r="D1830" s="28" t="s">
        <v>15</v>
      </c>
      <c r="E1830" s="1"/>
      <c r="F1830" s="1"/>
      <c r="G1830" s="1"/>
    </row>
    <row r="1831" spans="1:7" ht="27.95" customHeight="1">
      <c r="A1831" s="29" t="s">
        <v>52</v>
      </c>
      <c r="B1831" s="29" t="s">
        <v>53</v>
      </c>
      <c r="C1831" s="29" t="s">
        <v>54</v>
      </c>
      <c r="D1831" s="30" t="s">
        <v>48</v>
      </c>
      <c r="E1831" s="31">
        <v>14</v>
      </c>
      <c r="F1831" s="32">
        <v>2.0969537792E-2</v>
      </c>
      <c r="G1831" s="32">
        <f>F1831*E1831</f>
        <v>0.293573529088</v>
      </c>
    </row>
    <row r="1832" spans="1:7" ht="20.100000000000001" customHeight="1">
      <c r="A1832" s="29" t="s">
        <v>297</v>
      </c>
      <c r="B1832" s="29" t="s">
        <v>298</v>
      </c>
      <c r="C1832" s="29" t="s">
        <v>299</v>
      </c>
      <c r="D1832" s="30" t="s">
        <v>118</v>
      </c>
      <c r="E1832" s="31">
        <v>0.25</v>
      </c>
      <c r="F1832" s="32">
        <v>2.4590000000000001</v>
      </c>
      <c r="G1832" s="32">
        <f>F1832*E1832</f>
        <v>0.61475000000000002</v>
      </c>
    </row>
    <row r="1833" spans="1:7" ht="27.95" customHeight="1">
      <c r="A1833" s="29" t="s">
        <v>306</v>
      </c>
      <c r="B1833" s="29" t="s">
        <v>307</v>
      </c>
      <c r="C1833" s="29" t="s">
        <v>308</v>
      </c>
      <c r="D1833" s="30" t="s">
        <v>118</v>
      </c>
      <c r="E1833" s="31">
        <v>0.56000000000000005</v>
      </c>
      <c r="F1833" s="32">
        <v>2.2829999999999999</v>
      </c>
      <c r="G1833" s="32">
        <f>F1833*E1833</f>
        <v>1.2784800000000001</v>
      </c>
    </row>
    <row r="1834" spans="1:7" ht="20.100000000000001" customHeight="1">
      <c r="A1834" s="29" t="s">
        <v>353</v>
      </c>
      <c r="B1834" s="29" t="s">
        <v>298</v>
      </c>
      <c r="C1834" s="29" t="s">
        <v>299</v>
      </c>
      <c r="D1834" s="30" t="s">
        <v>118</v>
      </c>
      <c r="E1834" s="31">
        <v>3.38</v>
      </c>
      <c r="F1834" s="32">
        <v>2.4590000000000001</v>
      </c>
      <c r="G1834" s="32">
        <f>F1834*E1834</f>
        <v>8.31142</v>
      </c>
    </row>
    <row r="1835" spans="1:7" ht="20.100000000000001" customHeight="1">
      <c r="A1835" s="29" t="s">
        <v>354</v>
      </c>
      <c r="B1835" s="29" t="s">
        <v>355</v>
      </c>
      <c r="C1835" s="29" t="s">
        <v>356</v>
      </c>
      <c r="D1835" s="30" t="s">
        <v>118</v>
      </c>
      <c r="E1835" s="31">
        <v>3.89</v>
      </c>
      <c r="F1835" s="32">
        <v>1.6479999999999999</v>
      </c>
      <c r="G1835" s="32">
        <f>F1835*E1835</f>
        <v>6.4107199999999995</v>
      </c>
    </row>
    <row r="1836" spans="1:7" ht="15" customHeight="1">
      <c r="A1836" s="1"/>
      <c r="B1836" s="1"/>
      <c r="C1836" s="1"/>
      <c r="D1836" s="1"/>
      <c r="E1836" s="1"/>
      <c r="F1836" s="33" t="s">
        <v>2433</v>
      </c>
      <c r="G1836" s="34">
        <v>16.908943529087999</v>
      </c>
    </row>
    <row r="1837" spans="1:7" ht="15.95" customHeight="1">
      <c r="A1837" s="27" t="s">
        <v>2431</v>
      </c>
      <c r="B1837" s="27" t="s">
        <v>2726</v>
      </c>
      <c r="C1837" s="27" t="s">
        <v>2401</v>
      </c>
      <c r="D1837" s="28" t="s">
        <v>15</v>
      </c>
      <c r="E1837" s="1"/>
      <c r="F1837" s="1"/>
      <c r="G1837" s="1"/>
    </row>
    <row r="1838" spans="1:7" ht="27.95" customHeight="1">
      <c r="A1838" s="29" t="s">
        <v>52</v>
      </c>
      <c r="B1838" s="29" t="s">
        <v>53</v>
      </c>
      <c r="C1838" s="29" t="s">
        <v>54</v>
      </c>
      <c r="D1838" s="30" t="s">
        <v>48</v>
      </c>
      <c r="E1838" s="31">
        <v>14</v>
      </c>
      <c r="F1838" s="32">
        <v>2.0969537792E-2</v>
      </c>
      <c r="G1838" s="32">
        <f>F1838*E1838</f>
        <v>0.293573529088</v>
      </c>
    </row>
    <row r="1839" spans="1:7" ht="20.100000000000001" customHeight="1">
      <c r="A1839" s="29" t="s">
        <v>297</v>
      </c>
      <c r="B1839" s="29" t="s">
        <v>298</v>
      </c>
      <c r="C1839" s="29" t="s">
        <v>299</v>
      </c>
      <c r="D1839" s="30" t="s">
        <v>118</v>
      </c>
      <c r="E1839" s="31">
        <v>0.25</v>
      </c>
      <c r="F1839" s="32">
        <v>2.4590000000000001</v>
      </c>
      <c r="G1839" s="32">
        <f>F1839*E1839</f>
        <v>0.61475000000000002</v>
      </c>
    </row>
    <row r="1840" spans="1:7" ht="27.95" customHeight="1">
      <c r="A1840" s="29" t="s">
        <v>306</v>
      </c>
      <c r="B1840" s="29" t="s">
        <v>307</v>
      </c>
      <c r="C1840" s="29" t="s">
        <v>308</v>
      </c>
      <c r="D1840" s="30" t="s">
        <v>118</v>
      </c>
      <c r="E1840" s="31">
        <v>0.56000000000000005</v>
      </c>
      <c r="F1840" s="32">
        <v>2.2829999999999999</v>
      </c>
      <c r="G1840" s="32">
        <f>F1840*E1840</f>
        <v>1.2784800000000001</v>
      </c>
    </row>
    <row r="1841" spans="1:7" ht="20.100000000000001" customHeight="1">
      <c r="A1841" s="29" t="s">
        <v>353</v>
      </c>
      <c r="B1841" s="29" t="s">
        <v>298</v>
      </c>
      <c r="C1841" s="29" t="s">
        <v>299</v>
      </c>
      <c r="D1841" s="30" t="s">
        <v>118</v>
      </c>
      <c r="E1841" s="31">
        <v>3.38</v>
      </c>
      <c r="F1841" s="32">
        <v>2.4590000000000001</v>
      </c>
      <c r="G1841" s="32">
        <f>F1841*E1841</f>
        <v>8.31142</v>
      </c>
    </row>
    <row r="1842" spans="1:7" ht="20.100000000000001" customHeight="1">
      <c r="A1842" s="29" t="s">
        <v>354</v>
      </c>
      <c r="B1842" s="29" t="s">
        <v>355</v>
      </c>
      <c r="C1842" s="29" t="s">
        <v>356</v>
      </c>
      <c r="D1842" s="30" t="s">
        <v>118</v>
      </c>
      <c r="E1842" s="31">
        <v>3.89</v>
      </c>
      <c r="F1842" s="32">
        <v>1.6479999999999999</v>
      </c>
      <c r="G1842" s="32">
        <f>F1842*E1842</f>
        <v>6.4107199999999995</v>
      </c>
    </row>
    <row r="1843" spans="1:7" ht="15" customHeight="1">
      <c r="A1843" s="1"/>
      <c r="B1843" s="1"/>
      <c r="C1843" s="1"/>
      <c r="D1843" s="1"/>
      <c r="E1843" s="1"/>
      <c r="F1843" s="33" t="s">
        <v>2433</v>
      </c>
      <c r="G1843" s="34">
        <v>16.908943529087999</v>
      </c>
    </row>
    <row r="1844" spans="1:7" ht="15.95" customHeight="1">
      <c r="A1844" s="27" t="s">
        <v>2431</v>
      </c>
      <c r="B1844" s="27" t="s">
        <v>2727</v>
      </c>
      <c r="C1844" s="27" t="s">
        <v>2404</v>
      </c>
      <c r="D1844" s="28" t="s">
        <v>15</v>
      </c>
      <c r="E1844" s="1"/>
      <c r="F1844" s="1"/>
      <c r="G1844" s="1"/>
    </row>
    <row r="1845" spans="1:7" ht="27.95" customHeight="1">
      <c r="A1845" s="29" t="s">
        <v>52</v>
      </c>
      <c r="B1845" s="29" t="s">
        <v>53</v>
      </c>
      <c r="C1845" s="29" t="s">
        <v>54</v>
      </c>
      <c r="D1845" s="30" t="s">
        <v>48</v>
      </c>
      <c r="E1845" s="31">
        <v>14</v>
      </c>
      <c r="F1845" s="32">
        <v>5.6267993600000003E-3</v>
      </c>
      <c r="G1845" s="32">
        <f>F1845*E1845</f>
        <v>7.8775191039999998E-2</v>
      </c>
    </row>
    <row r="1846" spans="1:7" ht="20.100000000000001" customHeight="1">
      <c r="A1846" s="29" t="s">
        <v>297</v>
      </c>
      <c r="B1846" s="29" t="s">
        <v>298</v>
      </c>
      <c r="C1846" s="29" t="s">
        <v>299</v>
      </c>
      <c r="D1846" s="30" t="s">
        <v>118</v>
      </c>
      <c r="E1846" s="31">
        <v>0.25</v>
      </c>
      <c r="F1846" s="32">
        <v>1.042</v>
      </c>
      <c r="G1846" s="32">
        <f>F1846*E1846</f>
        <v>0.26050000000000001</v>
      </c>
    </row>
    <row r="1847" spans="1:7" ht="27.95" customHeight="1">
      <c r="A1847" s="29" t="s">
        <v>306</v>
      </c>
      <c r="B1847" s="29" t="s">
        <v>307</v>
      </c>
      <c r="C1847" s="29" t="s">
        <v>308</v>
      </c>
      <c r="D1847" s="30" t="s">
        <v>118</v>
      </c>
      <c r="E1847" s="31">
        <v>0.56000000000000005</v>
      </c>
      <c r="F1847" s="32">
        <v>1.806</v>
      </c>
      <c r="G1847" s="32">
        <f>F1847*E1847</f>
        <v>1.01136</v>
      </c>
    </row>
    <row r="1848" spans="1:7" ht="20.100000000000001" customHeight="1">
      <c r="A1848" s="29" t="s">
        <v>353</v>
      </c>
      <c r="B1848" s="29" t="s">
        <v>298</v>
      </c>
      <c r="C1848" s="29" t="s">
        <v>299</v>
      </c>
      <c r="D1848" s="30" t="s">
        <v>118</v>
      </c>
      <c r="E1848" s="31">
        <v>3.38</v>
      </c>
      <c r="F1848" s="32">
        <v>1.042</v>
      </c>
      <c r="G1848" s="32">
        <f>F1848*E1848</f>
        <v>3.52196</v>
      </c>
    </row>
    <row r="1849" spans="1:7" ht="20.100000000000001" customHeight="1">
      <c r="A1849" s="29" t="s">
        <v>354</v>
      </c>
      <c r="B1849" s="29" t="s">
        <v>355</v>
      </c>
      <c r="C1849" s="29" t="s">
        <v>356</v>
      </c>
      <c r="D1849" s="30" t="s">
        <v>118</v>
      </c>
      <c r="E1849" s="31">
        <v>3.89</v>
      </c>
      <c r="F1849" s="32">
        <v>0.42299999999999999</v>
      </c>
      <c r="G1849" s="32">
        <f>F1849*E1849</f>
        <v>1.64547</v>
      </c>
    </row>
    <row r="1850" spans="1:7" ht="15" customHeight="1">
      <c r="A1850" s="1"/>
      <c r="B1850" s="1"/>
      <c r="C1850" s="1"/>
      <c r="D1850" s="1"/>
      <c r="E1850" s="1"/>
      <c r="F1850" s="33" t="s">
        <v>2433</v>
      </c>
      <c r="G1850" s="34">
        <v>6.5180651910399998</v>
      </c>
    </row>
    <row r="1851" spans="1:7" ht="24" customHeight="1">
      <c r="A1851" s="27" t="s">
        <v>2431</v>
      </c>
      <c r="B1851" s="27" t="s">
        <v>2728</v>
      </c>
      <c r="C1851" s="27" t="s">
        <v>2406</v>
      </c>
      <c r="D1851" s="28" t="s">
        <v>15</v>
      </c>
      <c r="E1851" s="1"/>
      <c r="F1851" s="1"/>
      <c r="G1851" s="1"/>
    </row>
    <row r="1852" spans="1:7" ht="27.95" customHeight="1">
      <c r="A1852" s="29" t="s">
        <v>52</v>
      </c>
      <c r="B1852" s="29" t="s">
        <v>53</v>
      </c>
      <c r="C1852" s="29" t="s">
        <v>54</v>
      </c>
      <c r="D1852" s="30" t="s">
        <v>48</v>
      </c>
      <c r="E1852" s="31">
        <v>14</v>
      </c>
      <c r="F1852" s="32">
        <v>5.6267993600000003E-3</v>
      </c>
      <c r="G1852" s="32">
        <f>F1852*E1852</f>
        <v>7.8775191039999998E-2</v>
      </c>
    </row>
    <row r="1853" spans="1:7" ht="20.100000000000001" customHeight="1">
      <c r="A1853" s="29" t="s">
        <v>297</v>
      </c>
      <c r="B1853" s="29" t="s">
        <v>298</v>
      </c>
      <c r="C1853" s="29" t="s">
        <v>299</v>
      </c>
      <c r="D1853" s="30" t="s">
        <v>118</v>
      </c>
      <c r="E1853" s="31">
        <v>0.25</v>
      </c>
      <c r="F1853" s="32">
        <v>1.042</v>
      </c>
      <c r="G1853" s="32">
        <f>F1853*E1853</f>
        <v>0.26050000000000001</v>
      </c>
    </row>
    <row r="1854" spans="1:7" ht="27.95" customHeight="1">
      <c r="A1854" s="29" t="s">
        <v>306</v>
      </c>
      <c r="B1854" s="29" t="s">
        <v>307</v>
      </c>
      <c r="C1854" s="29" t="s">
        <v>308</v>
      </c>
      <c r="D1854" s="30" t="s">
        <v>118</v>
      </c>
      <c r="E1854" s="31">
        <v>0.56000000000000005</v>
      </c>
      <c r="F1854" s="32">
        <v>1.806</v>
      </c>
      <c r="G1854" s="32">
        <f>F1854*E1854</f>
        <v>1.01136</v>
      </c>
    </row>
    <row r="1855" spans="1:7" ht="20.100000000000001" customHeight="1">
      <c r="A1855" s="29" t="s">
        <v>353</v>
      </c>
      <c r="B1855" s="29" t="s">
        <v>298</v>
      </c>
      <c r="C1855" s="29" t="s">
        <v>299</v>
      </c>
      <c r="D1855" s="30" t="s">
        <v>118</v>
      </c>
      <c r="E1855" s="31">
        <v>3.38</v>
      </c>
      <c r="F1855" s="32">
        <v>1.042</v>
      </c>
      <c r="G1855" s="32">
        <f>F1855*E1855</f>
        <v>3.52196</v>
      </c>
    </row>
    <row r="1856" spans="1:7" ht="20.100000000000001" customHeight="1">
      <c r="A1856" s="29" t="s">
        <v>354</v>
      </c>
      <c r="B1856" s="29" t="s">
        <v>355</v>
      </c>
      <c r="C1856" s="29" t="s">
        <v>356</v>
      </c>
      <c r="D1856" s="30" t="s">
        <v>118</v>
      </c>
      <c r="E1856" s="31">
        <v>3.89</v>
      </c>
      <c r="F1856" s="32">
        <v>0.42299999999999999</v>
      </c>
      <c r="G1856" s="32">
        <f>F1856*E1856</f>
        <v>1.64547</v>
      </c>
    </row>
    <row r="1857" spans="1:7" ht="15" customHeight="1">
      <c r="A1857" s="1"/>
      <c r="B1857" s="1"/>
      <c r="C1857" s="1"/>
      <c r="D1857" s="1"/>
      <c r="E1857" s="1"/>
      <c r="F1857" s="33" t="s">
        <v>2433</v>
      </c>
      <c r="G1857" s="34">
        <v>6.5180651910399998</v>
      </c>
    </row>
    <row r="1858" spans="1:7" ht="15.95" customHeight="1">
      <c r="A1858" s="27" t="s">
        <v>2729</v>
      </c>
      <c r="B1858" s="27" t="s">
        <v>2730</v>
      </c>
      <c r="C1858" s="27" t="s">
        <v>792</v>
      </c>
      <c r="D1858" s="28" t="s">
        <v>58</v>
      </c>
      <c r="E1858" s="1"/>
      <c r="F1858" s="1"/>
      <c r="G1858" s="1"/>
    </row>
    <row r="1859" spans="1:7" ht="15" customHeight="1">
      <c r="A1859" s="29" t="s">
        <v>74</v>
      </c>
      <c r="B1859" s="29" t="s">
        <v>75</v>
      </c>
      <c r="C1859" s="29" t="s">
        <v>76</v>
      </c>
      <c r="D1859" s="30" t="s">
        <v>48</v>
      </c>
      <c r="E1859" s="31">
        <v>889</v>
      </c>
      <c r="F1859" s="32">
        <v>0.54900000000000004</v>
      </c>
      <c r="G1859" s="32">
        <f>F1859*E1859</f>
        <v>488.06100000000004</v>
      </c>
    </row>
    <row r="1860" spans="1:7" ht="15" customHeight="1">
      <c r="A1860" s="29" t="s">
        <v>202</v>
      </c>
      <c r="B1860" s="29" t="s">
        <v>75</v>
      </c>
      <c r="C1860" s="29" t="s">
        <v>76</v>
      </c>
      <c r="D1860" s="30" t="s">
        <v>48</v>
      </c>
      <c r="E1860" s="31">
        <v>1600.8</v>
      </c>
      <c r="F1860" s="32">
        <v>0.54900000000000004</v>
      </c>
      <c r="G1860" s="32">
        <f>F1860*E1860</f>
        <v>878.83920000000001</v>
      </c>
    </row>
    <row r="1861" spans="1:7" ht="15" customHeight="1">
      <c r="A1861" s="1"/>
      <c r="B1861" s="1"/>
      <c r="C1861" s="1"/>
      <c r="D1861" s="1"/>
      <c r="E1861" s="1"/>
      <c r="F1861" s="33" t="s">
        <v>2433</v>
      </c>
      <c r="G1861" s="34">
        <v>1366.9002</v>
      </c>
    </row>
    <row r="1862" spans="1:7" ht="15.95" customHeight="1">
      <c r="A1862" s="27" t="s">
        <v>2729</v>
      </c>
      <c r="B1862" s="27" t="s">
        <v>2731</v>
      </c>
      <c r="C1862" s="27" t="s">
        <v>1962</v>
      </c>
      <c r="D1862" s="28" t="s">
        <v>58</v>
      </c>
      <c r="E1862" s="1"/>
      <c r="F1862" s="1"/>
      <c r="G1862" s="1"/>
    </row>
    <row r="1863" spans="1:7" ht="20.100000000000001" customHeight="1">
      <c r="A1863" s="29" t="s">
        <v>49</v>
      </c>
      <c r="B1863" s="29" t="s">
        <v>50</v>
      </c>
      <c r="C1863" s="29" t="s">
        <v>51</v>
      </c>
      <c r="D1863" s="30" t="s">
        <v>48</v>
      </c>
      <c r="E1863" s="31">
        <v>30</v>
      </c>
      <c r="F1863" s="32">
        <v>0.60133729999999996</v>
      </c>
      <c r="G1863" s="32">
        <f>F1863*E1863</f>
        <v>18.040118999999997</v>
      </c>
    </row>
    <row r="1864" spans="1:7" ht="27.95" customHeight="1">
      <c r="A1864" s="29" t="s">
        <v>52</v>
      </c>
      <c r="B1864" s="29" t="s">
        <v>53</v>
      </c>
      <c r="C1864" s="29" t="s">
        <v>54</v>
      </c>
      <c r="D1864" s="30" t="s">
        <v>48</v>
      </c>
      <c r="E1864" s="31">
        <v>14</v>
      </c>
      <c r="F1864" s="32">
        <v>0.93312519999999999</v>
      </c>
      <c r="G1864" s="32">
        <f>F1864*E1864</f>
        <v>13.0637528</v>
      </c>
    </row>
    <row r="1865" spans="1:7" ht="15" customHeight="1">
      <c r="A1865" s="1"/>
      <c r="B1865" s="1"/>
      <c r="C1865" s="1"/>
      <c r="D1865" s="1"/>
      <c r="E1865" s="1"/>
      <c r="F1865" s="33" t="s">
        <v>2433</v>
      </c>
      <c r="G1865" s="34">
        <v>31.1038718</v>
      </c>
    </row>
    <row r="1866" spans="1:7" ht="15.95" customHeight="1">
      <c r="A1866" s="27" t="s">
        <v>2729</v>
      </c>
      <c r="B1866" s="27" t="s">
        <v>2732</v>
      </c>
      <c r="C1866" s="27" t="s">
        <v>1309</v>
      </c>
      <c r="D1866" s="28" t="s">
        <v>817</v>
      </c>
      <c r="E1866" s="1"/>
      <c r="F1866" s="1"/>
      <c r="G1866" s="1"/>
    </row>
    <row r="1867" spans="1:7" ht="15" customHeight="1">
      <c r="A1867" s="29" t="s">
        <v>483</v>
      </c>
      <c r="B1867" s="29" t="s">
        <v>484</v>
      </c>
      <c r="C1867" s="29" t="s">
        <v>485</v>
      </c>
      <c r="D1867" s="30" t="s">
        <v>48</v>
      </c>
      <c r="E1867" s="31">
        <v>2211</v>
      </c>
      <c r="F1867" s="32">
        <v>0.05</v>
      </c>
      <c r="G1867" s="32">
        <f>F1867*E1867</f>
        <v>110.55000000000001</v>
      </c>
    </row>
    <row r="1868" spans="1:7" ht="15" customHeight="1">
      <c r="A1868" s="1"/>
      <c r="B1868" s="1"/>
      <c r="C1868" s="1"/>
      <c r="D1868" s="1"/>
      <c r="E1868" s="1"/>
      <c r="F1868" s="33" t="s">
        <v>2433</v>
      </c>
      <c r="G1868" s="34">
        <v>110.55</v>
      </c>
    </row>
    <row r="1869" spans="1:7" ht="15" customHeight="1">
      <c r="A1869" s="27" t="s">
        <v>2729</v>
      </c>
      <c r="B1869" s="27" t="s">
        <v>2733</v>
      </c>
      <c r="C1869" s="27" t="s">
        <v>916</v>
      </c>
      <c r="D1869" s="28" t="s">
        <v>917</v>
      </c>
      <c r="E1869" s="1"/>
      <c r="F1869" s="1"/>
      <c r="G1869" s="1"/>
    </row>
    <row r="1870" spans="1:7" ht="15" customHeight="1">
      <c r="A1870" s="29" t="s">
        <v>178</v>
      </c>
      <c r="B1870" s="29" t="s">
        <v>153</v>
      </c>
      <c r="C1870" s="29" t="s">
        <v>154</v>
      </c>
      <c r="D1870" s="30" t="s">
        <v>155</v>
      </c>
      <c r="E1870" s="31">
        <v>71</v>
      </c>
      <c r="F1870" s="32">
        <v>0.8</v>
      </c>
      <c r="G1870" s="32">
        <f>F1870*E1870</f>
        <v>56.800000000000004</v>
      </c>
    </row>
    <row r="1871" spans="1:7" ht="15" customHeight="1">
      <c r="A1871" s="29" t="s">
        <v>256</v>
      </c>
      <c r="B1871" s="29" t="s">
        <v>153</v>
      </c>
      <c r="C1871" s="29" t="s">
        <v>154</v>
      </c>
      <c r="D1871" s="30" t="s">
        <v>155</v>
      </c>
      <c r="E1871" s="31">
        <v>190</v>
      </c>
      <c r="F1871" s="32">
        <v>0.8</v>
      </c>
      <c r="G1871" s="32">
        <f>F1871*E1871</f>
        <v>152</v>
      </c>
    </row>
    <row r="1872" spans="1:7" ht="15" customHeight="1">
      <c r="A1872" s="29" t="s">
        <v>363</v>
      </c>
      <c r="B1872" s="29" t="s">
        <v>153</v>
      </c>
      <c r="C1872" s="29" t="s">
        <v>154</v>
      </c>
      <c r="D1872" s="30" t="s">
        <v>155</v>
      </c>
      <c r="E1872" s="31">
        <v>110</v>
      </c>
      <c r="F1872" s="32">
        <v>0.8</v>
      </c>
      <c r="G1872" s="32">
        <f>F1872*E1872</f>
        <v>88</v>
      </c>
    </row>
    <row r="1873" spans="1:7" ht="15" customHeight="1">
      <c r="A1873" s="1"/>
      <c r="B1873" s="1"/>
      <c r="C1873" s="1"/>
      <c r="D1873" s="1"/>
      <c r="E1873" s="1"/>
      <c r="F1873" s="33" t="s">
        <v>2433</v>
      </c>
      <c r="G1873" s="34">
        <v>296.8</v>
      </c>
    </row>
    <row r="1874" spans="1:7" ht="15" customHeight="1">
      <c r="A1874" s="27" t="s">
        <v>2729</v>
      </c>
      <c r="B1874" s="27" t="s">
        <v>2734</v>
      </c>
      <c r="C1874" s="27" t="s">
        <v>1670</v>
      </c>
      <c r="D1874" s="28" t="s">
        <v>101</v>
      </c>
      <c r="E1874" s="1"/>
      <c r="F1874" s="1"/>
      <c r="G1874" s="1"/>
    </row>
    <row r="1875" spans="1:7" ht="27.95" customHeight="1">
      <c r="A1875" s="29" t="s">
        <v>102</v>
      </c>
      <c r="B1875" s="29" t="s">
        <v>103</v>
      </c>
      <c r="C1875" s="29" t="s">
        <v>104</v>
      </c>
      <c r="D1875" s="30" t="s">
        <v>101</v>
      </c>
      <c r="E1875" s="31">
        <v>342.18</v>
      </c>
      <c r="F1875" s="32">
        <v>1.1100000000000001</v>
      </c>
      <c r="G1875" s="32">
        <f>F1875*E1875</f>
        <v>379.81980000000004</v>
      </c>
    </row>
    <row r="1876" spans="1:7" ht="27.95" customHeight="1">
      <c r="A1876" s="29" t="s">
        <v>294</v>
      </c>
      <c r="B1876" s="29" t="s">
        <v>103</v>
      </c>
      <c r="C1876" s="29" t="s">
        <v>104</v>
      </c>
      <c r="D1876" s="30" t="s">
        <v>101</v>
      </c>
      <c r="E1876" s="31">
        <v>4</v>
      </c>
      <c r="F1876" s="32">
        <v>1.1100000000000001</v>
      </c>
      <c r="G1876" s="32">
        <f>F1876*E1876</f>
        <v>4.4400000000000004</v>
      </c>
    </row>
    <row r="1877" spans="1:7" ht="15" customHeight="1">
      <c r="A1877" s="1"/>
      <c r="B1877" s="1"/>
      <c r="C1877" s="1"/>
      <c r="D1877" s="1"/>
      <c r="E1877" s="1"/>
      <c r="F1877" s="33" t="s">
        <v>2433</v>
      </c>
      <c r="G1877" s="34">
        <v>384.25979999999998</v>
      </c>
    </row>
    <row r="1878" spans="1:7" ht="15" customHeight="1">
      <c r="A1878" s="27" t="s">
        <v>2729</v>
      </c>
      <c r="B1878" s="27" t="s">
        <v>2735</v>
      </c>
      <c r="C1878" s="27" t="s">
        <v>1673</v>
      </c>
      <c r="D1878" s="28" t="s">
        <v>101</v>
      </c>
      <c r="E1878" s="1"/>
      <c r="F1878" s="1"/>
      <c r="G1878" s="1"/>
    </row>
    <row r="1879" spans="1:7" ht="27.95" customHeight="1">
      <c r="A1879" s="29" t="s">
        <v>122</v>
      </c>
      <c r="B1879" s="29" t="s">
        <v>123</v>
      </c>
      <c r="C1879" s="29" t="s">
        <v>124</v>
      </c>
      <c r="D1879" s="30" t="s">
        <v>101</v>
      </c>
      <c r="E1879" s="31">
        <v>131.82</v>
      </c>
      <c r="F1879" s="32">
        <v>1.1100000000000001</v>
      </c>
      <c r="G1879" s="32">
        <f>F1879*E1879</f>
        <v>146.3202</v>
      </c>
    </row>
    <row r="1880" spans="1:7" ht="27.95" customHeight="1">
      <c r="A1880" s="29" t="s">
        <v>218</v>
      </c>
      <c r="B1880" s="29" t="s">
        <v>123</v>
      </c>
      <c r="C1880" s="29" t="s">
        <v>124</v>
      </c>
      <c r="D1880" s="30" t="s">
        <v>101</v>
      </c>
      <c r="E1880" s="31">
        <v>34.67</v>
      </c>
      <c r="F1880" s="32">
        <v>1.1100000000000001</v>
      </c>
      <c r="G1880" s="32">
        <f>F1880*E1880</f>
        <v>38.483700000000006</v>
      </c>
    </row>
    <row r="1881" spans="1:7" ht="15" customHeight="1">
      <c r="A1881" s="1"/>
      <c r="B1881" s="1"/>
      <c r="C1881" s="1"/>
      <c r="D1881" s="1"/>
      <c r="E1881" s="1"/>
      <c r="F1881" s="33" t="s">
        <v>2433</v>
      </c>
      <c r="G1881" s="34">
        <v>184.8039</v>
      </c>
    </row>
    <row r="1882" spans="1:7" ht="15" customHeight="1">
      <c r="A1882" s="27" t="s">
        <v>2729</v>
      </c>
      <c r="B1882" s="27" t="s">
        <v>2736</v>
      </c>
      <c r="C1882" s="27" t="s">
        <v>1676</v>
      </c>
      <c r="D1882" s="28" t="s">
        <v>101</v>
      </c>
      <c r="E1882" s="1"/>
      <c r="F1882" s="1"/>
      <c r="G1882" s="1"/>
    </row>
    <row r="1883" spans="1:7" ht="20.100000000000001" customHeight="1">
      <c r="A1883" s="29" t="s">
        <v>357</v>
      </c>
      <c r="B1883" s="29" t="s">
        <v>358</v>
      </c>
      <c r="C1883" s="29" t="s">
        <v>359</v>
      </c>
      <c r="D1883" s="30" t="s">
        <v>81</v>
      </c>
      <c r="E1883" s="31">
        <v>220</v>
      </c>
      <c r="F1883" s="32">
        <v>0.87690000000000001</v>
      </c>
      <c r="G1883" s="32">
        <f>F1883*E1883</f>
        <v>192.91800000000001</v>
      </c>
    </row>
    <row r="1884" spans="1:7" ht="15" customHeight="1">
      <c r="A1884" s="1"/>
      <c r="B1884" s="1"/>
      <c r="C1884" s="1"/>
      <c r="D1884" s="1"/>
      <c r="E1884" s="1"/>
      <c r="F1884" s="33" t="s">
        <v>2433</v>
      </c>
      <c r="G1884" s="34">
        <v>192.91800000000001</v>
      </c>
    </row>
    <row r="1885" spans="1:7" ht="15" customHeight="1">
      <c r="A1885" s="27" t="s">
        <v>2729</v>
      </c>
      <c r="B1885" s="27" t="s">
        <v>2737</v>
      </c>
      <c r="C1885" s="27" t="s">
        <v>1679</v>
      </c>
      <c r="D1885" s="28" t="s">
        <v>101</v>
      </c>
      <c r="E1885" s="1"/>
      <c r="F1885" s="1"/>
      <c r="G1885" s="1"/>
    </row>
    <row r="1886" spans="1:7" ht="27.95" customHeight="1">
      <c r="A1886" s="29" t="s">
        <v>52</v>
      </c>
      <c r="B1886" s="29" t="s">
        <v>53</v>
      </c>
      <c r="C1886" s="29" t="s">
        <v>54</v>
      </c>
      <c r="D1886" s="30" t="s">
        <v>48</v>
      </c>
      <c r="E1886" s="31">
        <v>14</v>
      </c>
      <c r="F1886" s="32">
        <v>3.7174795589119999E-2</v>
      </c>
      <c r="G1886" s="32">
        <f>F1886*E1886</f>
        <v>0.52044713824767996</v>
      </c>
    </row>
    <row r="1887" spans="1:7" ht="20.100000000000001" customHeight="1">
      <c r="A1887" s="29" t="s">
        <v>344</v>
      </c>
      <c r="B1887" s="29" t="s">
        <v>345</v>
      </c>
      <c r="C1887" s="29" t="s">
        <v>346</v>
      </c>
      <c r="D1887" s="30" t="s">
        <v>101</v>
      </c>
      <c r="E1887" s="31">
        <v>60.82</v>
      </c>
      <c r="F1887" s="32">
        <v>1.07</v>
      </c>
      <c r="G1887" s="32">
        <f>F1887*E1887</f>
        <v>65.077399999999997</v>
      </c>
    </row>
    <row r="1888" spans="1:7" ht="15" customHeight="1">
      <c r="A1888" s="1"/>
      <c r="B1888" s="1"/>
      <c r="C1888" s="1"/>
      <c r="D1888" s="1"/>
      <c r="E1888" s="1"/>
      <c r="F1888" s="33" t="s">
        <v>2433</v>
      </c>
      <c r="G1888" s="34">
        <v>65.597847138247687</v>
      </c>
    </row>
    <row r="1889" spans="1:7" ht="15.95" customHeight="1">
      <c r="A1889" s="27" t="s">
        <v>2729</v>
      </c>
      <c r="B1889" s="27" t="s">
        <v>2738</v>
      </c>
      <c r="C1889" s="27" t="s">
        <v>765</v>
      </c>
      <c r="D1889" s="28" t="s">
        <v>58</v>
      </c>
      <c r="E1889" s="1"/>
      <c r="F1889" s="1"/>
      <c r="G1889" s="1"/>
    </row>
    <row r="1890" spans="1:7" ht="20.100000000000001" customHeight="1">
      <c r="A1890" s="29" t="s">
        <v>59</v>
      </c>
      <c r="B1890" s="29" t="s">
        <v>60</v>
      </c>
      <c r="C1890" s="29" t="s">
        <v>61</v>
      </c>
      <c r="D1890" s="30" t="s">
        <v>58</v>
      </c>
      <c r="E1890" s="31">
        <v>1</v>
      </c>
      <c r="F1890" s="32">
        <v>1</v>
      </c>
      <c r="G1890" s="32">
        <f>F1890*E1890</f>
        <v>1</v>
      </c>
    </row>
    <row r="1891" spans="1:7" ht="15" customHeight="1">
      <c r="A1891" s="1"/>
      <c r="B1891" s="1"/>
      <c r="C1891" s="1"/>
      <c r="D1891" s="1"/>
      <c r="E1891" s="1"/>
      <c r="F1891" s="33" t="s">
        <v>2433</v>
      </c>
      <c r="G1891" s="34">
        <v>1</v>
      </c>
    </row>
    <row r="1892" spans="1:7" ht="15" customHeight="1">
      <c r="A1892" s="27" t="s">
        <v>2729</v>
      </c>
      <c r="B1892" s="27" t="s">
        <v>2739</v>
      </c>
      <c r="C1892" s="27" t="s">
        <v>1242</v>
      </c>
      <c r="D1892" s="28" t="s">
        <v>101</v>
      </c>
      <c r="E1892" s="1"/>
      <c r="F1892" s="1"/>
      <c r="G1892" s="1"/>
    </row>
    <row r="1893" spans="1:7" ht="15" customHeight="1">
      <c r="A1893" s="29" t="s">
        <v>427</v>
      </c>
      <c r="B1893" s="29" t="s">
        <v>428</v>
      </c>
      <c r="C1893" s="29" t="s">
        <v>429</v>
      </c>
      <c r="D1893" s="30" t="s">
        <v>48</v>
      </c>
      <c r="E1893" s="31">
        <v>45.45</v>
      </c>
      <c r="F1893" s="32">
        <v>0.9</v>
      </c>
      <c r="G1893" s="32">
        <f>F1893*E1893</f>
        <v>40.905000000000001</v>
      </c>
    </row>
    <row r="1894" spans="1:7" ht="15" customHeight="1">
      <c r="A1894" s="1"/>
      <c r="B1894" s="1"/>
      <c r="C1894" s="1"/>
      <c r="D1894" s="1"/>
      <c r="E1894" s="1"/>
      <c r="F1894" s="33" t="s">
        <v>2433</v>
      </c>
      <c r="G1894" s="34">
        <v>40.905000000000001</v>
      </c>
    </row>
    <row r="1895" spans="1:7" ht="15.95" customHeight="1">
      <c r="A1895" s="27" t="s">
        <v>2729</v>
      </c>
      <c r="B1895" s="27" t="s">
        <v>2740</v>
      </c>
      <c r="C1895" s="27" t="s">
        <v>847</v>
      </c>
      <c r="D1895" s="28" t="s">
        <v>101</v>
      </c>
      <c r="E1895" s="1"/>
      <c r="F1895" s="1"/>
      <c r="G1895" s="1"/>
    </row>
    <row r="1896" spans="1:7" ht="20.100000000000001" customHeight="1">
      <c r="A1896" s="29" t="s">
        <v>112</v>
      </c>
      <c r="B1896" s="29" t="s">
        <v>113</v>
      </c>
      <c r="C1896" s="29" t="s">
        <v>114</v>
      </c>
      <c r="D1896" s="30" t="s">
        <v>101</v>
      </c>
      <c r="E1896" s="31">
        <v>21.25</v>
      </c>
      <c r="F1896" s="32">
        <v>1.05</v>
      </c>
      <c r="G1896" s="32">
        <f>F1896*E1896</f>
        <v>22.3125</v>
      </c>
    </row>
    <row r="1897" spans="1:7" ht="20.100000000000001" customHeight="1">
      <c r="A1897" s="29" t="s">
        <v>215</v>
      </c>
      <c r="B1897" s="29" t="s">
        <v>113</v>
      </c>
      <c r="C1897" s="29" t="s">
        <v>114</v>
      </c>
      <c r="D1897" s="30" t="s">
        <v>101</v>
      </c>
      <c r="E1897" s="31">
        <v>30.14</v>
      </c>
      <c r="F1897" s="32">
        <v>1.05</v>
      </c>
      <c r="G1897" s="32">
        <f>F1897*E1897</f>
        <v>31.647000000000002</v>
      </c>
    </row>
    <row r="1898" spans="1:7" ht="15" customHeight="1">
      <c r="A1898" s="1"/>
      <c r="B1898" s="1"/>
      <c r="C1898" s="1"/>
      <c r="D1898" s="1"/>
      <c r="E1898" s="1"/>
      <c r="F1898" s="33" t="s">
        <v>2433</v>
      </c>
      <c r="G1898" s="34">
        <v>53.959499999999998</v>
      </c>
    </row>
    <row r="1899" spans="1:7" ht="15.95" customHeight="1">
      <c r="A1899" s="27" t="s">
        <v>2729</v>
      </c>
      <c r="B1899" s="27" t="s">
        <v>2741</v>
      </c>
      <c r="C1899" s="27" t="s">
        <v>822</v>
      </c>
      <c r="D1899" s="28" t="s">
        <v>101</v>
      </c>
      <c r="E1899" s="1"/>
      <c r="F1899" s="1"/>
      <c r="G1899" s="1"/>
    </row>
    <row r="1900" spans="1:7" ht="20.100000000000001" customHeight="1">
      <c r="A1900" s="29" t="s">
        <v>97</v>
      </c>
      <c r="B1900" s="29" t="s">
        <v>98</v>
      </c>
      <c r="C1900" s="29" t="s">
        <v>99</v>
      </c>
      <c r="D1900" s="30" t="s">
        <v>101</v>
      </c>
      <c r="E1900" s="31">
        <v>95.05</v>
      </c>
      <c r="F1900" s="32">
        <v>1.3140000000000001</v>
      </c>
      <c r="G1900" s="32">
        <f>F1900*E1900</f>
        <v>124.89570000000001</v>
      </c>
    </row>
    <row r="1901" spans="1:7" ht="20.100000000000001" customHeight="1">
      <c r="A1901" s="29" t="s">
        <v>209</v>
      </c>
      <c r="B1901" s="29" t="s">
        <v>98</v>
      </c>
      <c r="C1901" s="29" t="s">
        <v>99</v>
      </c>
      <c r="D1901" s="30" t="s">
        <v>101</v>
      </c>
      <c r="E1901" s="31">
        <v>91.8</v>
      </c>
      <c r="F1901" s="32">
        <v>1.3140000000000001</v>
      </c>
      <c r="G1901" s="32">
        <f>F1901*E1901</f>
        <v>120.62520000000001</v>
      </c>
    </row>
    <row r="1902" spans="1:7" ht="15" customHeight="1">
      <c r="A1902" s="1"/>
      <c r="B1902" s="1"/>
      <c r="C1902" s="1"/>
      <c r="D1902" s="1"/>
      <c r="E1902" s="1"/>
      <c r="F1902" s="33" t="s">
        <v>2433</v>
      </c>
      <c r="G1902" s="34">
        <v>245.52090000000001</v>
      </c>
    </row>
    <row r="1903" spans="1:7" ht="15" customHeight="1">
      <c r="A1903" s="27" t="s">
        <v>2729</v>
      </c>
      <c r="B1903" s="27" t="s">
        <v>2742</v>
      </c>
      <c r="C1903" s="27" t="s">
        <v>561</v>
      </c>
      <c r="D1903" s="28" t="s">
        <v>58</v>
      </c>
      <c r="E1903" s="1"/>
      <c r="F1903" s="1"/>
      <c r="G1903" s="1"/>
    </row>
    <row r="1904" spans="1:7" ht="20.100000000000001" customHeight="1">
      <c r="A1904" s="29" t="s">
        <v>34</v>
      </c>
      <c r="B1904" s="29" t="s">
        <v>35</v>
      </c>
      <c r="C1904" s="29" t="s">
        <v>36</v>
      </c>
      <c r="D1904" s="30" t="s">
        <v>30</v>
      </c>
      <c r="E1904" s="31">
        <v>12</v>
      </c>
      <c r="F1904" s="32">
        <v>2</v>
      </c>
      <c r="G1904" s="32">
        <f>F1904*E1904</f>
        <v>24</v>
      </c>
    </row>
    <row r="1905" spans="1:7" ht="15" customHeight="1">
      <c r="A1905" s="1"/>
      <c r="B1905" s="1"/>
      <c r="C1905" s="1"/>
      <c r="D1905" s="1"/>
      <c r="E1905" s="1"/>
      <c r="F1905" s="33" t="s">
        <v>2433</v>
      </c>
      <c r="G1905" s="34">
        <v>24</v>
      </c>
    </row>
    <row r="1906" spans="1:7" ht="15" customHeight="1">
      <c r="A1906" s="27" t="s">
        <v>2729</v>
      </c>
      <c r="B1906" s="27" t="s">
        <v>2743</v>
      </c>
      <c r="C1906" s="27" t="s">
        <v>2073</v>
      </c>
      <c r="D1906" s="28" t="s">
        <v>58</v>
      </c>
      <c r="E1906" s="1"/>
      <c r="F1906" s="1"/>
      <c r="G1906" s="1"/>
    </row>
    <row r="1907" spans="1:7" ht="27.95" customHeight="1">
      <c r="A1907" s="29" t="s">
        <v>52</v>
      </c>
      <c r="B1907" s="29" t="s">
        <v>53</v>
      </c>
      <c r="C1907" s="29" t="s">
        <v>54</v>
      </c>
      <c r="D1907" s="30" t="s">
        <v>48</v>
      </c>
      <c r="E1907" s="31">
        <v>14</v>
      </c>
      <c r="F1907" s="32">
        <v>1.8049644E-3</v>
      </c>
      <c r="G1907" s="32">
        <f>F1907*E1907</f>
        <v>2.5269501600000001E-2</v>
      </c>
    </row>
    <row r="1908" spans="1:7" ht="15" customHeight="1">
      <c r="A1908" s="1"/>
      <c r="B1908" s="1"/>
      <c r="C1908" s="1"/>
      <c r="D1908" s="1"/>
      <c r="E1908" s="1"/>
      <c r="F1908" s="33" t="s">
        <v>2433</v>
      </c>
      <c r="G1908" s="34">
        <v>2.5269501600000001E-2</v>
      </c>
    </row>
    <row r="1909" spans="1:7" ht="15.95" customHeight="1">
      <c r="A1909" s="27" t="s">
        <v>2729</v>
      </c>
      <c r="B1909" s="27" t="s">
        <v>2744</v>
      </c>
      <c r="C1909" s="27" t="s">
        <v>1050</v>
      </c>
      <c r="D1909" s="28" t="s">
        <v>817</v>
      </c>
      <c r="E1909" s="1"/>
      <c r="F1909" s="1"/>
      <c r="G1909" s="1"/>
    </row>
    <row r="1910" spans="1:7" ht="36" customHeight="1">
      <c r="A1910" s="29" t="s">
        <v>266</v>
      </c>
      <c r="B1910" s="29" t="s">
        <v>267</v>
      </c>
      <c r="C1910" s="29" t="s">
        <v>268</v>
      </c>
      <c r="D1910" s="30" t="s">
        <v>48</v>
      </c>
      <c r="E1910" s="31">
        <v>408</v>
      </c>
      <c r="F1910" s="32">
        <v>0.21</v>
      </c>
      <c r="G1910" s="32">
        <f>F1910*E1910</f>
        <v>85.679999999999993</v>
      </c>
    </row>
    <row r="1911" spans="1:7" ht="36" customHeight="1">
      <c r="A1911" s="29" t="s">
        <v>278</v>
      </c>
      <c r="B1911" s="29" t="s">
        <v>267</v>
      </c>
      <c r="C1911" s="29" t="s">
        <v>268</v>
      </c>
      <c r="D1911" s="30" t="s">
        <v>48</v>
      </c>
      <c r="E1911" s="31">
        <v>229.45</v>
      </c>
      <c r="F1911" s="32">
        <v>0.21</v>
      </c>
      <c r="G1911" s="32">
        <f>F1911*E1911</f>
        <v>48.184499999999993</v>
      </c>
    </row>
    <row r="1912" spans="1:7" ht="36" customHeight="1">
      <c r="A1912" s="29" t="s">
        <v>374</v>
      </c>
      <c r="B1912" s="29" t="s">
        <v>267</v>
      </c>
      <c r="C1912" s="29" t="s">
        <v>268</v>
      </c>
      <c r="D1912" s="30" t="s">
        <v>48</v>
      </c>
      <c r="E1912" s="31">
        <v>123.31</v>
      </c>
      <c r="F1912" s="32">
        <v>0.21</v>
      </c>
      <c r="G1912" s="32">
        <f>F1912*E1912</f>
        <v>25.895099999999999</v>
      </c>
    </row>
    <row r="1913" spans="1:7" ht="15" customHeight="1">
      <c r="A1913" s="1"/>
      <c r="B1913" s="1"/>
      <c r="C1913" s="1"/>
      <c r="D1913" s="1"/>
      <c r="E1913" s="1"/>
      <c r="F1913" s="33" t="s">
        <v>2433</v>
      </c>
      <c r="G1913" s="34">
        <v>159.75960000000001</v>
      </c>
    </row>
    <row r="1914" spans="1:7" ht="15" customHeight="1">
      <c r="A1914" s="27" t="s">
        <v>2729</v>
      </c>
      <c r="B1914" s="27" t="s">
        <v>2745</v>
      </c>
      <c r="C1914" s="27" t="s">
        <v>897</v>
      </c>
      <c r="D1914" s="28" t="s">
        <v>101</v>
      </c>
      <c r="E1914" s="1"/>
      <c r="F1914" s="1"/>
      <c r="G1914" s="1"/>
    </row>
    <row r="1915" spans="1:7" ht="20.100000000000001" customHeight="1">
      <c r="A1915" s="29" t="s">
        <v>161</v>
      </c>
      <c r="B1915" s="29" t="s">
        <v>162</v>
      </c>
      <c r="C1915" s="29" t="s">
        <v>163</v>
      </c>
      <c r="D1915" s="30" t="s">
        <v>48</v>
      </c>
      <c r="E1915" s="31">
        <v>161.22</v>
      </c>
      <c r="F1915" s="32">
        <v>1.6</v>
      </c>
      <c r="G1915" s="32">
        <f>F1915*E1915</f>
        <v>257.952</v>
      </c>
    </row>
    <row r="1916" spans="1:7" ht="15" customHeight="1">
      <c r="A1916" s="1"/>
      <c r="B1916" s="1"/>
      <c r="C1916" s="1"/>
      <c r="D1916" s="1"/>
      <c r="E1916" s="1"/>
      <c r="F1916" s="33" t="s">
        <v>2433</v>
      </c>
      <c r="G1916" s="34">
        <v>257.952</v>
      </c>
    </row>
    <row r="1917" spans="1:7" ht="15.95" customHeight="1">
      <c r="A1917" s="27" t="s">
        <v>2729</v>
      </c>
      <c r="B1917" s="27" t="s">
        <v>2746</v>
      </c>
      <c r="C1917" s="27" t="s">
        <v>1432</v>
      </c>
      <c r="D1917" s="28" t="s">
        <v>817</v>
      </c>
      <c r="E1917" s="1"/>
      <c r="F1917" s="1"/>
      <c r="G1917" s="1"/>
    </row>
    <row r="1918" spans="1:7" ht="27.95" customHeight="1">
      <c r="A1918" s="29" t="s">
        <v>52</v>
      </c>
      <c r="B1918" s="29" t="s">
        <v>53</v>
      </c>
      <c r="C1918" s="29" t="s">
        <v>54</v>
      </c>
      <c r="D1918" s="30" t="s">
        <v>48</v>
      </c>
      <c r="E1918" s="31">
        <v>14</v>
      </c>
      <c r="F1918" s="32">
        <v>3.7928217600000001E-2</v>
      </c>
      <c r="G1918" s="32">
        <f>F1918*E1918</f>
        <v>0.53099504640000006</v>
      </c>
    </row>
    <row r="1919" spans="1:7" ht="15" customHeight="1">
      <c r="A1919" s="1"/>
      <c r="B1919" s="1"/>
      <c r="C1919" s="1"/>
      <c r="D1919" s="1"/>
      <c r="E1919" s="1"/>
      <c r="F1919" s="33" t="s">
        <v>2433</v>
      </c>
      <c r="G1919" s="34">
        <v>0.53099504639999995</v>
      </c>
    </row>
    <row r="1920" spans="1:7" ht="15" customHeight="1">
      <c r="A1920" s="27" t="s">
        <v>2747</v>
      </c>
      <c r="B1920" s="27" t="s">
        <v>2748</v>
      </c>
      <c r="C1920" s="27" t="s">
        <v>1368</v>
      </c>
      <c r="D1920" s="28" t="s">
        <v>15</v>
      </c>
      <c r="E1920" s="1"/>
      <c r="F1920" s="1"/>
      <c r="G1920" s="1"/>
    </row>
    <row r="1921" spans="1:7" ht="27.95" customHeight="1">
      <c r="A1921" s="29" t="s">
        <v>52</v>
      </c>
      <c r="B1921" s="29" t="s">
        <v>53</v>
      </c>
      <c r="C1921" s="29" t="s">
        <v>54</v>
      </c>
      <c r="D1921" s="30" t="s">
        <v>48</v>
      </c>
      <c r="E1921" s="31">
        <v>14</v>
      </c>
      <c r="F1921" s="32">
        <v>1.1406155614347756E-3</v>
      </c>
      <c r="G1921" s="32">
        <f t="shared" ref="G1921:G1927" si="64">F1921*E1921</f>
        <v>1.596861786008686E-2</v>
      </c>
    </row>
    <row r="1922" spans="1:7" ht="27.95" customHeight="1">
      <c r="A1922" s="29" t="s">
        <v>102</v>
      </c>
      <c r="B1922" s="29" t="s">
        <v>103</v>
      </c>
      <c r="C1922" s="29" t="s">
        <v>104</v>
      </c>
      <c r="D1922" s="30" t="s">
        <v>101</v>
      </c>
      <c r="E1922" s="31">
        <v>342.18</v>
      </c>
      <c r="F1922" s="32">
        <v>7.903584E-3</v>
      </c>
      <c r="G1922" s="32">
        <f t="shared" si="64"/>
        <v>2.70444837312</v>
      </c>
    </row>
    <row r="1923" spans="1:7" ht="27.95" customHeight="1">
      <c r="A1923" s="29" t="s">
        <v>122</v>
      </c>
      <c r="B1923" s="29" t="s">
        <v>123</v>
      </c>
      <c r="C1923" s="29" t="s">
        <v>124</v>
      </c>
      <c r="D1923" s="30" t="s">
        <v>101</v>
      </c>
      <c r="E1923" s="31">
        <v>131.82</v>
      </c>
      <c r="F1923" s="32">
        <v>8.5115520000000004E-3</v>
      </c>
      <c r="G1923" s="32">
        <f t="shared" si="64"/>
        <v>1.12199278464</v>
      </c>
    </row>
    <row r="1924" spans="1:7" ht="27.95" customHeight="1">
      <c r="A1924" s="29" t="s">
        <v>218</v>
      </c>
      <c r="B1924" s="29" t="s">
        <v>123</v>
      </c>
      <c r="C1924" s="29" t="s">
        <v>124</v>
      </c>
      <c r="D1924" s="30" t="s">
        <v>101</v>
      </c>
      <c r="E1924" s="31">
        <v>34.67</v>
      </c>
      <c r="F1924" s="32">
        <v>8.5115520000000004E-3</v>
      </c>
      <c r="G1924" s="32">
        <f t="shared" si="64"/>
        <v>0.29509550784000005</v>
      </c>
    </row>
    <row r="1925" spans="1:7" ht="27.95" customHeight="1">
      <c r="A1925" s="29" t="s">
        <v>294</v>
      </c>
      <c r="B1925" s="29" t="s">
        <v>103</v>
      </c>
      <c r="C1925" s="29" t="s">
        <v>104</v>
      </c>
      <c r="D1925" s="30" t="s">
        <v>101</v>
      </c>
      <c r="E1925" s="31">
        <v>4</v>
      </c>
      <c r="F1925" s="32">
        <v>7.903584E-3</v>
      </c>
      <c r="G1925" s="32">
        <f t="shared" si="64"/>
        <v>3.1614336E-2</v>
      </c>
    </row>
    <row r="1926" spans="1:7" ht="20.100000000000001" customHeight="1">
      <c r="A1926" s="29" t="s">
        <v>344</v>
      </c>
      <c r="B1926" s="29" t="s">
        <v>345</v>
      </c>
      <c r="C1926" s="29" t="s">
        <v>346</v>
      </c>
      <c r="D1926" s="30" t="s">
        <v>101</v>
      </c>
      <c r="E1926" s="31">
        <v>60.82</v>
      </c>
      <c r="F1926" s="32">
        <v>3.2830272000000001E-2</v>
      </c>
      <c r="G1926" s="32">
        <f t="shared" si="64"/>
        <v>1.9967371430400001</v>
      </c>
    </row>
    <row r="1927" spans="1:7" ht="20.100000000000001" customHeight="1">
      <c r="A1927" s="29" t="s">
        <v>357</v>
      </c>
      <c r="B1927" s="29" t="s">
        <v>358</v>
      </c>
      <c r="C1927" s="29" t="s">
        <v>359</v>
      </c>
      <c r="D1927" s="30" t="s">
        <v>81</v>
      </c>
      <c r="E1927" s="31">
        <v>220</v>
      </c>
      <c r="F1927" s="32">
        <v>2.0812771199999998E-3</v>
      </c>
      <c r="G1927" s="32">
        <f t="shared" si="64"/>
        <v>0.45788096639999998</v>
      </c>
    </row>
    <row r="1928" spans="1:7" ht="15" customHeight="1">
      <c r="A1928" s="1"/>
      <c r="B1928" s="1"/>
      <c r="C1928" s="1"/>
      <c r="D1928" s="1"/>
      <c r="E1928" s="1"/>
      <c r="F1928" s="33" t="s">
        <v>2433</v>
      </c>
      <c r="G1928" s="34">
        <v>6.6237377289000872</v>
      </c>
    </row>
    <row r="1929" spans="1:7" ht="15" customHeight="1">
      <c r="A1929" s="27" t="s">
        <v>2747</v>
      </c>
      <c r="B1929" s="27" t="s">
        <v>2749</v>
      </c>
      <c r="C1929" s="27" t="s">
        <v>1455</v>
      </c>
      <c r="D1929" s="28" t="s">
        <v>15</v>
      </c>
      <c r="E1929" s="1"/>
      <c r="F1929" s="1"/>
      <c r="G1929" s="1"/>
    </row>
    <row r="1930" spans="1:7" ht="20.100000000000001" customHeight="1">
      <c r="A1930" s="29" t="s">
        <v>49</v>
      </c>
      <c r="B1930" s="29" t="s">
        <v>50</v>
      </c>
      <c r="C1930" s="29" t="s">
        <v>51</v>
      </c>
      <c r="D1930" s="30" t="s">
        <v>48</v>
      </c>
      <c r="E1930" s="31">
        <v>30</v>
      </c>
      <c r="F1930" s="32">
        <v>0.25149712372409999</v>
      </c>
      <c r="G1930" s="32">
        <f>F1930*E1930</f>
        <v>7.5449137117229998</v>
      </c>
    </row>
    <row r="1931" spans="1:7" ht="27.95" customHeight="1">
      <c r="A1931" s="29" t="s">
        <v>52</v>
      </c>
      <c r="B1931" s="29" t="s">
        <v>53</v>
      </c>
      <c r="C1931" s="29" t="s">
        <v>54</v>
      </c>
      <c r="D1931" s="30" t="s">
        <v>48</v>
      </c>
      <c r="E1931" s="31">
        <v>14</v>
      </c>
      <c r="F1931" s="32">
        <v>0.50104383097000005</v>
      </c>
      <c r="G1931" s="32">
        <f>F1931*E1931</f>
        <v>7.0146136335800007</v>
      </c>
    </row>
    <row r="1932" spans="1:7" ht="27.95" customHeight="1">
      <c r="A1932" s="29" t="s">
        <v>55</v>
      </c>
      <c r="B1932" s="29" t="s">
        <v>56</v>
      </c>
      <c r="C1932" s="29" t="s">
        <v>57</v>
      </c>
      <c r="D1932" s="30" t="s">
        <v>58</v>
      </c>
      <c r="E1932" s="31">
        <v>1</v>
      </c>
      <c r="F1932" s="32">
        <v>5.5071892761500001</v>
      </c>
      <c r="G1932" s="32">
        <f>F1932*E1932</f>
        <v>5.5071892761500001</v>
      </c>
    </row>
    <row r="1933" spans="1:7" ht="20.100000000000001" customHeight="1">
      <c r="A1933" s="29" t="s">
        <v>324</v>
      </c>
      <c r="B1933" s="29" t="s">
        <v>325</v>
      </c>
      <c r="C1933" s="29" t="s">
        <v>326</v>
      </c>
      <c r="D1933" s="30" t="s">
        <v>58</v>
      </c>
      <c r="E1933" s="31">
        <v>2</v>
      </c>
      <c r="F1933" s="32">
        <v>0.243742089</v>
      </c>
      <c r="G1933" s="32">
        <f>F1933*E1933</f>
        <v>0.48748417799999999</v>
      </c>
    </row>
    <row r="1934" spans="1:7" ht="15" customHeight="1">
      <c r="A1934" s="1"/>
      <c r="B1934" s="1"/>
      <c r="C1934" s="1"/>
      <c r="D1934" s="1"/>
      <c r="E1934" s="1"/>
      <c r="F1934" s="33" t="s">
        <v>2433</v>
      </c>
      <c r="G1934" s="34">
        <v>20.554200799453</v>
      </c>
    </row>
    <row r="1935" spans="1:7" ht="15" customHeight="1">
      <c r="A1935" s="27" t="s">
        <v>2747</v>
      </c>
      <c r="B1935" s="27" t="s">
        <v>2750</v>
      </c>
      <c r="C1935" s="27" t="s">
        <v>1382</v>
      </c>
      <c r="D1935" s="28" t="s">
        <v>15</v>
      </c>
      <c r="E1935" s="1"/>
      <c r="F1935" s="1"/>
      <c r="G1935" s="1"/>
    </row>
    <row r="1936" spans="1:7" ht="20.100000000000001" customHeight="1">
      <c r="A1936" s="29" t="s">
        <v>257</v>
      </c>
      <c r="B1936" s="29" t="s">
        <v>258</v>
      </c>
      <c r="C1936" s="29" t="s">
        <v>259</v>
      </c>
      <c r="D1936" s="30" t="s">
        <v>48</v>
      </c>
      <c r="E1936" s="31">
        <v>340</v>
      </c>
      <c r="F1936" s="32">
        <v>0.60796799999999995</v>
      </c>
      <c r="G1936" s="32">
        <f>F1936*E1936</f>
        <v>206.70911999999998</v>
      </c>
    </row>
    <row r="1937" spans="1:7" ht="20.100000000000001" customHeight="1">
      <c r="A1937" s="29" t="s">
        <v>260</v>
      </c>
      <c r="B1937" s="29" t="s">
        <v>261</v>
      </c>
      <c r="C1937" s="29" t="s">
        <v>262</v>
      </c>
      <c r="D1937" s="30" t="s">
        <v>48</v>
      </c>
      <c r="E1937" s="31">
        <v>340</v>
      </c>
      <c r="F1937" s="32">
        <v>0.60796799999999995</v>
      </c>
      <c r="G1937" s="32">
        <f>F1937*E1937</f>
        <v>206.70911999999998</v>
      </c>
    </row>
    <row r="1938" spans="1:7" ht="15" customHeight="1">
      <c r="A1938" s="1"/>
      <c r="B1938" s="1"/>
      <c r="C1938" s="1"/>
      <c r="D1938" s="1"/>
      <c r="E1938" s="1"/>
      <c r="F1938" s="33" t="s">
        <v>2433</v>
      </c>
      <c r="G1938" s="34">
        <v>413.41824000000003</v>
      </c>
    </row>
    <row r="1939" spans="1:7" ht="15" customHeight="1">
      <c r="A1939" s="27" t="s">
        <v>2747</v>
      </c>
      <c r="B1939" s="27" t="s">
        <v>2751</v>
      </c>
      <c r="C1939" s="27" t="s">
        <v>1391</v>
      </c>
      <c r="D1939" s="28" t="s">
        <v>15</v>
      </c>
      <c r="E1939" s="1"/>
      <c r="F1939" s="1"/>
      <c r="G1939" s="1"/>
    </row>
    <row r="1940" spans="1:7" ht="20.100000000000001" customHeight="1">
      <c r="A1940" s="29" t="s">
        <v>161</v>
      </c>
      <c r="B1940" s="29" t="s">
        <v>162</v>
      </c>
      <c r="C1940" s="29" t="s">
        <v>163</v>
      </c>
      <c r="D1940" s="30" t="s">
        <v>48</v>
      </c>
      <c r="E1940" s="31">
        <v>161.22</v>
      </c>
      <c r="F1940" s="32">
        <v>0.97274879999999997</v>
      </c>
      <c r="G1940" s="32">
        <f t="shared" ref="G1940:G1945" si="65">F1940*E1940</f>
        <v>156.82656153599999</v>
      </c>
    </row>
    <row r="1941" spans="1:7" ht="20.100000000000001" customHeight="1">
      <c r="A1941" s="29" t="s">
        <v>175</v>
      </c>
      <c r="B1941" s="29" t="s">
        <v>176</v>
      </c>
      <c r="C1941" s="29" t="s">
        <v>177</v>
      </c>
      <c r="D1941" s="30" t="s">
        <v>48</v>
      </c>
      <c r="E1941" s="31">
        <v>262.7</v>
      </c>
      <c r="F1941" s="32">
        <v>0.19454975999999999</v>
      </c>
      <c r="G1941" s="32">
        <f t="shared" si="65"/>
        <v>51.108221951999994</v>
      </c>
    </row>
    <row r="1942" spans="1:7" ht="20.100000000000001" customHeight="1">
      <c r="A1942" s="29" t="s">
        <v>269</v>
      </c>
      <c r="B1942" s="29" t="s">
        <v>270</v>
      </c>
      <c r="C1942" s="29" t="s">
        <v>271</v>
      </c>
      <c r="D1942" s="30" t="s">
        <v>48</v>
      </c>
      <c r="E1942" s="31">
        <v>408</v>
      </c>
      <c r="F1942" s="32">
        <v>9.7274879999999994E-2</v>
      </c>
      <c r="G1942" s="32">
        <f t="shared" si="65"/>
        <v>39.688151040000001</v>
      </c>
    </row>
    <row r="1943" spans="1:7" ht="20.100000000000001" customHeight="1">
      <c r="A1943" s="29" t="s">
        <v>279</v>
      </c>
      <c r="B1943" s="29" t="s">
        <v>280</v>
      </c>
      <c r="C1943" s="29" t="s">
        <v>281</v>
      </c>
      <c r="D1943" s="30" t="s">
        <v>48</v>
      </c>
      <c r="E1943" s="31">
        <v>275.91000000000003</v>
      </c>
      <c r="F1943" s="32">
        <v>0.19454975999999999</v>
      </c>
      <c r="G1943" s="32">
        <f t="shared" si="65"/>
        <v>53.678224281600002</v>
      </c>
    </row>
    <row r="1944" spans="1:7" ht="20.100000000000001" customHeight="1">
      <c r="A1944" s="29" t="s">
        <v>375</v>
      </c>
      <c r="B1944" s="29" t="s">
        <v>280</v>
      </c>
      <c r="C1944" s="29" t="s">
        <v>281</v>
      </c>
      <c r="D1944" s="30" t="s">
        <v>48</v>
      </c>
      <c r="E1944" s="31">
        <v>178.5</v>
      </c>
      <c r="F1944" s="32">
        <v>0.19454975999999999</v>
      </c>
      <c r="G1944" s="32">
        <f t="shared" si="65"/>
        <v>34.727132159999996</v>
      </c>
    </row>
    <row r="1945" spans="1:7" ht="15" customHeight="1">
      <c r="A1945" s="29" t="s">
        <v>389</v>
      </c>
      <c r="B1945" s="29" t="s">
        <v>390</v>
      </c>
      <c r="C1945" s="29" t="s">
        <v>391</v>
      </c>
      <c r="D1945" s="30" t="s">
        <v>48</v>
      </c>
      <c r="E1945" s="31">
        <v>123.31</v>
      </c>
      <c r="F1945" s="32">
        <v>0.60796799999999995</v>
      </c>
      <c r="G1945" s="32">
        <f t="shared" si="65"/>
        <v>74.968534079999998</v>
      </c>
    </row>
    <row r="1946" spans="1:7" ht="15" customHeight="1">
      <c r="A1946" s="1"/>
      <c r="B1946" s="1"/>
      <c r="C1946" s="1"/>
      <c r="D1946" s="1"/>
      <c r="E1946" s="1"/>
      <c r="F1946" s="33" t="s">
        <v>2433</v>
      </c>
      <c r="G1946" s="34">
        <v>410.99682504959998</v>
      </c>
    </row>
    <row r="1947" spans="1:7" ht="15" customHeight="1">
      <c r="A1947" s="27" t="s">
        <v>2747</v>
      </c>
      <c r="B1947" s="27" t="s">
        <v>2752</v>
      </c>
      <c r="C1947" s="27" t="s">
        <v>937</v>
      </c>
      <c r="D1947" s="28" t="s">
        <v>15</v>
      </c>
      <c r="E1947" s="1"/>
      <c r="F1947" s="1"/>
      <c r="G1947" s="1"/>
    </row>
    <row r="1948" spans="1:7" ht="15" customHeight="1">
      <c r="A1948" s="29" t="s">
        <v>187</v>
      </c>
      <c r="B1948" s="29" t="s">
        <v>188</v>
      </c>
      <c r="C1948" s="29" t="s">
        <v>189</v>
      </c>
      <c r="D1948" s="30" t="s">
        <v>48</v>
      </c>
      <c r="E1948" s="31">
        <v>360.72</v>
      </c>
      <c r="F1948" s="32">
        <v>0.3</v>
      </c>
      <c r="G1948" s="32">
        <f>F1948*E1948</f>
        <v>108.21600000000001</v>
      </c>
    </row>
    <row r="1949" spans="1:7" ht="15" customHeight="1">
      <c r="A1949" s="1"/>
      <c r="B1949" s="1"/>
      <c r="C1949" s="1"/>
      <c r="D1949" s="1"/>
      <c r="E1949" s="1"/>
      <c r="F1949" s="33" t="s">
        <v>2433</v>
      </c>
      <c r="G1949" s="34">
        <v>108.21599999999999</v>
      </c>
    </row>
    <row r="1950" spans="1:7" ht="15.95" customHeight="1">
      <c r="A1950" s="27" t="s">
        <v>2753</v>
      </c>
      <c r="B1950" s="27" t="s">
        <v>2754</v>
      </c>
      <c r="C1950" s="27" t="s">
        <v>1360</v>
      </c>
      <c r="D1950" s="28" t="s">
        <v>15</v>
      </c>
      <c r="E1950" s="1"/>
      <c r="F1950" s="1"/>
      <c r="G1950" s="1"/>
    </row>
    <row r="1951" spans="1:7" ht="20.100000000000001" customHeight="1">
      <c r="A1951" s="29" t="s">
        <v>45</v>
      </c>
      <c r="B1951" s="29" t="s">
        <v>46</v>
      </c>
      <c r="C1951" s="29" t="s">
        <v>47</v>
      </c>
      <c r="D1951" s="30" t="s">
        <v>48</v>
      </c>
      <c r="E1951" s="31">
        <v>2.88</v>
      </c>
      <c r="F1951" s="32">
        <v>1.7179500000000001</v>
      </c>
      <c r="G1951" s="32">
        <f t="shared" ref="G1951:G1982" si="66">F1951*E1951</f>
        <v>4.9476959999999996</v>
      </c>
    </row>
    <row r="1952" spans="1:7" ht="20.100000000000001" customHeight="1">
      <c r="A1952" s="29" t="s">
        <v>49</v>
      </c>
      <c r="B1952" s="29" t="s">
        <v>50</v>
      </c>
      <c r="C1952" s="29" t="s">
        <v>51</v>
      </c>
      <c r="D1952" s="30" t="s">
        <v>48</v>
      </c>
      <c r="E1952" s="31">
        <v>30</v>
      </c>
      <c r="F1952" s="32">
        <v>8.1485310345680002</v>
      </c>
      <c r="G1952" s="32">
        <f t="shared" si="66"/>
        <v>244.45593103704002</v>
      </c>
    </row>
    <row r="1953" spans="1:7" ht="27.95" customHeight="1">
      <c r="A1953" s="29" t="s">
        <v>52</v>
      </c>
      <c r="B1953" s="29" t="s">
        <v>53</v>
      </c>
      <c r="C1953" s="29" t="s">
        <v>54</v>
      </c>
      <c r="D1953" s="30" t="s">
        <v>48</v>
      </c>
      <c r="E1953" s="31">
        <v>14</v>
      </c>
      <c r="F1953" s="32">
        <v>6.9530035489536193</v>
      </c>
      <c r="G1953" s="32">
        <f t="shared" si="66"/>
        <v>97.342049685350673</v>
      </c>
    </row>
    <row r="1954" spans="1:7" ht="27.95" customHeight="1">
      <c r="A1954" s="29" t="s">
        <v>55</v>
      </c>
      <c r="B1954" s="29" t="s">
        <v>56</v>
      </c>
      <c r="C1954" s="29" t="s">
        <v>57</v>
      </c>
      <c r="D1954" s="30" t="s">
        <v>58</v>
      </c>
      <c r="E1954" s="31">
        <v>1</v>
      </c>
      <c r="F1954" s="32">
        <v>16.032530000000001</v>
      </c>
      <c r="G1954" s="32">
        <f t="shared" si="66"/>
        <v>16.032530000000001</v>
      </c>
    </row>
    <row r="1955" spans="1:7" ht="20.100000000000001" customHeight="1">
      <c r="A1955" s="29" t="s">
        <v>59</v>
      </c>
      <c r="B1955" s="29" t="s">
        <v>60</v>
      </c>
      <c r="C1955" s="29" t="s">
        <v>61</v>
      </c>
      <c r="D1955" s="30" t="s">
        <v>58</v>
      </c>
      <c r="E1955" s="31">
        <v>1</v>
      </c>
      <c r="F1955" s="32">
        <v>24.12</v>
      </c>
      <c r="G1955" s="32">
        <f t="shared" si="66"/>
        <v>24.12</v>
      </c>
    </row>
    <row r="1956" spans="1:7" ht="27.95" customHeight="1">
      <c r="A1956" s="29" t="s">
        <v>71</v>
      </c>
      <c r="B1956" s="29" t="s">
        <v>72</v>
      </c>
      <c r="C1956" s="29" t="s">
        <v>73</v>
      </c>
      <c r="D1956" s="30" t="s">
        <v>48</v>
      </c>
      <c r="E1956" s="31">
        <v>889</v>
      </c>
      <c r="F1956" s="32">
        <v>0.76279414000000001</v>
      </c>
      <c r="G1956" s="32">
        <f t="shared" si="66"/>
        <v>678.12399045999996</v>
      </c>
    </row>
    <row r="1957" spans="1:7" ht="15" customHeight="1">
      <c r="A1957" s="29" t="s">
        <v>74</v>
      </c>
      <c r="B1957" s="29" t="s">
        <v>75</v>
      </c>
      <c r="C1957" s="29" t="s">
        <v>76</v>
      </c>
      <c r="D1957" s="30" t="s">
        <v>48</v>
      </c>
      <c r="E1957" s="31">
        <v>889</v>
      </c>
      <c r="F1957" s="32">
        <v>0.133876</v>
      </c>
      <c r="G1957" s="32">
        <f t="shared" si="66"/>
        <v>119.01576399999999</v>
      </c>
    </row>
    <row r="1958" spans="1:7" ht="20.100000000000001" customHeight="1">
      <c r="A1958" s="29" t="s">
        <v>77</v>
      </c>
      <c r="B1958" s="29" t="s">
        <v>78</v>
      </c>
      <c r="C1958" s="29" t="s">
        <v>79</v>
      </c>
      <c r="D1958" s="30" t="s">
        <v>81</v>
      </c>
      <c r="E1958" s="31">
        <v>154.34</v>
      </c>
      <c r="F1958" s="32">
        <v>0.2472</v>
      </c>
      <c r="G1958" s="32">
        <f t="shared" si="66"/>
        <v>38.152847999999999</v>
      </c>
    </row>
    <row r="1959" spans="1:7" ht="20.100000000000001" customHeight="1">
      <c r="A1959" s="29" t="s">
        <v>84</v>
      </c>
      <c r="B1959" s="29" t="s">
        <v>85</v>
      </c>
      <c r="C1959" s="29" t="s">
        <v>86</v>
      </c>
      <c r="D1959" s="30" t="s">
        <v>48</v>
      </c>
      <c r="E1959" s="31">
        <v>95.05</v>
      </c>
      <c r="F1959" s="32">
        <v>2</v>
      </c>
      <c r="G1959" s="32">
        <f t="shared" si="66"/>
        <v>190.1</v>
      </c>
    </row>
    <row r="1960" spans="1:7" ht="20.100000000000001" customHeight="1">
      <c r="A1960" s="29" t="s">
        <v>87</v>
      </c>
      <c r="B1960" s="29" t="s">
        <v>88</v>
      </c>
      <c r="C1960" s="29" t="s">
        <v>89</v>
      </c>
      <c r="D1960" s="30" t="s">
        <v>48</v>
      </c>
      <c r="E1960" s="31">
        <v>95.05</v>
      </c>
      <c r="F1960" s="32">
        <v>0.4</v>
      </c>
      <c r="G1960" s="32">
        <f t="shared" si="66"/>
        <v>38.020000000000003</v>
      </c>
    </row>
    <row r="1961" spans="1:7" ht="20.100000000000001" customHeight="1">
      <c r="A1961" s="29" t="s">
        <v>94</v>
      </c>
      <c r="B1961" s="29" t="s">
        <v>95</v>
      </c>
      <c r="C1961" s="29" t="s">
        <v>96</v>
      </c>
      <c r="D1961" s="30" t="s">
        <v>48</v>
      </c>
      <c r="E1961" s="31">
        <v>95.05</v>
      </c>
      <c r="F1961" s="32">
        <v>0.6</v>
      </c>
      <c r="G1961" s="32">
        <f t="shared" si="66"/>
        <v>57.029999999999994</v>
      </c>
    </row>
    <row r="1962" spans="1:7" ht="20.100000000000001" customHeight="1">
      <c r="A1962" s="29" t="s">
        <v>97</v>
      </c>
      <c r="B1962" s="29" t="s">
        <v>98</v>
      </c>
      <c r="C1962" s="29" t="s">
        <v>99</v>
      </c>
      <c r="D1962" s="30" t="s">
        <v>101</v>
      </c>
      <c r="E1962" s="31">
        <v>95.05</v>
      </c>
      <c r="F1962" s="32">
        <v>0.6</v>
      </c>
      <c r="G1962" s="32">
        <f t="shared" si="66"/>
        <v>57.029999999999994</v>
      </c>
    </row>
    <row r="1963" spans="1:7" ht="27.95" customHeight="1">
      <c r="A1963" s="29" t="s">
        <v>102</v>
      </c>
      <c r="B1963" s="29" t="s">
        <v>103</v>
      </c>
      <c r="C1963" s="29" t="s">
        <v>104</v>
      </c>
      <c r="D1963" s="30" t="s">
        <v>101</v>
      </c>
      <c r="E1963" s="31">
        <v>342.18</v>
      </c>
      <c r="F1963" s="32">
        <v>5.5800000000000002E-2</v>
      </c>
      <c r="G1963" s="32">
        <f t="shared" si="66"/>
        <v>19.093644000000001</v>
      </c>
    </row>
    <row r="1964" spans="1:7" ht="20.100000000000001" customHeight="1">
      <c r="A1964" s="29" t="s">
        <v>106</v>
      </c>
      <c r="B1964" s="29" t="s">
        <v>107</v>
      </c>
      <c r="C1964" s="29" t="s">
        <v>108</v>
      </c>
      <c r="D1964" s="30" t="s">
        <v>48</v>
      </c>
      <c r="E1964" s="31">
        <v>95.05</v>
      </c>
      <c r="F1964" s="32">
        <v>5.5</v>
      </c>
      <c r="G1964" s="32">
        <f t="shared" si="66"/>
        <v>522.77499999999998</v>
      </c>
    </row>
    <row r="1965" spans="1:7" ht="27.95" customHeight="1">
      <c r="A1965" s="29" t="s">
        <v>109</v>
      </c>
      <c r="B1965" s="29" t="s">
        <v>110</v>
      </c>
      <c r="C1965" s="29" t="s">
        <v>111</v>
      </c>
      <c r="D1965" s="30" t="s">
        <v>58</v>
      </c>
      <c r="E1965" s="31">
        <v>257.60000000000002</v>
      </c>
      <c r="F1965" s="32">
        <v>0.37630000000000002</v>
      </c>
      <c r="G1965" s="32">
        <f t="shared" si="66"/>
        <v>96.934880000000021</v>
      </c>
    </row>
    <row r="1966" spans="1:7" ht="20.100000000000001" customHeight="1">
      <c r="A1966" s="29" t="s">
        <v>112</v>
      </c>
      <c r="B1966" s="29" t="s">
        <v>113</v>
      </c>
      <c r="C1966" s="29" t="s">
        <v>114</v>
      </c>
      <c r="D1966" s="30" t="s">
        <v>101</v>
      </c>
      <c r="E1966" s="31">
        <v>21.25</v>
      </c>
      <c r="F1966" s="32">
        <v>6</v>
      </c>
      <c r="G1966" s="32">
        <f t="shared" si="66"/>
        <v>127.5</v>
      </c>
    </row>
    <row r="1967" spans="1:7" ht="20.100000000000001" customHeight="1">
      <c r="A1967" s="29" t="s">
        <v>115</v>
      </c>
      <c r="B1967" s="29" t="s">
        <v>116</v>
      </c>
      <c r="C1967" s="29" t="s">
        <v>117</v>
      </c>
      <c r="D1967" s="30" t="s">
        <v>118</v>
      </c>
      <c r="E1967" s="31">
        <v>6.84</v>
      </c>
      <c r="F1967" s="32">
        <v>0.37940000000000002</v>
      </c>
      <c r="G1967" s="32">
        <f t="shared" si="66"/>
        <v>2.5950959999999998</v>
      </c>
    </row>
    <row r="1968" spans="1:7" ht="27.95" customHeight="1">
      <c r="A1968" s="29" t="s">
        <v>122</v>
      </c>
      <c r="B1968" s="29" t="s">
        <v>123</v>
      </c>
      <c r="C1968" s="29" t="s">
        <v>124</v>
      </c>
      <c r="D1968" s="30" t="s">
        <v>101</v>
      </c>
      <c r="E1968" s="31">
        <v>131.82</v>
      </c>
      <c r="F1968" s="32">
        <v>5.96E-2</v>
      </c>
      <c r="G1968" s="32">
        <f t="shared" si="66"/>
        <v>7.8564719999999992</v>
      </c>
    </row>
    <row r="1969" spans="1:7" ht="20.100000000000001" customHeight="1">
      <c r="A1969" s="29" t="s">
        <v>127</v>
      </c>
      <c r="B1969" s="29" t="s">
        <v>128</v>
      </c>
      <c r="C1969" s="29" t="s">
        <v>129</v>
      </c>
      <c r="D1969" s="30" t="s">
        <v>48</v>
      </c>
      <c r="E1969" s="31">
        <v>44.77</v>
      </c>
      <c r="F1969" s="32">
        <v>1.0041</v>
      </c>
      <c r="G1969" s="32">
        <f t="shared" si="66"/>
        <v>44.953557000000004</v>
      </c>
    </row>
    <row r="1970" spans="1:7" ht="20.100000000000001" customHeight="1">
      <c r="A1970" s="29" t="s">
        <v>130</v>
      </c>
      <c r="B1970" s="29" t="s">
        <v>131</v>
      </c>
      <c r="C1970" s="29" t="s">
        <v>132</v>
      </c>
      <c r="D1970" s="30" t="s">
        <v>48</v>
      </c>
      <c r="E1970" s="31">
        <v>44.77</v>
      </c>
      <c r="F1970" s="32">
        <v>0.50229999999999997</v>
      </c>
      <c r="G1970" s="32">
        <f t="shared" si="66"/>
        <v>22.487971000000002</v>
      </c>
    </row>
    <row r="1971" spans="1:7" ht="27.95" customHeight="1">
      <c r="A1971" s="29" t="s">
        <v>134</v>
      </c>
      <c r="B1971" s="29" t="s">
        <v>135</v>
      </c>
      <c r="C1971" s="29" t="s">
        <v>136</v>
      </c>
      <c r="D1971" s="30" t="s">
        <v>48</v>
      </c>
      <c r="E1971" s="31">
        <v>44.77</v>
      </c>
      <c r="F1971" s="32">
        <v>0.20188400000000001</v>
      </c>
      <c r="G1971" s="32">
        <f t="shared" si="66"/>
        <v>9.0383466800000019</v>
      </c>
    </row>
    <row r="1972" spans="1:7" ht="36" customHeight="1">
      <c r="A1972" s="29" t="s">
        <v>137</v>
      </c>
      <c r="B1972" s="29" t="s">
        <v>138</v>
      </c>
      <c r="C1972" s="29" t="s">
        <v>139</v>
      </c>
      <c r="D1972" s="30" t="s">
        <v>48</v>
      </c>
      <c r="E1972" s="31">
        <v>44.77</v>
      </c>
      <c r="F1972" s="32">
        <v>1.24085</v>
      </c>
      <c r="G1972" s="32">
        <f t="shared" si="66"/>
        <v>55.552854500000002</v>
      </c>
    </row>
    <row r="1973" spans="1:7" ht="20.100000000000001" customHeight="1">
      <c r="A1973" s="29" t="s">
        <v>140</v>
      </c>
      <c r="B1973" s="29" t="s">
        <v>141</v>
      </c>
      <c r="C1973" s="29" t="s">
        <v>142</v>
      </c>
      <c r="D1973" s="30" t="s">
        <v>81</v>
      </c>
      <c r="E1973" s="31">
        <v>234</v>
      </c>
      <c r="F1973" s="32">
        <v>0.83399999999999996</v>
      </c>
      <c r="G1973" s="32">
        <f t="shared" si="66"/>
        <v>195.15599999999998</v>
      </c>
    </row>
    <row r="1974" spans="1:7" ht="20.100000000000001" customHeight="1">
      <c r="A1974" s="29" t="s">
        <v>143</v>
      </c>
      <c r="B1974" s="29" t="s">
        <v>144</v>
      </c>
      <c r="C1974" s="29" t="s">
        <v>145</v>
      </c>
      <c r="D1974" s="30" t="s">
        <v>48</v>
      </c>
      <c r="E1974" s="31">
        <v>42.68</v>
      </c>
      <c r="F1974" s="32">
        <v>1.734</v>
      </c>
      <c r="G1974" s="32">
        <f t="shared" si="66"/>
        <v>74.00712</v>
      </c>
    </row>
    <row r="1975" spans="1:7" ht="20.100000000000001" customHeight="1">
      <c r="A1975" s="29" t="s">
        <v>146</v>
      </c>
      <c r="B1975" s="29" t="s">
        <v>147</v>
      </c>
      <c r="C1975" s="29" t="s">
        <v>148</v>
      </c>
      <c r="D1975" s="30" t="s">
        <v>48</v>
      </c>
      <c r="E1975" s="31">
        <v>2.09</v>
      </c>
      <c r="F1975" s="32">
        <v>1.734</v>
      </c>
      <c r="G1975" s="32">
        <f t="shared" si="66"/>
        <v>3.6240599999999996</v>
      </c>
    </row>
    <row r="1976" spans="1:7" ht="20.100000000000001" customHeight="1">
      <c r="A1976" s="29" t="s">
        <v>149</v>
      </c>
      <c r="B1976" s="29" t="s">
        <v>150</v>
      </c>
      <c r="C1976" s="29" t="s">
        <v>151</v>
      </c>
      <c r="D1976" s="30" t="s">
        <v>48</v>
      </c>
      <c r="E1976" s="31">
        <v>852</v>
      </c>
      <c r="F1976" s="32">
        <v>0.46</v>
      </c>
      <c r="G1976" s="32">
        <f t="shared" si="66"/>
        <v>391.92</v>
      </c>
    </row>
    <row r="1977" spans="1:7" ht="15" customHeight="1">
      <c r="A1977" s="29" t="s">
        <v>152</v>
      </c>
      <c r="B1977" s="29" t="s">
        <v>153</v>
      </c>
      <c r="C1977" s="29" t="s">
        <v>154</v>
      </c>
      <c r="D1977" s="30" t="s">
        <v>155</v>
      </c>
      <c r="E1977" s="31">
        <v>142</v>
      </c>
      <c r="F1977" s="32">
        <v>0.63349999999999995</v>
      </c>
      <c r="G1977" s="32">
        <f t="shared" si="66"/>
        <v>89.956999999999994</v>
      </c>
    </row>
    <row r="1978" spans="1:7" ht="15" customHeight="1">
      <c r="A1978" s="29" t="s">
        <v>158</v>
      </c>
      <c r="B1978" s="29" t="s">
        <v>159</v>
      </c>
      <c r="C1978" s="29" t="s">
        <v>160</v>
      </c>
      <c r="D1978" s="30" t="s">
        <v>48</v>
      </c>
      <c r="E1978" s="31">
        <v>161.22</v>
      </c>
      <c r="F1978" s="32">
        <v>8.8999999999999996E-2</v>
      </c>
      <c r="G1978" s="32">
        <f t="shared" si="66"/>
        <v>14.348579999999998</v>
      </c>
    </row>
    <row r="1979" spans="1:7" ht="20.100000000000001" customHeight="1">
      <c r="A1979" s="29" t="s">
        <v>161</v>
      </c>
      <c r="B1979" s="29" t="s">
        <v>162</v>
      </c>
      <c r="C1979" s="29" t="s">
        <v>163</v>
      </c>
      <c r="D1979" s="30" t="s">
        <v>48</v>
      </c>
      <c r="E1979" s="31">
        <v>161.22</v>
      </c>
      <c r="F1979" s="32">
        <v>1.4359999999999999</v>
      </c>
      <c r="G1979" s="32">
        <f t="shared" si="66"/>
        <v>231.51191999999998</v>
      </c>
    </row>
    <row r="1980" spans="1:7" ht="15" customHeight="1">
      <c r="A1980" s="29" t="s">
        <v>166</v>
      </c>
      <c r="B1980" s="29" t="s">
        <v>159</v>
      </c>
      <c r="C1980" s="29" t="s">
        <v>160</v>
      </c>
      <c r="D1980" s="30" t="s">
        <v>48</v>
      </c>
      <c r="E1980" s="31">
        <v>262.7</v>
      </c>
      <c r="F1980" s="32">
        <v>8.8999999999999996E-2</v>
      </c>
      <c r="G1980" s="32">
        <f t="shared" si="66"/>
        <v>23.380299999999998</v>
      </c>
    </row>
    <row r="1981" spans="1:7" ht="15" customHeight="1">
      <c r="A1981" s="29" t="s">
        <v>167</v>
      </c>
      <c r="B1981" s="29" t="s">
        <v>168</v>
      </c>
      <c r="C1981" s="29" t="s">
        <v>169</v>
      </c>
      <c r="D1981" s="30" t="s">
        <v>171</v>
      </c>
      <c r="E1981" s="31">
        <v>262.7</v>
      </c>
      <c r="F1981" s="32">
        <v>0.36</v>
      </c>
      <c r="G1981" s="32">
        <f t="shared" si="66"/>
        <v>94.571999999999989</v>
      </c>
    </row>
    <row r="1982" spans="1:7" ht="27.95" customHeight="1">
      <c r="A1982" s="29" t="s">
        <v>172</v>
      </c>
      <c r="B1982" s="29" t="s">
        <v>173</v>
      </c>
      <c r="C1982" s="29" t="s">
        <v>174</v>
      </c>
      <c r="D1982" s="30" t="s">
        <v>48</v>
      </c>
      <c r="E1982" s="31">
        <v>142</v>
      </c>
      <c r="F1982" s="32">
        <v>0.95606000000000002</v>
      </c>
      <c r="G1982" s="32">
        <f t="shared" si="66"/>
        <v>135.76052000000001</v>
      </c>
    </row>
    <row r="1983" spans="1:7" ht="20.100000000000001" customHeight="1">
      <c r="A1983" s="29" t="s">
        <v>175</v>
      </c>
      <c r="B1983" s="29" t="s">
        <v>176</v>
      </c>
      <c r="C1983" s="29" t="s">
        <v>177</v>
      </c>
      <c r="D1983" s="30" t="s">
        <v>48</v>
      </c>
      <c r="E1983" s="31">
        <v>262.7</v>
      </c>
      <c r="F1983" s="32">
        <v>1.1399999999999999</v>
      </c>
      <c r="G1983" s="32">
        <f t="shared" ref="G1983:G2014" si="67">F1983*E1983</f>
        <v>299.47799999999995</v>
      </c>
    </row>
    <row r="1984" spans="1:7" ht="15" customHeight="1">
      <c r="A1984" s="29" t="s">
        <v>178</v>
      </c>
      <c r="B1984" s="29" t="s">
        <v>153</v>
      </c>
      <c r="C1984" s="29" t="s">
        <v>154</v>
      </c>
      <c r="D1984" s="30" t="s">
        <v>155</v>
      </c>
      <c r="E1984" s="31">
        <v>71</v>
      </c>
      <c r="F1984" s="32">
        <v>0.63349999999999995</v>
      </c>
      <c r="G1984" s="32">
        <f t="shared" si="67"/>
        <v>44.978499999999997</v>
      </c>
    </row>
    <row r="1985" spans="1:7" ht="20.100000000000001" customHeight="1">
      <c r="A1985" s="29" t="s">
        <v>181</v>
      </c>
      <c r="B1985" s="29" t="s">
        <v>182</v>
      </c>
      <c r="C1985" s="29" t="s">
        <v>183</v>
      </c>
      <c r="D1985" s="30" t="s">
        <v>48</v>
      </c>
      <c r="E1985" s="31">
        <v>1217</v>
      </c>
      <c r="F1985" s="32">
        <v>0.15609999999999999</v>
      </c>
      <c r="G1985" s="32">
        <f t="shared" si="67"/>
        <v>189.97369999999998</v>
      </c>
    </row>
    <row r="1986" spans="1:7" ht="20.100000000000001" customHeight="1">
      <c r="A1986" s="29" t="s">
        <v>184</v>
      </c>
      <c r="B1986" s="29" t="s">
        <v>185</v>
      </c>
      <c r="C1986" s="29" t="s">
        <v>186</v>
      </c>
      <c r="D1986" s="30" t="s">
        <v>48</v>
      </c>
      <c r="E1986" s="31">
        <v>856.28</v>
      </c>
      <c r="F1986" s="32">
        <v>0.1201</v>
      </c>
      <c r="G1986" s="32">
        <f t="shared" si="67"/>
        <v>102.83922799999999</v>
      </c>
    </row>
    <row r="1987" spans="1:7" ht="20.100000000000001" customHeight="1">
      <c r="A1987" s="29" t="s">
        <v>190</v>
      </c>
      <c r="B1987" s="29" t="s">
        <v>191</v>
      </c>
      <c r="C1987" s="29" t="s">
        <v>192</v>
      </c>
      <c r="D1987" s="30" t="s">
        <v>81</v>
      </c>
      <c r="E1987" s="31">
        <v>57</v>
      </c>
      <c r="F1987" s="32">
        <v>0.35049999999999998</v>
      </c>
      <c r="G1987" s="32">
        <f t="shared" si="67"/>
        <v>19.9785</v>
      </c>
    </row>
    <row r="1988" spans="1:7" ht="27.95" customHeight="1">
      <c r="A1988" s="29" t="s">
        <v>201</v>
      </c>
      <c r="B1988" s="29" t="s">
        <v>72</v>
      </c>
      <c r="C1988" s="29" t="s">
        <v>73</v>
      </c>
      <c r="D1988" s="30" t="s">
        <v>48</v>
      </c>
      <c r="E1988" s="31">
        <v>1600.8</v>
      </c>
      <c r="F1988" s="32">
        <v>0.76279414000000001</v>
      </c>
      <c r="G1988" s="32">
        <f t="shared" si="67"/>
        <v>1221.080859312</v>
      </c>
    </row>
    <row r="1989" spans="1:7" ht="15" customHeight="1">
      <c r="A1989" s="29" t="s">
        <v>202</v>
      </c>
      <c r="B1989" s="29" t="s">
        <v>75</v>
      </c>
      <c r="C1989" s="29" t="s">
        <v>76</v>
      </c>
      <c r="D1989" s="30" t="s">
        <v>48</v>
      </c>
      <c r="E1989" s="31">
        <v>1600.8</v>
      </c>
      <c r="F1989" s="32">
        <v>0.133876</v>
      </c>
      <c r="G1989" s="32">
        <f t="shared" si="67"/>
        <v>214.3087008</v>
      </c>
    </row>
    <row r="1990" spans="1:7" ht="20.100000000000001" customHeight="1">
      <c r="A1990" s="29" t="s">
        <v>203</v>
      </c>
      <c r="B1990" s="29" t="s">
        <v>78</v>
      </c>
      <c r="C1990" s="29" t="s">
        <v>79</v>
      </c>
      <c r="D1990" s="30" t="s">
        <v>81</v>
      </c>
      <c r="E1990" s="31">
        <v>124.19</v>
      </c>
      <c r="F1990" s="32">
        <v>0.2472</v>
      </c>
      <c r="G1990" s="32">
        <f t="shared" si="67"/>
        <v>30.699767999999999</v>
      </c>
    </row>
    <row r="1991" spans="1:7" ht="20.100000000000001" customHeight="1">
      <c r="A1991" s="29" t="s">
        <v>205</v>
      </c>
      <c r="B1991" s="29" t="s">
        <v>85</v>
      </c>
      <c r="C1991" s="29" t="s">
        <v>86</v>
      </c>
      <c r="D1991" s="30" t="s">
        <v>48</v>
      </c>
      <c r="E1991" s="31">
        <v>91.8</v>
      </c>
      <c r="F1991" s="32">
        <v>2</v>
      </c>
      <c r="G1991" s="32">
        <f t="shared" si="67"/>
        <v>183.6</v>
      </c>
    </row>
    <row r="1992" spans="1:7" ht="20.100000000000001" customHeight="1">
      <c r="A1992" s="29" t="s">
        <v>206</v>
      </c>
      <c r="B1992" s="29" t="s">
        <v>88</v>
      </c>
      <c r="C1992" s="29" t="s">
        <v>89</v>
      </c>
      <c r="D1992" s="30" t="s">
        <v>48</v>
      </c>
      <c r="E1992" s="31">
        <v>91.8</v>
      </c>
      <c r="F1992" s="32">
        <v>0.4</v>
      </c>
      <c r="G1992" s="32">
        <f t="shared" si="67"/>
        <v>36.72</v>
      </c>
    </row>
    <row r="1993" spans="1:7" ht="15" customHeight="1">
      <c r="A1993" s="29" t="s">
        <v>207</v>
      </c>
      <c r="B1993" s="29" t="s">
        <v>159</v>
      </c>
      <c r="C1993" s="29" t="s">
        <v>160</v>
      </c>
      <c r="D1993" s="30" t="s">
        <v>48</v>
      </c>
      <c r="E1993" s="31">
        <v>91.8</v>
      </c>
      <c r="F1993" s="32">
        <v>8.8999999999999996E-2</v>
      </c>
      <c r="G1993" s="32">
        <f t="shared" si="67"/>
        <v>8.1701999999999995</v>
      </c>
    </row>
    <row r="1994" spans="1:7" ht="20.100000000000001" customHeight="1">
      <c r="A1994" s="29" t="s">
        <v>208</v>
      </c>
      <c r="B1994" s="29" t="s">
        <v>95</v>
      </c>
      <c r="C1994" s="29" t="s">
        <v>96</v>
      </c>
      <c r="D1994" s="30" t="s">
        <v>48</v>
      </c>
      <c r="E1994" s="31">
        <v>91.8</v>
      </c>
      <c r="F1994" s="32">
        <v>0.6</v>
      </c>
      <c r="G1994" s="32">
        <f t="shared" si="67"/>
        <v>55.08</v>
      </c>
    </row>
    <row r="1995" spans="1:7" ht="20.100000000000001" customHeight="1">
      <c r="A1995" s="29" t="s">
        <v>209</v>
      </c>
      <c r="B1995" s="29" t="s">
        <v>98</v>
      </c>
      <c r="C1995" s="29" t="s">
        <v>99</v>
      </c>
      <c r="D1995" s="30" t="s">
        <v>101</v>
      </c>
      <c r="E1995" s="31">
        <v>91.8</v>
      </c>
      <c r="F1995" s="32">
        <v>0.6</v>
      </c>
      <c r="G1995" s="32">
        <f t="shared" si="67"/>
        <v>55.08</v>
      </c>
    </row>
    <row r="1996" spans="1:7" ht="27.95" customHeight="1">
      <c r="A1996" s="29" t="s">
        <v>210</v>
      </c>
      <c r="B1996" s="29" t="s">
        <v>211</v>
      </c>
      <c r="C1996" s="29" t="s">
        <v>212</v>
      </c>
      <c r="D1996" s="30" t="s">
        <v>101</v>
      </c>
      <c r="E1996" s="31">
        <v>330.48</v>
      </c>
      <c r="F1996" s="32">
        <v>0.96553999999999995</v>
      </c>
      <c r="G1996" s="32">
        <f t="shared" si="67"/>
        <v>319.09165919999998</v>
      </c>
    </row>
    <row r="1997" spans="1:7" ht="20.100000000000001" customHeight="1">
      <c r="A1997" s="29" t="s">
        <v>213</v>
      </c>
      <c r="B1997" s="29" t="s">
        <v>107</v>
      </c>
      <c r="C1997" s="29" t="s">
        <v>108</v>
      </c>
      <c r="D1997" s="30" t="s">
        <v>48</v>
      </c>
      <c r="E1997" s="31">
        <v>91.8</v>
      </c>
      <c r="F1997" s="32">
        <v>5.5</v>
      </c>
      <c r="G1997" s="32">
        <f t="shared" si="67"/>
        <v>504.9</v>
      </c>
    </row>
    <row r="1998" spans="1:7" ht="27.95" customHeight="1">
      <c r="A1998" s="29" t="s">
        <v>214</v>
      </c>
      <c r="B1998" s="29" t="s">
        <v>110</v>
      </c>
      <c r="C1998" s="29" t="s">
        <v>111</v>
      </c>
      <c r="D1998" s="30" t="s">
        <v>58</v>
      </c>
      <c r="E1998" s="31">
        <v>365.33</v>
      </c>
      <c r="F1998" s="32">
        <v>0.37630000000000002</v>
      </c>
      <c r="G1998" s="32">
        <f t="shared" si="67"/>
        <v>137.473679</v>
      </c>
    </row>
    <row r="1999" spans="1:7" ht="20.100000000000001" customHeight="1">
      <c r="A1999" s="29" t="s">
        <v>215</v>
      </c>
      <c r="B1999" s="29" t="s">
        <v>113</v>
      </c>
      <c r="C1999" s="29" t="s">
        <v>114</v>
      </c>
      <c r="D1999" s="30" t="s">
        <v>101</v>
      </c>
      <c r="E1999" s="31">
        <v>30.14</v>
      </c>
      <c r="F1999" s="32">
        <v>6</v>
      </c>
      <c r="G1999" s="32">
        <f t="shared" si="67"/>
        <v>180.84</v>
      </c>
    </row>
    <row r="2000" spans="1:7" ht="20.100000000000001" customHeight="1">
      <c r="A2000" s="29" t="s">
        <v>216</v>
      </c>
      <c r="B2000" s="29" t="s">
        <v>116</v>
      </c>
      <c r="C2000" s="29" t="s">
        <v>117</v>
      </c>
      <c r="D2000" s="30" t="s">
        <v>118</v>
      </c>
      <c r="E2000" s="31">
        <v>1.8</v>
      </c>
      <c r="F2000" s="32">
        <v>0.37940000000000002</v>
      </c>
      <c r="G2000" s="32">
        <f t="shared" si="67"/>
        <v>0.68292000000000008</v>
      </c>
    </row>
    <row r="2001" spans="1:7" ht="27.95" customHeight="1">
      <c r="A2001" s="29" t="s">
        <v>218</v>
      </c>
      <c r="B2001" s="29" t="s">
        <v>123</v>
      </c>
      <c r="C2001" s="29" t="s">
        <v>124</v>
      </c>
      <c r="D2001" s="30" t="s">
        <v>101</v>
      </c>
      <c r="E2001" s="31">
        <v>34.67</v>
      </c>
      <c r="F2001" s="32">
        <v>5.96E-2</v>
      </c>
      <c r="G2001" s="32">
        <f t="shared" si="67"/>
        <v>2.0663320000000001</v>
      </c>
    </row>
    <row r="2002" spans="1:7" ht="27.95" customHeight="1">
      <c r="A2002" s="29" t="s">
        <v>219</v>
      </c>
      <c r="B2002" s="29" t="s">
        <v>220</v>
      </c>
      <c r="C2002" s="29" t="s">
        <v>221</v>
      </c>
      <c r="D2002" s="30" t="s">
        <v>48</v>
      </c>
      <c r="E2002" s="31">
        <v>9</v>
      </c>
      <c r="F2002" s="32">
        <v>1.5215700000000001</v>
      </c>
      <c r="G2002" s="32">
        <f t="shared" si="67"/>
        <v>13.694130000000001</v>
      </c>
    </row>
    <row r="2003" spans="1:7" ht="20.100000000000001" customHeight="1">
      <c r="A2003" s="29" t="s">
        <v>222</v>
      </c>
      <c r="B2003" s="29" t="s">
        <v>223</v>
      </c>
      <c r="C2003" s="29" t="s">
        <v>224</v>
      </c>
      <c r="D2003" s="30" t="s">
        <v>48</v>
      </c>
      <c r="E2003" s="31">
        <v>1.36</v>
      </c>
      <c r="F2003" s="32">
        <v>6.0309999999999997</v>
      </c>
      <c r="G2003" s="32">
        <f t="shared" si="67"/>
        <v>8.202160000000001</v>
      </c>
    </row>
    <row r="2004" spans="1:7" ht="20.100000000000001" customHeight="1">
      <c r="A2004" s="29" t="s">
        <v>225</v>
      </c>
      <c r="B2004" s="29" t="s">
        <v>226</v>
      </c>
      <c r="C2004" s="29" t="s">
        <v>227</v>
      </c>
      <c r="D2004" s="30" t="s">
        <v>48</v>
      </c>
      <c r="E2004" s="31">
        <v>17.399999999999999</v>
      </c>
      <c r="F2004" s="32">
        <v>0.13437399999999999</v>
      </c>
      <c r="G2004" s="32">
        <f t="shared" si="67"/>
        <v>2.3381075999999998</v>
      </c>
    </row>
    <row r="2005" spans="1:7" ht="20.100000000000001" customHeight="1">
      <c r="A2005" s="29" t="s">
        <v>228</v>
      </c>
      <c r="B2005" s="29" t="s">
        <v>229</v>
      </c>
      <c r="C2005" s="29" t="s">
        <v>230</v>
      </c>
      <c r="D2005" s="30" t="s">
        <v>48</v>
      </c>
      <c r="E2005" s="31">
        <v>17.399999999999999</v>
      </c>
      <c r="F2005" s="32">
        <v>1.2</v>
      </c>
      <c r="G2005" s="32">
        <f t="shared" si="67"/>
        <v>20.88</v>
      </c>
    </row>
    <row r="2006" spans="1:7" ht="20.100000000000001" customHeight="1">
      <c r="A2006" s="29" t="s">
        <v>235</v>
      </c>
      <c r="B2006" s="29" t="s">
        <v>128</v>
      </c>
      <c r="C2006" s="29" t="s">
        <v>129</v>
      </c>
      <c r="D2006" s="30" t="s">
        <v>48</v>
      </c>
      <c r="E2006" s="31">
        <v>1721.67</v>
      </c>
      <c r="F2006" s="32">
        <v>1.0041</v>
      </c>
      <c r="G2006" s="32">
        <f t="shared" si="67"/>
        <v>1728.7288470000001</v>
      </c>
    </row>
    <row r="2007" spans="1:7" ht="20.100000000000001" customHeight="1">
      <c r="A2007" s="29" t="s">
        <v>236</v>
      </c>
      <c r="B2007" s="29" t="s">
        <v>131</v>
      </c>
      <c r="C2007" s="29" t="s">
        <v>132</v>
      </c>
      <c r="D2007" s="30" t="s">
        <v>48</v>
      </c>
      <c r="E2007" s="31">
        <v>1721.67</v>
      </c>
      <c r="F2007" s="32">
        <v>0.50229999999999997</v>
      </c>
      <c r="G2007" s="32">
        <f t="shared" si="67"/>
        <v>864.79484100000002</v>
      </c>
    </row>
    <row r="2008" spans="1:7" ht="27.95" customHeight="1">
      <c r="A2008" s="29" t="s">
        <v>238</v>
      </c>
      <c r="B2008" s="29" t="s">
        <v>135</v>
      </c>
      <c r="C2008" s="29" t="s">
        <v>136</v>
      </c>
      <c r="D2008" s="30" t="s">
        <v>48</v>
      </c>
      <c r="E2008" s="31">
        <v>1721.67</v>
      </c>
      <c r="F2008" s="32">
        <v>0.20188400000000001</v>
      </c>
      <c r="G2008" s="32">
        <f t="shared" si="67"/>
        <v>347.57762628</v>
      </c>
    </row>
    <row r="2009" spans="1:7" ht="36" customHeight="1">
      <c r="A2009" s="29" t="s">
        <v>239</v>
      </c>
      <c r="B2009" s="29" t="s">
        <v>138</v>
      </c>
      <c r="C2009" s="29" t="s">
        <v>139</v>
      </c>
      <c r="D2009" s="30" t="s">
        <v>48</v>
      </c>
      <c r="E2009" s="31">
        <v>1721.67</v>
      </c>
      <c r="F2009" s="32">
        <v>1.24085</v>
      </c>
      <c r="G2009" s="32">
        <f t="shared" si="67"/>
        <v>2136.3342195</v>
      </c>
    </row>
    <row r="2010" spans="1:7" ht="20.100000000000001" customHeight="1">
      <c r="A2010" s="29" t="s">
        <v>240</v>
      </c>
      <c r="B2010" s="29" t="s">
        <v>241</v>
      </c>
      <c r="C2010" s="29" t="s">
        <v>242</v>
      </c>
      <c r="D2010" s="30" t="s">
        <v>48</v>
      </c>
      <c r="E2010" s="31">
        <v>1269.6500000000001</v>
      </c>
      <c r="F2010" s="32">
        <v>1.734</v>
      </c>
      <c r="G2010" s="32">
        <f t="shared" si="67"/>
        <v>2201.5731000000001</v>
      </c>
    </row>
    <row r="2011" spans="1:7" ht="20.100000000000001" customHeight="1">
      <c r="A2011" s="29" t="s">
        <v>243</v>
      </c>
      <c r="B2011" s="29" t="s">
        <v>244</v>
      </c>
      <c r="C2011" s="29" t="s">
        <v>245</v>
      </c>
      <c r="D2011" s="30" t="s">
        <v>48</v>
      </c>
      <c r="E2011" s="31">
        <v>168.7</v>
      </c>
      <c r="F2011" s="32">
        <v>1.734</v>
      </c>
      <c r="G2011" s="32">
        <f t="shared" si="67"/>
        <v>292.5258</v>
      </c>
    </row>
    <row r="2012" spans="1:7" ht="20.100000000000001" customHeight="1">
      <c r="A2012" s="29" t="s">
        <v>246</v>
      </c>
      <c r="B2012" s="29" t="s">
        <v>247</v>
      </c>
      <c r="C2012" s="29" t="s">
        <v>248</v>
      </c>
      <c r="D2012" s="30" t="s">
        <v>48</v>
      </c>
      <c r="E2012" s="31">
        <v>283.3</v>
      </c>
      <c r="F2012" s="32">
        <v>1.734</v>
      </c>
      <c r="G2012" s="32">
        <f t="shared" si="67"/>
        <v>491.24220000000003</v>
      </c>
    </row>
    <row r="2013" spans="1:7" ht="20.100000000000001" customHeight="1">
      <c r="A2013" s="29" t="s">
        <v>249</v>
      </c>
      <c r="B2013" s="29" t="s">
        <v>150</v>
      </c>
      <c r="C2013" s="29" t="s">
        <v>151</v>
      </c>
      <c r="D2013" s="30" t="s">
        <v>48</v>
      </c>
      <c r="E2013" s="31">
        <v>1721.67</v>
      </c>
      <c r="F2013" s="32">
        <v>0.46</v>
      </c>
      <c r="G2013" s="32">
        <f t="shared" si="67"/>
        <v>791.96820000000002</v>
      </c>
    </row>
    <row r="2014" spans="1:7" ht="20.100000000000001" customHeight="1">
      <c r="A2014" s="29" t="s">
        <v>250</v>
      </c>
      <c r="B2014" s="29" t="s">
        <v>251</v>
      </c>
      <c r="C2014" s="29" t="s">
        <v>252</v>
      </c>
      <c r="D2014" s="30" t="s">
        <v>48</v>
      </c>
      <c r="E2014" s="31">
        <v>58.29</v>
      </c>
      <c r="F2014" s="32">
        <v>8.8800000000000004E-2</v>
      </c>
      <c r="G2014" s="32">
        <f t="shared" si="67"/>
        <v>5.1761520000000001</v>
      </c>
    </row>
    <row r="2015" spans="1:7" ht="20.100000000000001" customHeight="1">
      <c r="A2015" s="29" t="s">
        <v>253</v>
      </c>
      <c r="B2015" s="29" t="s">
        <v>254</v>
      </c>
      <c r="C2015" s="29" t="s">
        <v>255</v>
      </c>
      <c r="D2015" s="30" t="s">
        <v>48</v>
      </c>
      <c r="E2015" s="31">
        <v>58.29</v>
      </c>
      <c r="F2015" s="32">
        <v>0.22</v>
      </c>
      <c r="G2015" s="32">
        <f t="shared" ref="G2015:G2046" si="68">F2015*E2015</f>
        <v>12.8238</v>
      </c>
    </row>
    <row r="2016" spans="1:7" ht="15" customHeight="1">
      <c r="A2016" s="29" t="s">
        <v>256</v>
      </c>
      <c r="B2016" s="29" t="s">
        <v>153</v>
      </c>
      <c r="C2016" s="29" t="s">
        <v>154</v>
      </c>
      <c r="D2016" s="30" t="s">
        <v>155</v>
      </c>
      <c r="E2016" s="31">
        <v>190</v>
      </c>
      <c r="F2016" s="32">
        <v>0.63349999999999995</v>
      </c>
      <c r="G2016" s="32">
        <f t="shared" si="68"/>
        <v>120.36499999999999</v>
      </c>
    </row>
    <row r="2017" spans="1:7" ht="20.100000000000001" customHeight="1">
      <c r="A2017" s="29" t="s">
        <v>257</v>
      </c>
      <c r="B2017" s="29" t="s">
        <v>258</v>
      </c>
      <c r="C2017" s="29" t="s">
        <v>259</v>
      </c>
      <c r="D2017" s="30" t="s">
        <v>48</v>
      </c>
      <c r="E2017" s="31">
        <v>340</v>
      </c>
      <c r="F2017" s="32">
        <v>0.6</v>
      </c>
      <c r="G2017" s="32">
        <f t="shared" si="68"/>
        <v>204</v>
      </c>
    </row>
    <row r="2018" spans="1:7" ht="20.100000000000001" customHeight="1">
      <c r="A2018" s="29" t="s">
        <v>260</v>
      </c>
      <c r="B2018" s="29" t="s">
        <v>261</v>
      </c>
      <c r="C2018" s="29" t="s">
        <v>262</v>
      </c>
      <c r="D2018" s="30" t="s">
        <v>48</v>
      </c>
      <c r="E2018" s="31">
        <v>340</v>
      </c>
      <c r="F2018" s="32">
        <v>0.9</v>
      </c>
      <c r="G2018" s="32">
        <f t="shared" si="68"/>
        <v>306</v>
      </c>
    </row>
    <row r="2019" spans="1:7" ht="15" customHeight="1">
      <c r="A2019" s="29" t="s">
        <v>265</v>
      </c>
      <c r="B2019" s="29" t="s">
        <v>159</v>
      </c>
      <c r="C2019" s="29" t="s">
        <v>160</v>
      </c>
      <c r="D2019" s="30" t="s">
        <v>48</v>
      </c>
      <c r="E2019" s="31">
        <v>408</v>
      </c>
      <c r="F2019" s="32">
        <v>8.8999999999999996E-2</v>
      </c>
      <c r="G2019" s="32">
        <f t="shared" si="68"/>
        <v>36.311999999999998</v>
      </c>
    </row>
    <row r="2020" spans="1:7" ht="36" customHeight="1">
      <c r="A2020" s="29" t="s">
        <v>266</v>
      </c>
      <c r="B2020" s="29" t="s">
        <v>267</v>
      </c>
      <c r="C2020" s="29" t="s">
        <v>268</v>
      </c>
      <c r="D2020" s="30" t="s">
        <v>48</v>
      </c>
      <c r="E2020" s="31">
        <v>408</v>
      </c>
      <c r="F2020" s="32">
        <v>0.57703499999999996</v>
      </c>
      <c r="G2020" s="32">
        <f t="shared" si="68"/>
        <v>235.43027999999998</v>
      </c>
    </row>
    <row r="2021" spans="1:7" ht="20.100000000000001" customHeight="1">
      <c r="A2021" s="29" t="s">
        <v>269</v>
      </c>
      <c r="B2021" s="29" t="s">
        <v>270</v>
      </c>
      <c r="C2021" s="29" t="s">
        <v>271</v>
      </c>
      <c r="D2021" s="30" t="s">
        <v>48</v>
      </c>
      <c r="E2021" s="31">
        <v>408</v>
      </c>
      <c r="F2021" s="32">
        <v>0.57199999999999995</v>
      </c>
      <c r="G2021" s="32">
        <f t="shared" si="68"/>
        <v>233.37599999999998</v>
      </c>
    </row>
    <row r="2022" spans="1:7" ht="20.100000000000001" customHeight="1">
      <c r="A2022" s="29" t="s">
        <v>274</v>
      </c>
      <c r="B2022" s="29" t="s">
        <v>275</v>
      </c>
      <c r="C2022" s="29" t="s">
        <v>276</v>
      </c>
      <c r="D2022" s="30" t="s">
        <v>48</v>
      </c>
      <c r="E2022" s="31">
        <v>229.45</v>
      </c>
      <c r="F2022" s="32">
        <v>1.43</v>
      </c>
      <c r="G2022" s="32">
        <f t="shared" si="68"/>
        <v>328.11349999999999</v>
      </c>
    </row>
    <row r="2023" spans="1:7" ht="20.100000000000001" customHeight="1">
      <c r="A2023" s="29" t="s">
        <v>277</v>
      </c>
      <c r="B2023" s="29" t="s">
        <v>131</v>
      </c>
      <c r="C2023" s="29" t="s">
        <v>132</v>
      </c>
      <c r="D2023" s="30" t="s">
        <v>48</v>
      </c>
      <c r="E2023" s="31">
        <v>46.46</v>
      </c>
      <c r="F2023" s="32">
        <v>0.50229999999999997</v>
      </c>
      <c r="G2023" s="32">
        <f t="shared" si="68"/>
        <v>23.336857999999999</v>
      </c>
    </row>
    <row r="2024" spans="1:7" ht="36" customHeight="1">
      <c r="A2024" s="29" t="s">
        <v>278</v>
      </c>
      <c r="B2024" s="29" t="s">
        <v>267</v>
      </c>
      <c r="C2024" s="29" t="s">
        <v>268</v>
      </c>
      <c r="D2024" s="30" t="s">
        <v>48</v>
      </c>
      <c r="E2024" s="31">
        <v>229.45</v>
      </c>
      <c r="F2024" s="32">
        <v>0.57703499999999996</v>
      </c>
      <c r="G2024" s="32">
        <f t="shared" si="68"/>
        <v>132.40068074999999</v>
      </c>
    </row>
    <row r="2025" spans="1:7" ht="20.100000000000001" customHeight="1">
      <c r="A2025" s="29" t="s">
        <v>279</v>
      </c>
      <c r="B2025" s="29" t="s">
        <v>280</v>
      </c>
      <c r="C2025" s="29" t="s">
        <v>281</v>
      </c>
      <c r="D2025" s="30" t="s">
        <v>48</v>
      </c>
      <c r="E2025" s="31">
        <v>275.91000000000003</v>
      </c>
      <c r="F2025" s="32">
        <v>1.1399999999999999</v>
      </c>
      <c r="G2025" s="32">
        <f t="shared" si="68"/>
        <v>314.53739999999999</v>
      </c>
    </row>
    <row r="2026" spans="1:7" ht="20.100000000000001" customHeight="1">
      <c r="A2026" s="29" t="s">
        <v>282</v>
      </c>
      <c r="B2026" s="29" t="s">
        <v>283</v>
      </c>
      <c r="C2026" s="29" t="s">
        <v>284</v>
      </c>
      <c r="D2026" s="30" t="s">
        <v>48</v>
      </c>
      <c r="E2026" s="31">
        <v>229.45</v>
      </c>
      <c r="F2026" s="32">
        <v>1.6500999999999999</v>
      </c>
      <c r="G2026" s="32">
        <f t="shared" si="68"/>
        <v>378.61544499999997</v>
      </c>
    </row>
    <row r="2027" spans="1:7" ht="20.100000000000001" customHeight="1">
      <c r="A2027" s="29" t="s">
        <v>285</v>
      </c>
      <c r="B2027" s="29" t="s">
        <v>286</v>
      </c>
      <c r="C2027" s="29" t="s">
        <v>287</v>
      </c>
      <c r="D2027" s="30" t="s">
        <v>48</v>
      </c>
      <c r="E2027" s="31">
        <v>46.46</v>
      </c>
      <c r="F2027" s="32">
        <v>0.92284999999999995</v>
      </c>
      <c r="G2027" s="32">
        <f t="shared" si="68"/>
        <v>42.875610999999999</v>
      </c>
    </row>
    <row r="2028" spans="1:7" ht="20.100000000000001" customHeight="1">
      <c r="A2028" s="29" t="s">
        <v>290</v>
      </c>
      <c r="B2028" s="29" t="s">
        <v>116</v>
      </c>
      <c r="C2028" s="29" t="s">
        <v>117</v>
      </c>
      <c r="D2028" s="30" t="s">
        <v>118</v>
      </c>
      <c r="E2028" s="31">
        <v>5</v>
      </c>
      <c r="F2028" s="32">
        <v>0.37940000000000002</v>
      </c>
      <c r="G2028" s="32">
        <f t="shared" si="68"/>
        <v>1.897</v>
      </c>
    </row>
    <row r="2029" spans="1:7" ht="20.100000000000001" customHeight="1">
      <c r="A2029" s="29" t="s">
        <v>291</v>
      </c>
      <c r="B2029" s="29" t="s">
        <v>292</v>
      </c>
      <c r="C2029" s="29" t="s">
        <v>293</v>
      </c>
      <c r="D2029" s="30" t="s">
        <v>118</v>
      </c>
      <c r="E2029" s="31">
        <v>0.25</v>
      </c>
      <c r="F2029" s="32">
        <v>25.622199999999999</v>
      </c>
      <c r="G2029" s="32">
        <f t="shared" si="68"/>
        <v>6.4055499999999999</v>
      </c>
    </row>
    <row r="2030" spans="1:7" ht="27.95" customHeight="1">
      <c r="A2030" s="29" t="s">
        <v>294</v>
      </c>
      <c r="B2030" s="29" t="s">
        <v>103</v>
      </c>
      <c r="C2030" s="29" t="s">
        <v>104</v>
      </c>
      <c r="D2030" s="30" t="s">
        <v>101</v>
      </c>
      <c r="E2030" s="31">
        <v>4</v>
      </c>
      <c r="F2030" s="32">
        <v>5.5800000000000002E-2</v>
      </c>
      <c r="G2030" s="32">
        <f t="shared" si="68"/>
        <v>0.22320000000000001</v>
      </c>
    </row>
    <row r="2031" spans="1:7" ht="27.95" customHeight="1">
      <c r="A2031" s="29" t="s">
        <v>295</v>
      </c>
      <c r="B2031" s="29" t="s">
        <v>211</v>
      </c>
      <c r="C2031" s="29" t="s">
        <v>296</v>
      </c>
      <c r="D2031" s="30" t="s">
        <v>101</v>
      </c>
      <c r="E2031" s="31">
        <v>4</v>
      </c>
      <c r="F2031" s="32">
        <v>0.96553999999999995</v>
      </c>
      <c r="G2031" s="32">
        <f t="shared" si="68"/>
        <v>3.8621599999999998</v>
      </c>
    </row>
    <row r="2032" spans="1:7" ht="20.100000000000001" customHeight="1">
      <c r="A2032" s="29" t="s">
        <v>297</v>
      </c>
      <c r="B2032" s="29" t="s">
        <v>298</v>
      </c>
      <c r="C2032" s="29" t="s">
        <v>299</v>
      </c>
      <c r="D2032" s="30" t="s">
        <v>118</v>
      </c>
      <c r="E2032" s="31">
        <v>0.25</v>
      </c>
      <c r="F2032" s="32">
        <v>12.295</v>
      </c>
      <c r="G2032" s="32">
        <f t="shared" si="68"/>
        <v>3.07375</v>
      </c>
    </row>
    <row r="2033" spans="1:7" ht="27.95" customHeight="1">
      <c r="A2033" s="29" t="s">
        <v>300</v>
      </c>
      <c r="B2033" s="29" t="s">
        <v>301</v>
      </c>
      <c r="C2033" s="29" t="s">
        <v>302</v>
      </c>
      <c r="D2033" s="30" t="s">
        <v>48</v>
      </c>
      <c r="E2033" s="31">
        <v>25</v>
      </c>
      <c r="F2033" s="32">
        <v>1.1896500000000001</v>
      </c>
      <c r="G2033" s="32">
        <f t="shared" si="68"/>
        <v>29.741250000000001</v>
      </c>
    </row>
    <row r="2034" spans="1:7" ht="27.95" customHeight="1">
      <c r="A2034" s="29" t="s">
        <v>303</v>
      </c>
      <c r="B2034" s="29" t="s">
        <v>304</v>
      </c>
      <c r="C2034" s="29" t="s">
        <v>305</v>
      </c>
      <c r="D2034" s="30" t="s">
        <v>48</v>
      </c>
      <c r="E2034" s="31">
        <v>12</v>
      </c>
      <c r="F2034" s="32">
        <v>2.1936249999999999</v>
      </c>
      <c r="G2034" s="32">
        <f t="shared" si="68"/>
        <v>26.323499999999999</v>
      </c>
    </row>
    <row r="2035" spans="1:7" ht="27.95" customHeight="1">
      <c r="A2035" s="29" t="s">
        <v>306</v>
      </c>
      <c r="B2035" s="29" t="s">
        <v>307</v>
      </c>
      <c r="C2035" s="29" t="s">
        <v>308</v>
      </c>
      <c r="D2035" s="30" t="s">
        <v>118</v>
      </c>
      <c r="E2035" s="31">
        <v>0.56000000000000005</v>
      </c>
      <c r="F2035" s="32">
        <v>25.216999999999999</v>
      </c>
      <c r="G2035" s="32">
        <f t="shared" si="68"/>
        <v>14.12152</v>
      </c>
    </row>
    <row r="2036" spans="1:7" ht="27.95" customHeight="1">
      <c r="A2036" s="29" t="s">
        <v>309</v>
      </c>
      <c r="B2036" s="29" t="s">
        <v>135</v>
      </c>
      <c r="C2036" s="29" t="s">
        <v>136</v>
      </c>
      <c r="D2036" s="30" t="s">
        <v>48</v>
      </c>
      <c r="E2036" s="31">
        <v>25</v>
      </c>
      <c r="F2036" s="32">
        <v>0.20188400000000001</v>
      </c>
      <c r="G2036" s="32">
        <f t="shared" si="68"/>
        <v>5.0471000000000004</v>
      </c>
    </row>
    <row r="2037" spans="1:7" ht="36" customHeight="1">
      <c r="A2037" s="29" t="s">
        <v>310</v>
      </c>
      <c r="B2037" s="29" t="s">
        <v>138</v>
      </c>
      <c r="C2037" s="29" t="s">
        <v>139</v>
      </c>
      <c r="D2037" s="30" t="s">
        <v>48</v>
      </c>
      <c r="E2037" s="31">
        <v>25</v>
      </c>
      <c r="F2037" s="32">
        <v>1.24085</v>
      </c>
      <c r="G2037" s="32">
        <f t="shared" si="68"/>
        <v>31.021250000000002</v>
      </c>
    </row>
    <row r="2038" spans="1:7" ht="20.100000000000001" customHeight="1">
      <c r="A2038" s="29" t="s">
        <v>311</v>
      </c>
      <c r="B2038" s="29" t="s">
        <v>312</v>
      </c>
      <c r="C2038" s="29" t="s">
        <v>313</v>
      </c>
      <c r="D2038" s="30" t="s">
        <v>48</v>
      </c>
      <c r="E2038" s="31">
        <v>168</v>
      </c>
      <c r="F2038" s="32">
        <v>6.8000000000000005E-2</v>
      </c>
      <c r="G2038" s="32">
        <f t="shared" si="68"/>
        <v>11.424000000000001</v>
      </c>
    </row>
    <row r="2039" spans="1:7" ht="20.100000000000001" customHeight="1">
      <c r="A2039" s="29" t="s">
        <v>314</v>
      </c>
      <c r="B2039" s="29" t="s">
        <v>254</v>
      </c>
      <c r="C2039" s="29" t="s">
        <v>255</v>
      </c>
      <c r="D2039" s="30" t="s">
        <v>48</v>
      </c>
      <c r="E2039" s="31">
        <v>168</v>
      </c>
      <c r="F2039" s="32">
        <v>0.22</v>
      </c>
      <c r="G2039" s="32">
        <f t="shared" si="68"/>
        <v>36.96</v>
      </c>
    </row>
    <row r="2040" spans="1:7" ht="27.95" customHeight="1">
      <c r="A2040" s="29" t="s">
        <v>316</v>
      </c>
      <c r="B2040" s="29" t="s">
        <v>317</v>
      </c>
      <c r="C2040" s="29" t="s">
        <v>318</v>
      </c>
      <c r="D2040" s="30" t="s">
        <v>48</v>
      </c>
      <c r="E2040" s="31">
        <v>459</v>
      </c>
      <c r="F2040" s="32">
        <v>0.1691</v>
      </c>
      <c r="G2040" s="32">
        <f t="shared" si="68"/>
        <v>77.616900000000001</v>
      </c>
    </row>
    <row r="2041" spans="1:7" ht="20.100000000000001" customHeight="1">
      <c r="A2041" s="29" t="s">
        <v>319</v>
      </c>
      <c r="B2041" s="29" t="s">
        <v>185</v>
      </c>
      <c r="C2041" s="29" t="s">
        <v>186</v>
      </c>
      <c r="D2041" s="30" t="s">
        <v>48</v>
      </c>
      <c r="E2041" s="31">
        <v>459</v>
      </c>
      <c r="F2041" s="32">
        <v>0.1201</v>
      </c>
      <c r="G2041" s="32">
        <f t="shared" si="68"/>
        <v>55.125900000000001</v>
      </c>
    </row>
    <row r="2042" spans="1:7" ht="20.100000000000001" customHeight="1">
      <c r="A2042" s="29" t="s">
        <v>320</v>
      </c>
      <c r="B2042" s="29" t="s">
        <v>191</v>
      </c>
      <c r="C2042" s="29" t="s">
        <v>192</v>
      </c>
      <c r="D2042" s="30" t="s">
        <v>81</v>
      </c>
      <c r="E2042" s="31">
        <v>34</v>
      </c>
      <c r="F2042" s="32">
        <v>0.35049999999999998</v>
      </c>
      <c r="G2042" s="32">
        <f t="shared" si="68"/>
        <v>11.917</v>
      </c>
    </row>
    <row r="2043" spans="1:7" ht="20.100000000000001" customHeight="1">
      <c r="A2043" s="29" t="s">
        <v>321</v>
      </c>
      <c r="B2043" s="29" t="s">
        <v>322</v>
      </c>
      <c r="C2043" s="29" t="s">
        <v>323</v>
      </c>
      <c r="D2043" s="30" t="s">
        <v>81</v>
      </c>
      <c r="E2043" s="31">
        <v>30</v>
      </c>
      <c r="F2043" s="32">
        <v>0.35049999999999998</v>
      </c>
      <c r="G2043" s="32">
        <f t="shared" si="68"/>
        <v>10.514999999999999</v>
      </c>
    </row>
    <row r="2044" spans="1:7" ht="20.100000000000001" customHeight="1">
      <c r="A2044" s="29" t="s">
        <v>324</v>
      </c>
      <c r="B2044" s="29" t="s">
        <v>325</v>
      </c>
      <c r="C2044" s="29" t="s">
        <v>326</v>
      </c>
      <c r="D2044" s="30" t="s">
        <v>58</v>
      </c>
      <c r="E2044" s="31">
        <v>2</v>
      </c>
      <c r="F2044" s="32">
        <v>0.57420000000000004</v>
      </c>
      <c r="G2044" s="32">
        <f t="shared" si="68"/>
        <v>1.1484000000000001</v>
      </c>
    </row>
    <row r="2045" spans="1:7" ht="20.100000000000001" customHeight="1">
      <c r="A2045" s="29" t="s">
        <v>329</v>
      </c>
      <c r="B2045" s="29" t="s">
        <v>116</v>
      </c>
      <c r="C2045" s="29" t="s">
        <v>117</v>
      </c>
      <c r="D2045" s="30" t="s">
        <v>118</v>
      </c>
      <c r="E2045" s="31">
        <v>39.6</v>
      </c>
      <c r="F2045" s="32">
        <v>0.37940000000000002</v>
      </c>
      <c r="G2045" s="32">
        <f t="shared" si="68"/>
        <v>15.024240000000001</v>
      </c>
    </row>
    <row r="2046" spans="1:7" ht="20.100000000000001" customHeight="1">
      <c r="A2046" s="29" t="s">
        <v>334</v>
      </c>
      <c r="B2046" s="29" t="s">
        <v>335</v>
      </c>
      <c r="C2046" s="29" t="s">
        <v>336</v>
      </c>
      <c r="D2046" s="30" t="s">
        <v>118</v>
      </c>
      <c r="E2046" s="31">
        <v>9.9</v>
      </c>
      <c r="F2046" s="32">
        <v>5.5970000000000004</v>
      </c>
      <c r="G2046" s="32">
        <f t="shared" si="68"/>
        <v>55.410300000000007</v>
      </c>
    </row>
    <row r="2047" spans="1:7" ht="20.100000000000001" customHeight="1">
      <c r="A2047" s="29" t="s">
        <v>337</v>
      </c>
      <c r="B2047" s="29" t="s">
        <v>338</v>
      </c>
      <c r="C2047" s="29" t="s">
        <v>339</v>
      </c>
      <c r="D2047" s="30" t="s">
        <v>118</v>
      </c>
      <c r="E2047" s="31">
        <v>9.9</v>
      </c>
      <c r="F2047" s="32">
        <v>13.391999999999999</v>
      </c>
      <c r="G2047" s="32">
        <f t="shared" ref="G2047:G2078" si="69">F2047*E2047</f>
        <v>132.58080000000001</v>
      </c>
    </row>
    <row r="2048" spans="1:7" ht="20.100000000000001" customHeight="1">
      <c r="A2048" s="29" t="s">
        <v>340</v>
      </c>
      <c r="B2048" s="29" t="s">
        <v>341</v>
      </c>
      <c r="C2048" s="29" t="s">
        <v>342</v>
      </c>
      <c r="D2048" s="30" t="s">
        <v>118</v>
      </c>
      <c r="E2048" s="31">
        <v>9.07</v>
      </c>
      <c r="F2048" s="32">
        <v>3.956</v>
      </c>
      <c r="G2048" s="32">
        <f t="shared" si="69"/>
        <v>35.880920000000003</v>
      </c>
    </row>
    <row r="2049" spans="1:7" ht="27.95" customHeight="1">
      <c r="A2049" s="29" t="s">
        <v>343</v>
      </c>
      <c r="B2049" s="29" t="s">
        <v>211</v>
      </c>
      <c r="C2049" s="29" t="s">
        <v>212</v>
      </c>
      <c r="D2049" s="30" t="s">
        <v>101</v>
      </c>
      <c r="E2049" s="31">
        <v>426.35</v>
      </c>
      <c r="F2049" s="32">
        <v>0.96553999999999995</v>
      </c>
      <c r="G2049" s="32">
        <f t="shared" si="69"/>
        <v>411.65797900000001</v>
      </c>
    </row>
    <row r="2050" spans="1:7" ht="20.100000000000001" customHeight="1">
      <c r="A2050" s="29" t="s">
        <v>344</v>
      </c>
      <c r="B2050" s="29" t="s">
        <v>345</v>
      </c>
      <c r="C2050" s="29" t="s">
        <v>346</v>
      </c>
      <c r="D2050" s="30" t="s">
        <v>101</v>
      </c>
      <c r="E2050" s="31">
        <v>60.82</v>
      </c>
      <c r="F2050" s="32">
        <v>0.23119999999999999</v>
      </c>
      <c r="G2050" s="32">
        <f t="shared" si="69"/>
        <v>14.061584</v>
      </c>
    </row>
    <row r="2051" spans="1:7" ht="27.95" customHeight="1">
      <c r="A2051" s="29" t="s">
        <v>347</v>
      </c>
      <c r="B2051" s="29" t="s">
        <v>348</v>
      </c>
      <c r="C2051" s="29" t="s">
        <v>349</v>
      </c>
      <c r="D2051" s="30" t="s">
        <v>48</v>
      </c>
      <c r="E2051" s="31">
        <v>72</v>
      </c>
      <c r="F2051" s="32">
        <v>1.2186239999999999</v>
      </c>
      <c r="G2051" s="32">
        <f t="shared" si="69"/>
        <v>87.740927999999997</v>
      </c>
    </row>
    <row r="2052" spans="1:7" ht="20.100000000000001" customHeight="1">
      <c r="A2052" s="29" t="s">
        <v>353</v>
      </c>
      <c r="B2052" s="29" t="s">
        <v>298</v>
      </c>
      <c r="C2052" s="29" t="s">
        <v>299</v>
      </c>
      <c r="D2052" s="30" t="s">
        <v>118</v>
      </c>
      <c r="E2052" s="31">
        <v>3.38</v>
      </c>
      <c r="F2052" s="32">
        <v>12.295</v>
      </c>
      <c r="G2052" s="32">
        <f t="shared" si="69"/>
        <v>41.557099999999998</v>
      </c>
    </row>
    <row r="2053" spans="1:7" ht="20.100000000000001" customHeight="1">
      <c r="A2053" s="29" t="s">
        <v>354</v>
      </c>
      <c r="B2053" s="29" t="s">
        <v>355</v>
      </c>
      <c r="C2053" s="29" t="s">
        <v>356</v>
      </c>
      <c r="D2053" s="30" t="s">
        <v>118</v>
      </c>
      <c r="E2053" s="31">
        <v>3.89</v>
      </c>
      <c r="F2053" s="32">
        <v>11.885795</v>
      </c>
      <c r="G2053" s="32">
        <f t="shared" si="69"/>
        <v>46.235742549999998</v>
      </c>
    </row>
    <row r="2054" spans="1:7" ht="20.100000000000001" customHeight="1">
      <c r="A2054" s="29" t="s">
        <v>357</v>
      </c>
      <c r="B2054" s="29" t="s">
        <v>358</v>
      </c>
      <c r="C2054" s="29" t="s">
        <v>359</v>
      </c>
      <c r="D2054" s="30" t="s">
        <v>81</v>
      </c>
      <c r="E2054" s="31">
        <v>220</v>
      </c>
      <c r="F2054" s="32">
        <v>0.44744753999999998</v>
      </c>
      <c r="G2054" s="32">
        <f t="shared" si="69"/>
        <v>98.438458799999992</v>
      </c>
    </row>
    <row r="2055" spans="1:7" ht="27.95" customHeight="1">
      <c r="A2055" s="29" t="s">
        <v>360</v>
      </c>
      <c r="B2055" s="29" t="s">
        <v>361</v>
      </c>
      <c r="C2055" s="29" t="s">
        <v>362</v>
      </c>
      <c r="D2055" s="30" t="s">
        <v>48</v>
      </c>
      <c r="E2055" s="31">
        <v>242</v>
      </c>
      <c r="F2055" s="32">
        <v>1.3115680000000001</v>
      </c>
      <c r="G2055" s="32">
        <f t="shared" si="69"/>
        <v>317.39945600000004</v>
      </c>
    </row>
    <row r="2056" spans="1:7" ht="15" customHeight="1">
      <c r="A2056" s="29" t="s">
        <v>363</v>
      </c>
      <c r="B2056" s="29" t="s">
        <v>153</v>
      </c>
      <c r="C2056" s="29" t="s">
        <v>154</v>
      </c>
      <c r="D2056" s="30" t="s">
        <v>155</v>
      </c>
      <c r="E2056" s="31">
        <v>110</v>
      </c>
      <c r="F2056" s="32">
        <v>0.63349999999999995</v>
      </c>
      <c r="G2056" s="32">
        <f t="shared" si="69"/>
        <v>69.684999999999988</v>
      </c>
    </row>
    <row r="2057" spans="1:7" ht="20.100000000000001" customHeight="1">
      <c r="A2057" s="29" t="s">
        <v>364</v>
      </c>
      <c r="B2057" s="29" t="s">
        <v>365</v>
      </c>
      <c r="C2057" s="29" t="s">
        <v>366</v>
      </c>
      <c r="D2057" s="30" t="s">
        <v>81</v>
      </c>
      <c r="E2057" s="31">
        <v>110</v>
      </c>
      <c r="F2057" s="32">
        <v>1.9350000000000001</v>
      </c>
      <c r="G2057" s="32">
        <f t="shared" si="69"/>
        <v>212.85</v>
      </c>
    </row>
    <row r="2058" spans="1:7" ht="20.100000000000001" customHeight="1">
      <c r="A2058" s="29" t="s">
        <v>369</v>
      </c>
      <c r="B2058" s="29" t="s">
        <v>128</v>
      </c>
      <c r="C2058" s="29" t="s">
        <v>129</v>
      </c>
      <c r="D2058" s="30" t="s">
        <v>48</v>
      </c>
      <c r="E2058" s="31">
        <v>416.73</v>
      </c>
      <c r="F2058" s="32">
        <v>1.0041</v>
      </c>
      <c r="G2058" s="32">
        <f t="shared" si="69"/>
        <v>418.43859300000003</v>
      </c>
    </row>
    <row r="2059" spans="1:7" ht="20.100000000000001" customHeight="1">
      <c r="A2059" s="29" t="s">
        <v>370</v>
      </c>
      <c r="B2059" s="29" t="s">
        <v>371</v>
      </c>
      <c r="C2059" s="29" t="s">
        <v>372</v>
      </c>
      <c r="D2059" s="30" t="s">
        <v>48</v>
      </c>
      <c r="E2059" s="31">
        <v>106.02</v>
      </c>
      <c r="F2059" s="32">
        <v>0.77</v>
      </c>
      <c r="G2059" s="32">
        <f t="shared" si="69"/>
        <v>81.635400000000004</v>
      </c>
    </row>
    <row r="2060" spans="1:7" ht="20.100000000000001" customHeight="1">
      <c r="A2060" s="29" t="s">
        <v>373</v>
      </c>
      <c r="B2060" s="29" t="s">
        <v>275</v>
      </c>
      <c r="C2060" s="29" t="s">
        <v>276</v>
      </c>
      <c r="D2060" s="30" t="s">
        <v>48</v>
      </c>
      <c r="E2060" s="31">
        <v>123.31</v>
      </c>
      <c r="F2060" s="32">
        <v>1.43</v>
      </c>
      <c r="G2060" s="32">
        <f t="shared" si="69"/>
        <v>176.33330000000001</v>
      </c>
    </row>
    <row r="2061" spans="1:7" ht="36" customHeight="1">
      <c r="A2061" s="29" t="s">
        <v>374</v>
      </c>
      <c r="B2061" s="29" t="s">
        <v>267</v>
      </c>
      <c r="C2061" s="29" t="s">
        <v>268</v>
      </c>
      <c r="D2061" s="30" t="s">
        <v>48</v>
      </c>
      <c r="E2061" s="31">
        <v>123.31</v>
      </c>
      <c r="F2061" s="32">
        <v>0.57703499999999996</v>
      </c>
      <c r="G2061" s="32">
        <f t="shared" si="69"/>
        <v>71.15418584999999</v>
      </c>
    </row>
    <row r="2062" spans="1:7" ht="20.100000000000001" customHeight="1">
      <c r="A2062" s="29" t="s">
        <v>375</v>
      </c>
      <c r="B2062" s="29" t="s">
        <v>280</v>
      </c>
      <c r="C2062" s="29" t="s">
        <v>281</v>
      </c>
      <c r="D2062" s="30" t="s">
        <v>48</v>
      </c>
      <c r="E2062" s="31">
        <v>178.5</v>
      </c>
      <c r="F2062" s="32">
        <v>1.1399999999999999</v>
      </c>
      <c r="G2062" s="32">
        <f t="shared" si="69"/>
        <v>203.48999999999998</v>
      </c>
    </row>
    <row r="2063" spans="1:7" ht="20.100000000000001" customHeight="1">
      <c r="A2063" s="29" t="s">
        <v>376</v>
      </c>
      <c r="B2063" s="29" t="s">
        <v>377</v>
      </c>
      <c r="C2063" s="29" t="s">
        <v>378</v>
      </c>
      <c r="D2063" s="30" t="s">
        <v>48</v>
      </c>
      <c r="E2063" s="31">
        <v>123.31</v>
      </c>
      <c r="F2063" s="32">
        <v>1.25475</v>
      </c>
      <c r="G2063" s="32">
        <f t="shared" si="69"/>
        <v>154.72322250000002</v>
      </c>
    </row>
    <row r="2064" spans="1:7" ht="20.100000000000001" customHeight="1">
      <c r="A2064" s="29" t="s">
        <v>379</v>
      </c>
      <c r="B2064" s="29" t="s">
        <v>286</v>
      </c>
      <c r="C2064" s="29" t="s">
        <v>287</v>
      </c>
      <c r="D2064" s="30" t="s">
        <v>48</v>
      </c>
      <c r="E2064" s="31">
        <v>55.18</v>
      </c>
      <c r="F2064" s="32">
        <v>0.92284999999999995</v>
      </c>
      <c r="G2064" s="32">
        <f t="shared" si="69"/>
        <v>50.922863</v>
      </c>
    </row>
    <row r="2065" spans="1:7" ht="27.95" customHeight="1">
      <c r="A2065" s="29" t="s">
        <v>380</v>
      </c>
      <c r="B2065" s="29" t="s">
        <v>381</v>
      </c>
      <c r="C2065" s="29" t="s">
        <v>382</v>
      </c>
      <c r="D2065" s="30" t="s">
        <v>48</v>
      </c>
      <c r="E2065" s="31">
        <v>416.73</v>
      </c>
      <c r="F2065" s="32">
        <v>0.68769999999999998</v>
      </c>
      <c r="G2065" s="32">
        <f t="shared" si="69"/>
        <v>286.58522099999999</v>
      </c>
    </row>
    <row r="2066" spans="1:7" ht="20.100000000000001" customHeight="1">
      <c r="A2066" s="29" t="s">
        <v>383</v>
      </c>
      <c r="B2066" s="29" t="s">
        <v>384</v>
      </c>
      <c r="C2066" s="29" t="s">
        <v>385</v>
      </c>
      <c r="D2066" s="30" t="s">
        <v>48</v>
      </c>
      <c r="E2066" s="31">
        <v>416.73</v>
      </c>
      <c r="F2066" s="32">
        <v>0.04</v>
      </c>
      <c r="G2066" s="32">
        <f t="shared" si="69"/>
        <v>16.6692</v>
      </c>
    </row>
    <row r="2067" spans="1:7" ht="20.100000000000001" customHeight="1">
      <c r="A2067" s="29" t="s">
        <v>386</v>
      </c>
      <c r="B2067" s="29" t="s">
        <v>387</v>
      </c>
      <c r="C2067" s="29" t="s">
        <v>388</v>
      </c>
      <c r="D2067" s="30" t="s">
        <v>48</v>
      </c>
      <c r="E2067" s="31">
        <v>123.31</v>
      </c>
      <c r="F2067" s="32">
        <v>8.7599999999999997E-2</v>
      </c>
      <c r="G2067" s="32">
        <f t="shared" si="69"/>
        <v>10.801956000000001</v>
      </c>
    </row>
    <row r="2068" spans="1:7" ht="15" customHeight="1">
      <c r="A2068" s="29" t="s">
        <v>389</v>
      </c>
      <c r="B2068" s="29" t="s">
        <v>390</v>
      </c>
      <c r="C2068" s="29" t="s">
        <v>391</v>
      </c>
      <c r="D2068" s="30" t="s">
        <v>48</v>
      </c>
      <c r="E2068" s="31">
        <v>123.31</v>
      </c>
      <c r="F2068" s="32">
        <v>1.2</v>
      </c>
      <c r="G2068" s="32">
        <f t="shared" si="69"/>
        <v>147.97200000000001</v>
      </c>
    </row>
    <row r="2069" spans="1:7" ht="20.100000000000001" customHeight="1">
      <c r="A2069" s="29" t="s">
        <v>393</v>
      </c>
      <c r="B2069" s="29" t="s">
        <v>394</v>
      </c>
      <c r="C2069" s="29" t="s">
        <v>395</v>
      </c>
      <c r="D2069" s="30" t="s">
        <v>58</v>
      </c>
      <c r="E2069" s="31">
        <v>33</v>
      </c>
      <c r="F2069" s="32">
        <v>1.9184000000000001</v>
      </c>
      <c r="G2069" s="32">
        <f t="shared" si="69"/>
        <v>63.307200000000002</v>
      </c>
    </row>
    <row r="2070" spans="1:7" ht="20.100000000000001" customHeight="1">
      <c r="A2070" s="29" t="s">
        <v>396</v>
      </c>
      <c r="B2070" s="29" t="s">
        <v>397</v>
      </c>
      <c r="C2070" s="29" t="s">
        <v>398</v>
      </c>
      <c r="D2070" s="30" t="s">
        <v>58</v>
      </c>
      <c r="E2070" s="31">
        <v>33</v>
      </c>
      <c r="F2070" s="32">
        <v>0.20200000000000001</v>
      </c>
      <c r="G2070" s="32">
        <f t="shared" si="69"/>
        <v>6.6660000000000004</v>
      </c>
    </row>
    <row r="2071" spans="1:7" ht="20.100000000000001" customHeight="1">
      <c r="A2071" s="29" t="s">
        <v>399</v>
      </c>
      <c r="B2071" s="29" t="s">
        <v>400</v>
      </c>
      <c r="C2071" s="29" t="s">
        <v>401</v>
      </c>
      <c r="D2071" s="30" t="s">
        <v>58</v>
      </c>
      <c r="E2071" s="31">
        <v>33</v>
      </c>
      <c r="F2071" s="32">
        <v>0.2006</v>
      </c>
      <c r="G2071" s="32">
        <f t="shared" si="69"/>
        <v>6.6197999999999997</v>
      </c>
    </row>
    <row r="2072" spans="1:7" ht="27.95" customHeight="1">
      <c r="A2072" s="29" t="s">
        <v>402</v>
      </c>
      <c r="B2072" s="29" t="s">
        <v>403</v>
      </c>
      <c r="C2072" s="29" t="s">
        <v>404</v>
      </c>
      <c r="D2072" s="30" t="s">
        <v>58</v>
      </c>
      <c r="E2072" s="31">
        <v>30</v>
      </c>
      <c r="F2072" s="32">
        <v>1.7007000000000001</v>
      </c>
      <c r="G2072" s="32">
        <f t="shared" si="69"/>
        <v>51.021000000000001</v>
      </c>
    </row>
    <row r="2073" spans="1:7" ht="20.100000000000001" customHeight="1">
      <c r="A2073" s="29" t="s">
        <v>405</v>
      </c>
      <c r="B2073" s="29" t="s">
        <v>406</v>
      </c>
      <c r="C2073" s="29" t="s">
        <v>407</v>
      </c>
      <c r="D2073" s="30" t="s">
        <v>58</v>
      </c>
      <c r="E2073" s="31">
        <v>30</v>
      </c>
      <c r="F2073" s="32">
        <v>0.6089</v>
      </c>
      <c r="G2073" s="32">
        <f t="shared" si="69"/>
        <v>18.266999999999999</v>
      </c>
    </row>
    <row r="2074" spans="1:7" ht="20.100000000000001" customHeight="1">
      <c r="A2074" s="29" t="s">
        <v>408</v>
      </c>
      <c r="B2074" s="29" t="s">
        <v>400</v>
      </c>
      <c r="C2074" s="29" t="s">
        <v>401</v>
      </c>
      <c r="D2074" s="30" t="s">
        <v>58</v>
      </c>
      <c r="E2074" s="31">
        <v>30</v>
      </c>
      <c r="F2074" s="32">
        <v>0.2006</v>
      </c>
      <c r="G2074" s="32">
        <f t="shared" si="69"/>
        <v>6.0179999999999998</v>
      </c>
    </row>
    <row r="2075" spans="1:7" ht="20.100000000000001" customHeight="1">
      <c r="A2075" s="29" t="s">
        <v>409</v>
      </c>
      <c r="B2075" s="29" t="s">
        <v>410</v>
      </c>
      <c r="C2075" s="29" t="s">
        <v>411</v>
      </c>
      <c r="D2075" s="30" t="s">
        <v>58</v>
      </c>
      <c r="E2075" s="31">
        <v>11</v>
      </c>
      <c r="F2075" s="32">
        <v>1.3269</v>
      </c>
      <c r="G2075" s="32">
        <f t="shared" si="69"/>
        <v>14.5959</v>
      </c>
    </row>
    <row r="2076" spans="1:7" ht="20.100000000000001" customHeight="1">
      <c r="A2076" s="29" t="s">
        <v>412</v>
      </c>
      <c r="B2076" s="29" t="s">
        <v>413</v>
      </c>
      <c r="C2076" s="29" t="s">
        <v>414</v>
      </c>
      <c r="D2076" s="30" t="s">
        <v>48</v>
      </c>
      <c r="E2076" s="31">
        <v>106.02</v>
      </c>
      <c r="F2076" s="32">
        <v>0.63490000000000002</v>
      </c>
      <c r="G2076" s="32">
        <f t="shared" si="69"/>
        <v>67.312098000000006</v>
      </c>
    </row>
    <row r="2077" spans="1:7" ht="20.100000000000001" customHeight="1">
      <c r="A2077" s="29" t="s">
        <v>415</v>
      </c>
      <c r="B2077" s="29" t="s">
        <v>416</v>
      </c>
      <c r="C2077" s="29" t="s">
        <v>417</v>
      </c>
      <c r="D2077" s="30" t="s">
        <v>48</v>
      </c>
      <c r="E2077" s="31">
        <v>20.66</v>
      </c>
      <c r="F2077" s="32">
        <v>0.63490000000000002</v>
      </c>
      <c r="G2077" s="32">
        <f t="shared" si="69"/>
        <v>13.117034</v>
      </c>
    </row>
    <row r="2078" spans="1:7" ht="20.100000000000001" customHeight="1">
      <c r="A2078" s="29" t="s">
        <v>418</v>
      </c>
      <c r="B2078" s="29" t="s">
        <v>419</v>
      </c>
      <c r="C2078" s="29" t="s">
        <v>420</v>
      </c>
      <c r="D2078" s="30" t="s">
        <v>48</v>
      </c>
      <c r="E2078" s="31">
        <v>29.92</v>
      </c>
      <c r="F2078" s="32">
        <v>0.53420000000000001</v>
      </c>
      <c r="G2078" s="32">
        <f t="shared" si="69"/>
        <v>15.983264000000002</v>
      </c>
    </row>
    <row r="2079" spans="1:7" ht="15" customHeight="1">
      <c r="A2079" s="29" t="s">
        <v>421</v>
      </c>
      <c r="B2079" s="29" t="s">
        <v>422</v>
      </c>
      <c r="C2079" s="29" t="s">
        <v>423</v>
      </c>
      <c r="D2079" s="30" t="s">
        <v>58</v>
      </c>
      <c r="E2079" s="31">
        <v>10</v>
      </c>
      <c r="F2079" s="32">
        <v>5.0999999999999996</v>
      </c>
      <c r="G2079" s="32">
        <f t="shared" ref="G2079:G2096" si="70">F2079*E2079</f>
        <v>51</v>
      </c>
    </row>
    <row r="2080" spans="1:7" ht="20.100000000000001" customHeight="1">
      <c r="A2080" s="29" t="s">
        <v>424</v>
      </c>
      <c r="B2080" s="29" t="s">
        <v>425</v>
      </c>
      <c r="C2080" s="29" t="s">
        <v>426</v>
      </c>
      <c r="D2080" s="30" t="s">
        <v>58</v>
      </c>
      <c r="E2080" s="31">
        <v>2</v>
      </c>
      <c r="F2080" s="32">
        <v>7.5</v>
      </c>
      <c r="G2080" s="32">
        <f t="shared" si="70"/>
        <v>15</v>
      </c>
    </row>
    <row r="2081" spans="1:7" ht="15" customHeight="1">
      <c r="A2081" s="29" t="s">
        <v>427</v>
      </c>
      <c r="B2081" s="29" t="s">
        <v>428</v>
      </c>
      <c r="C2081" s="29" t="s">
        <v>429</v>
      </c>
      <c r="D2081" s="30" t="s">
        <v>48</v>
      </c>
      <c r="E2081" s="31">
        <v>45.45</v>
      </c>
      <c r="F2081" s="32">
        <v>0.36</v>
      </c>
      <c r="G2081" s="32">
        <f t="shared" si="70"/>
        <v>16.362000000000002</v>
      </c>
    </row>
    <row r="2082" spans="1:7" ht="20.100000000000001" customHeight="1">
      <c r="A2082" s="29" t="s">
        <v>430</v>
      </c>
      <c r="B2082" s="29" t="s">
        <v>431</v>
      </c>
      <c r="C2082" s="29" t="s">
        <v>432</v>
      </c>
      <c r="D2082" s="30" t="s">
        <v>196</v>
      </c>
      <c r="E2082" s="31">
        <v>47</v>
      </c>
      <c r="F2082" s="32">
        <v>1</v>
      </c>
      <c r="G2082" s="32">
        <f t="shared" si="70"/>
        <v>47</v>
      </c>
    </row>
    <row r="2083" spans="1:7" ht="15" customHeight="1">
      <c r="A2083" s="29" t="s">
        <v>433</v>
      </c>
      <c r="B2083" s="29" t="s">
        <v>434</v>
      </c>
      <c r="C2083" s="29" t="s">
        <v>435</v>
      </c>
      <c r="D2083" s="30" t="s">
        <v>58</v>
      </c>
      <c r="E2083" s="31">
        <v>1</v>
      </c>
      <c r="F2083" s="32">
        <v>5.5</v>
      </c>
      <c r="G2083" s="32">
        <f t="shared" si="70"/>
        <v>5.5</v>
      </c>
    </row>
    <row r="2084" spans="1:7" ht="15" customHeight="1">
      <c r="A2084" s="29" t="s">
        <v>436</v>
      </c>
      <c r="B2084" s="29" t="s">
        <v>437</v>
      </c>
      <c r="C2084" s="29" t="s">
        <v>438</v>
      </c>
      <c r="D2084" s="30" t="s">
        <v>171</v>
      </c>
      <c r="E2084" s="31">
        <v>29.8</v>
      </c>
      <c r="F2084" s="32">
        <v>0.6</v>
      </c>
      <c r="G2084" s="32">
        <f t="shared" si="70"/>
        <v>17.88</v>
      </c>
    </row>
    <row r="2085" spans="1:7" ht="20.100000000000001" customHeight="1">
      <c r="A2085" s="29" t="s">
        <v>439</v>
      </c>
      <c r="B2085" s="29" t="s">
        <v>440</v>
      </c>
      <c r="C2085" s="29" t="s">
        <v>441</v>
      </c>
      <c r="D2085" s="30" t="s">
        <v>58</v>
      </c>
      <c r="E2085" s="31">
        <v>17</v>
      </c>
      <c r="F2085" s="32">
        <v>0.15</v>
      </c>
      <c r="G2085" s="32">
        <f t="shared" si="70"/>
        <v>2.5499999999999998</v>
      </c>
    </row>
    <row r="2086" spans="1:7" ht="15" customHeight="1">
      <c r="A2086" s="29" t="s">
        <v>442</v>
      </c>
      <c r="B2086" s="29" t="s">
        <v>443</v>
      </c>
      <c r="C2086" s="29" t="s">
        <v>444</v>
      </c>
      <c r="D2086" s="30" t="s">
        <v>196</v>
      </c>
      <c r="E2086" s="31">
        <v>12</v>
      </c>
      <c r="F2086" s="32">
        <v>0.15</v>
      </c>
      <c r="G2086" s="32">
        <f t="shared" si="70"/>
        <v>1.7999999999999998</v>
      </c>
    </row>
    <row r="2087" spans="1:7" ht="15" customHeight="1">
      <c r="A2087" s="29" t="s">
        <v>445</v>
      </c>
      <c r="B2087" s="29" t="s">
        <v>446</v>
      </c>
      <c r="C2087" s="29" t="s">
        <v>447</v>
      </c>
      <c r="D2087" s="30" t="s">
        <v>196</v>
      </c>
      <c r="E2087" s="31">
        <v>12</v>
      </c>
      <c r="F2087" s="32">
        <v>0.15</v>
      </c>
      <c r="G2087" s="32">
        <f t="shared" si="70"/>
        <v>1.7999999999999998</v>
      </c>
    </row>
    <row r="2088" spans="1:7" ht="15" customHeight="1">
      <c r="A2088" s="29" t="s">
        <v>448</v>
      </c>
      <c r="B2088" s="29" t="s">
        <v>449</v>
      </c>
      <c r="C2088" s="29" t="s">
        <v>450</v>
      </c>
      <c r="D2088" s="30" t="s">
        <v>196</v>
      </c>
      <c r="E2088" s="31">
        <v>33</v>
      </c>
      <c r="F2088" s="32">
        <v>0.15</v>
      </c>
      <c r="G2088" s="32">
        <f t="shared" si="70"/>
        <v>4.95</v>
      </c>
    </row>
    <row r="2089" spans="1:7" ht="15" customHeight="1">
      <c r="A2089" s="29" t="s">
        <v>451</v>
      </c>
      <c r="B2089" s="29" t="s">
        <v>452</v>
      </c>
      <c r="C2089" s="29" t="s">
        <v>453</v>
      </c>
      <c r="D2089" s="30" t="s">
        <v>196</v>
      </c>
      <c r="E2089" s="31">
        <v>33</v>
      </c>
      <c r="F2089" s="32">
        <v>1.276</v>
      </c>
      <c r="G2089" s="32">
        <f t="shared" si="70"/>
        <v>42.108000000000004</v>
      </c>
    </row>
    <row r="2090" spans="1:7" ht="27.95" customHeight="1">
      <c r="A2090" s="29" t="s">
        <v>454</v>
      </c>
      <c r="B2090" s="29" t="s">
        <v>455</v>
      </c>
      <c r="C2090" s="29" t="s">
        <v>456</v>
      </c>
      <c r="D2090" s="30" t="s">
        <v>58</v>
      </c>
      <c r="E2090" s="31">
        <v>12</v>
      </c>
      <c r="F2090" s="32">
        <v>0.44240000000000002</v>
      </c>
      <c r="G2090" s="32">
        <f t="shared" si="70"/>
        <v>5.3087999999999997</v>
      </c>
    </row>
    <row r="2091" spans="1:7" ht="20.100000000000001" customHeight="1">
      <c r="A2091" s="29" t="s">
        <v>457</v>
      </c>
      <c r="B2091" s="29" t="s">
        <v>458</v>
      </c>
      <c r="C2091" s="29" t="s">
        <v>459</v>
      </c>
      <c r="D2091" s="30" t="s">
        <v>58</v>
      </c>
      <c r="E2091" s="31">
        <v>2</v>
      </c>
      <c r="F2091" s="32">
        <v>0.67959999999999998</v>
      </c>
      <c r="G2091" s="32">
        <f t="shared" si="70"/>
        <v>1.3592</v>
      </c>
    </row>
    <row r="2092" spans="1:7" ht="20.100000000000001" customHeight="1">
      <c r="A2092" s="29" t="s">
        <v>460</v>
      </c>
      <c r="B2092" s="29" t="s">
        <v>461</v>
      </c>
      <c r="C2092" s="29" t="s">
        <v>462</v>
      </c>
      <c r="D2092" s="30" t="s">
        <v>58</v>
      </c>
      <c r="E2092" s="31">
        <v>3</v>
      </c>
      <c r="F2092" s="32">
        <v>1.139</v>
      </c>
      <c r="G2092" s="32">
        <f t="shared" si="70"/>
        <v>3.4169999999999998</v>
      </c>
    </row>
    <row r="2093" spans="1:7" ht="20.100000000000001" customHeight="1">
      <c r="A2093" s="29" t="s">
        <v>463</v>
      </c>
      <c r="B2093" s="29" t="s">
        <v>464</v>
      </c>
      <c r="C2093" s="29" t="s">
        <v>465</v>
      </c>
      <c r="D2093" s="30" t="s">
        <v>58</v>
      </c>
      <c r="E2093" s="31">
        <v>2</v>
      </c>
      <c r="F2093" s="32">
        <v>1.4450000000000001</v>
      </c>
      <c r="G2093" s="32">
        <f t="shared" si="70"/>
        <v>2.89</v>
      </c>
    </row>
    <row r="2094" spans="1:7" ht="15" customHeight="1">
      <c r="A2094" s="29" t="s">
        <v>466</v>
      </c>
      <c r="B2094" s="29" t="s">
        <v>467</v>
      </c>
      <c r="C2094" s="29" t="s">
        <v>468</v>
      </c>
      <c r="D2094" s="30" t="s">
        <v>196</v>
      </c>
      <c r="E2094" s="31">
        <v>34.72</v>
      </c>
      <c r="F2094" s="32">
        <v>1</v>
      </c>
      <c r="G2094" s="32">
        <f t="shared" si="70"/>
        <v>34.72</v>
      </c>
    </row>
    <row r="2095" spans="1:7" ht="27.95" customHeight="1">
      <c r="A2095" s="29" t="s">
        <v>480</v>
      </c>
      <c r="B2095" s="29" t="s">
        <v>481</v>
      </c>
      <c r="C2095" s="29" t="s">
        <v>482</v>
      </c>
      <c r="D2095" s="30" t="s">
        <v>118</v>
      </c>
      <c r="E2095" s="31">
        <v>355.22</v>
      </c>
      <c r="F2095" s="32">
        <v>5.2400000000000002E-2</v>
      </c>
      <c r="G2095" s="32">
        <f t="shared" si="70"/>
        <v>18.613528000000002</v>
      </c>
    </row>
    <row r="2096" spans="1:7" ht="15" customHeight="1">
      <c r="A2096" s="29" t="s">
        <v>483</v>
      </c>
      <c r="B2096" s="29" t="s">
        <v>484</v>
      </c>
      <c r="C2096" s="29" t="s">
        <v>485</v>
      </c>
      <c r="D2096" s="30" t="s">
        <v>48</v>
      </c>
      <c r="E2096" s="31">
        <v>2211</v>
      </c>
      <c r="F2096" s="32">
        <v>0.14000000000000001</v>
      </c>
      <c r="G2096" s="32">
        <f t="shared" si="70"/>
        <v>309.54000000000002</v>
      </c>
    </row>
    <row r="2097" spans="1:7" ht="15" customHeight="1">
      <c r="A2097" s="1"/>
      <c r="B2097" s="1"/>
      <c r="C2097" s="1"/>
      <c r="D2097" s="1"/>
      <c r="E2097" s="1"/>
      <c r="F2097" s="33" t="s">
        <v>2433</v>
      </c>
      <c r="G2097" s="34">
        <v>22936.03788850439</v>
      </c>
    </row>
    <row r="2098" spans="1:7" ht="15" customHeight="1">
      <c r="A2098" s="27" t="s">
        <v>2753</v>
      </c>
      <c r="B2098" s="27" t="s">
        <v>2755</v>
      </c>
      <c r="C2098" s="27" t="s">
        <v>1861</v>
      </c>
      <c r="D2098" s="28" t="s">
        <v>196</v>
      </c>
      <c r="E2098" s="1"/>
      <c r="F2098" s="1"/>
      <c r="G2098" s="1"/>
    </row>
    <row r="2099" spans="1:7" ht="15" customHeight="1">
      <c r="A2099" s="29" t="s">
        <v>152</v>
      </c>
      <c r="B2099" s="29" t="s">
        <v>153</v>
      </c>
      <c r="C2099" s="29" t="s">
        <v>154</v>
      </c>
      <c r="D2099" s="30" t="s">
        <v>155</v>
      </c>
      <c r="E2099" s="31">
        <v>142</v>
      </c>
      <c r="F2099" s="32">
        <v>0.27689599999999998</v>
      </c>
      <c r="G2099" s="32">
        <f>F2099*E2099</f>
        <v>39.319232</v>
      </c>
    </row>
    <row r="2100" spans="1:7" ht="20.100000000000001" customHeight="1">
      <c r="A2100" s="29" t="s">
        <v>193</v>
      </c>
      <c r="B2100" s="29" t="s">
        <v>194</v>
      </c>
      <c r="C2100" s="29" t="s">
        <v>195</v>
      </c>
      <c r="D2100" s="30" t="s">
        <v>196</v>
      </c>
      <c r="E2100" s="31">
        <v>18</v>
      </c>
      <c r="F2100" s="32">
        <v>0.2036</v>
      </c>
      <c r="G2100" s="32">
        <f>F2100*E2100</f>
        <v>3.6648000000000001</v>
      </c>
    </row>
    <row r="2101" spans="1:7" ht="27.95" customHeight="1">
      <c r="A2101" s="29" t="s">
        <v>231</v>
      </c>
      <c r="B2101" s="29" t="s">
        <v>232</v>
      </c>
      <c r="C2101" s="29" t="s">
        <v>233</v>
      </c>
      <c r="D2101" s="30" t="s">
        <v>171</v>
      </c>
      <c r="E2101" s="31">
        <v>17.399999999999999</v>
      </c>
      <c r="F2101" s="32">
        <v>0.16797000000000001</v>
      </c>
      <c r="G2101" s="32">
        <f>F2101*E2101</f>
        <v>2.9226779999999999</v>
      </c>
    </row>
    <row r="2102" spans="1:7" ht="15" customHeight="1">
      <c r="A2102" s="1"/>
      <c r="B2102" s="1"/>
      <c r="C2102" s="1"/>
      <c r="D2102" s="1"/>
      <c r="E2102" s="1"/>
      <c r="F2102" s="33" t="s">
        <v>2433</v>
      </c>
      <c r="G2102" s="34">
        <v>45.906709999999997</v>
      </c>
    </row>
    <row r="2103" spans="1:7" ht="15" customHeight="1">
      <c r="A2103" s="27" t="s">
        <v>2729</v>
      </c>
      <c r="B2103" s="27" t="s">
        <v>2756</v>
      </c>
      <c r="C2103" s="27" t="s">
        <v>563</v>
      </c>
      <c r="D2103" s="28" t="s">
        <v>30</v>
      </c>
      <c r="E2103" s="1"/>
      <c r="F2103" s="1"/>
      <c r="G2103" s="1"/>
    </row>
    <row r="2104" spans="1:7" ht="20.100000000000001" customHeight="1">
      <c r="A2104" s="29" t="s">
        <v>34</v>
      </c>
      <c r="B2104" s="29" t="s">
        <v>35</v>
      </c>
      <c r="C2104" s="29" t="s">
        <v>36</v>
      </c>
      <c r="D2104" s="30" t="s">
        <v>30</v>
      </c>
      <c r="E2104" s="31">
        <v>12</v>
      </c>
      <c r="F2104" s="32">
        <v>1</v>
      </c>
      <c r="G2104" s="32">
        <f>F2104*E2104</f>
        <v>12</v>
      </c>
    </row>
    <row r="2105" spans="1:7" ht="15" customHeight="1">
      <c r="A2105" s="1"/>
      <c r="B2105" s="1"/>
      <c r="C2105" s="1"/>
      <c r="D2105" s="1"/>
      <c r="E2105" s="1"/>
      <c r="F2105" s="33" t="s">
        <v>2433</v>
      </c>
      <c r="G2105" s="34">
        <v>12</v>
      </c>
    </row>
    <row r="2106" spans="1:7" ht="15" customHeight="1">
      <c r="A2106" s="27" t="s">
        <v>2747</v>
      </c>
      <c r="B2106" s="27" t="s">
        <v>2757</v>
      </c>
      <c r="C2106" s="27" t="s">
        <v>1399</v>
      </c>
      <c r="D2106" s="28" t="s">
        <v>15</v>
      </c>
      <c r="E2106" s="1"/>
      <c r="F2106" s="1"/>
      <c r="G2106" s="1"/>
    </row>
    <row r="2107" spans="1:7" ht="27.95" customHeight="1">
      <c r="A2107" s="29" t="s">
        <v>38</v>
      </c>
      <c r="B2107" s="29" t="s">
        <v>39</v>
      </c>
      <c r="C2107" s="29" t="s">
        <v>40</v>
      </c>
      <c r="D2107" s="30" t="s">
        <v>42</v>
      </c>
      <c r="E2107" s="31">
        <v>1</v>
      </c>
      <c r="F2107" s="32">
        <v>42</v>
      </c>
      <c r="G2107" s="32">
        <f>F2107*E2107</f>
        <v>42</v>
      </c>
    </row>
    <row r="2108" spans="1:7" ht="15" customHeight="1">
      <c r="A2108" s="1"/>
      <c r="B2108" s="1"/>
      <c r="C2108" s="1"/>
      <c r="D2108" s="1"/>
      <c r="E2108" s="1"/>
      <c r="F2108" s="33" t="s">
        <v>2433</v>
      </c>
      <c r="G2108" s="34">
        <v>42</v>
      </c>
    </row>
    <row r="2109" spans="1:7" ht="15.95" customHeight="1">
      <c r="A2109" s="27" t="s">
        <v>2729</v>
      </c>
      <c r="B2109" s="27" t="s">
        <v>2758</v>
      </c>
      <c r="C2109" s="27" t="s">
        <v>1182</v>
      </c>
      <c r="D2109" s="28" t="s">
        <v>58</v>
      </c>
      <c r="E2109" s="1"/>
      <c r="F2109" s="1"/>
      <c r="G2109" s="1"/>
    </row>
    <row r="2110" spans="1:7" ht="20.100000000000001" customHeight="1">
      <c r="A2110" s="29" t="s">
        <v>393</v>
      </c>
      <c r="B2110" s="29" t="s">
        <v>394</v>
      </c>
      <c r="C2110" s="29" t="s">
        <v>395</v>
      </c>
      <c r="D2110" s="30" t="s">
        <v>58</v>
      </c>
      <c r="E2110" s="31">
        <v>33</v>
      </c>
      <c r="F2110" s="32">
        <v>1</v>
      </c>
      <c r="G2110" s="32">
        <f>F2110*E2110</f>
        <v>33</v>
      </c>
    </row>
    <row r="2111" spans="1:7" ht="15" customHeight="1">
      <c r="A2111" s="1"/>
      <c r="B2111" s="1"/>
      <c r="C2111" s="1"/>
      <c r="D2111" s="1"/>
      <c r="E2111" s="1"/>
      <c r="F2111" s="33" t="s">
        <v>2433</v>
      </c>
      <c r="G2111" s="34">
        <v>33</v>
      </c>
    </row>
    <row r="2112" spans="1:7" ht="15.95" customHeight="1">
      <c r="A2112" s="27" t="s">
        <v>2729</v>
      </c>
      <c r="B2112" s="27" t="s">
        <v>2759</v>
      </c>
      <c r="C2112" s="27" t="s">
        <v>1966</v>
      </c>
      <c r="D2112" s="28" t="s">
        <v>101</v>
      </c>
      <c r="E2112" s="1"/>
      <c r="F2112" s="1"/>
      <c r="G2112" s="1"/>
    </row>
    <row r="2113" spans="1:7" ht="15" customHeight="1">
      <c r="A2113" s="29" t="s">
        <v>152</v>
      </c>
      <c r="B2113" s="29" t="s">
        <v>153</v>
      </c>
      <c r="C2113" s="29" t="s">
        <v>154</v>
      </c>
      <c r="D2113" s="30" t="s">
        <v>155</v>
      </c>
      <c r="E2113" s="31">
        <v>142</v>
      </c>
      <c r="F2113" s="32">
        <v>5.2499999999999998E-2</v>
      </c>
      <c r="G2113" s="32">
        <f>F2113*E2113</f>
        <v>7.4550000000000001</v>
      </c>
    </row>
    <row r="2114" spans="1:7" ht="15" customHeight="1">
      <c r="A2114" s="29" t="s">
        <v>178</v>
      </c>
      <c r="B2114" s="29" t="s">
        <v>153</v>
      </c>
      <c r="C2114" s="29" t="s">
        <v>154</v>
      </c>
      <c r="D2114" s="30" t="s">
        <v>155</v>
      </c>
      <c r="E2114" s="31">
        <v>71</v>
      </c>
      <c r="F2114" s="32">
        <v>5.2499999999999998E-2</v>
      </c>
      <c r="G2114" s="32">
        <f>F2114*E2114</f>
        <v>3.7275</v>
      </c>
    </row>
    <row r="2115" spans="1:7" ht="15" customHeight="1">
      <c r="A2115" s="29" t="s">
        <v>256</v>
      </c>
      <c r="B2115" s="29" t="s">
        <v>153</v>
      </c>
      <c r="C2115" s="29" t="s">
        <v>154</v>
      </c>
      <c r="D2115" s="30" t="s">
        <v>155</v>
      </c>
      <c r="E2115" s="31">
        <v>190</v>
      </c>
      <c r="F2115" s="32">
        <v>5.2499999999999998E-2</v>
      </c>
      <c r="G2115" s="32">
        <f>F2115*E2115</f>
        <v>9.9749999999999996</v>
      </c>
    </row>
    <row r="2116" spans="1:7" ht="15" customHeight="1">
      <c r="A2116" s="29" t="s">
        <v>363</v>
      </c>
      <c r="B2116" s="29" t="s">
        <v>153</v>
      </c>
      <c r="C2116" s="29" t="s">
        <v>154</v>
      </c>
      <c r="D2116" s="30" t="s">
        <v>155</v>
      </c>
      <c r="E2116" s="31">
        <v>110</v>
      </c>
      <c r="F2116" s="32">
        <v>5.2499999999999998E-2</v>
      </c>
      <c r="G2116" s="32">
        <f>F2116*E2116</f>
        <v>5.7749999999999995</v>
      </c>
    </row>
    <row r="2117" spans="1:7" ht="15" customHeight="1">
      <c r="A2117" s="1"/>
      <c r="B2117" s="1"/>
      <c r="C2117" s="1"/>
      <c r="D2117" s="1"/>
      <c r="E2117" s="1"/>
      <c r="F2117" s="33" t="s">
        <v>2433</v>
      </c>
      <c r="G2117" s="34">
        <v>26.932500000000001</v>
      </c>
    </row>
    <row r="2118" spans="1:7" ht="15" customHeight="1">
      <c r="A2118" s="27" t="s">
        <v>2729</v>
      </c>
      <c r="B2118" s="27" t="s">
        <v>2760</v>
      </c>
      <c r="C2118" s="27" t="s">
        <v>566</v>
      </c>
      <c r="D2118" s="28" t="s">
        <v>101</v>
      </c>
      <c r="E2118" s="1"/>
      <c r="F2118" s="1"/>
      <c r="G2118" s="1"/>
    </row>
    <row r="2119" spans="1:7" ht="20.100000000000001" customHeight="1">
      <c r="A2119" s="29" t="s">
        <v>34</v>
      </c>
      <c r="B2119" s="29" t="s">
        <v>35</v>
      </c>
      <c r="C2119" s="29" t="s">
        <v>36</v>
      </c>
      <c r="D2119" s="30" t="s">
        <v>30</v>
      </c>
      <c r="E2119" s="31">
        <v>12</v>
      </c>
      <c r="F2119" s="32">
        <v>0.25</v>
      </c>
      <c r="G2119" s="32">
        <f>F2119*E2119</f>
        <v>3</v>
      </c>
    </row>
    <row r="2120" spans="1:7" ht="15" customHeight="1">
      <c r="A2120" s="1"/>
      <c r="B2120" s="1"/>
      <c r="C2120" s="1"/>
      <c r="D2120" s="1"/>
      <c r="E2120" s="1"/>
      <c r="F2120" s="33" t="s">
        <v>2433</v>
      </c>
      <c r="G2120" s="34">
        <v>3</v>
      </c>
    </row>
    <row r="2121" spans="1:7" ht="15.95" customHeight="1">
      <c r="A2121" s="27" t="s">
        <v>2729</v>
      </c>
      <c r="B2121" s="27" t="s">
        <v>2761</v>
      </c>
      <c r="C2121" s="27" t="s">
        <v>1176</v>
      </c>
      <c r="D2121" s="28" t="s">
        <v>101</v>
      </c>
      <c r="E2121" s="1"/>
      <c r="F2121" s="1"/>
      <c r="G2121" s="1"/>
    </row>
    <row r="2122" spans="1:7" ht="15" customHeight="1">
      <c r="A2122" s="29" t="s">
        <v>389</v>
      </c>
      <c r="B2122" s="29" t="s">
        <v>390</v>
      </c>
      <c r="C2122" s="29" t="s">
        <v>391</v>
      </c>
      <c r="D2122" s="30" t="s">
        <v>48</v>
      </c>
      <c r="E2122" s="31">
        <v>123.31</v>
      </c>
      <c r="F2122" s="32">
        <v>1.6E-2</v>
      </c>
      <c r="G2122" s="32">
        <f>F2122*E2122</f>
        <v>1.97296</v>
      </c>
    </row>
    <row r="2123" spans="1:7" ht="15" customHeight="1">
      <c r="A2123" s="1"/>
      <c r="B2123" s="1"/>
      <c r="C2123" s="1"/>
      <c r="D2123" s="1"/>
      <c r="E2123" s="1"/>
      <c r="F2123" s="33" t="s">
        <v>2433</v>
      </c>
      <c r="G2123" s="34">
        <v>1.97296</v>
      </c>
    </row>
    <row r="2124" spans="1:7" ht="15.95" customHeight="1">
      <c r="A2124" s="27" t="s">
        <v>2729</v>
      </c>
      <c r="B2124" s="27" t="s">
        <v>2762</v>
      </c>
      <c r="C2124" s="27" t="s">
        <v>825</v>
      </c>
      <c r="D2124" s="28" t="s">
        <v>101</v>
      </c>
      <c r="E2124" s="1"/>
      <c r="F2124" s="1"/>
      <c r="G2124" s="1"/>
    </row>
    <row r="2125" spans="1:7" ht="27.95" customHeight="1">
      <c r="A2125" s="29" t="s">
        <v>52</v>
      </c>
      <c r="B2125" s="29" t="s">
        <v>53</v>
      </c>
      <c r="C2125" s="29" t="s">
        <v>54</v>
      </c>
      <c r="D2125" s="30" t="s">
        <v>48</v>
      </c>
      <c r="E2125" s="31">
        <v>14</v>
      </c>
      <c r="F2125" s="32">
        <v>8.6856999039999999E-4</v>
      </c>
      <c r="G2125" s="32">
        <f t="shared" ref="G2125:G2130" si="71">F2125*E2125</f>
        <v>1.2159979865599999E-2</v>
      </c>
    </row>
    <row r="2126" spans="1:7" ht="27.95" customHeight="1">
      <c r="A2126" s="29" t="s">
        <v>102</v>
      </c>
      <c r="B2126" s="29" t="s">
        <v>103</v>
      </c>
      <c r="C2126" s="29" t="s">
        <v>104</v>
      </c>
      <c r="D2126" s="30" t="s">
        <v>101</v>
      </c>
      <c r="E2126" s="31">
        <v>342.18</v>
      </c>
      <c r="F2126" s="32">
        <v>2.5000000000000001E-2</v>
      </c>
      <c r="G2126" s="32">
        <f t="shared" si="71"/>
        <v>8.5545000000000009</v>
      </c>
    </row>
    <row r="2127" spans="1:7" ht="27.95" customHeight="1">
      <c r="A2127" s="29" t="s">
        <v>122</v>
      </c>
      <c r="B2127" s="29" t="s">
        <v>123</v>
      </c>
      <c r="C2127" s="29" t="s">
        <v>124</v>
      </c>
      <c r="D2127" s="30" t="s">
        <v>101</v>
      </c>
      <c r="E2127" s="31">
        <v>131.82</v>
      </c>
      <c r="F2127" s="32">
        <v>2.5000000000000001E-2</v>
      </c>
      <c r="G2127" s="32">
        <f t="shared" si="71"/>
        <v>3.2955000000000001</v>
      </c>
    </row>
    <row r="2128" spans="1:7" ht="27.95" customHeight="1">
      <c r="A2128" s="29" t="s">
        <v>218</v>
      </c>
      <c r="B2128" s="29" t="s">
        <v>123</v>
      </c>
      <c r="C2128" s="29" t="s">
        <v>124</v>
      </c>
      <c r="D2128" s="30" t="s">
        <v>101</v>
      </c>
      <c r="E2128" s="31">
        <v>34.67</v>
      </c>
      <c r="F2128" s="32">
        <v>2.5000000000000001E-2</v>
      </c>
      <c r="G2128" s="32">
        <f t="shared" si="71"/>
        <v>0.86675000000000013</v>
      </c>
    </row>
    <row r="2129" spans="1:7" ht="27.95" customHeight="1">
      <c r="A2129" s="29" t="s">
        <v>294</v>
      </c>
      <c r="B2129" s="29" t="s">
        <v>103</v>
      </c>
      <c r="C2129" s="29" t="s">
        <v>104</v>
      </c>
      <c r="D2129" s="30" t="s">
        <v>101</v>
      </c>
      <c r="E2129" s="31">
        <v>4</v>
      </c>
      <c r="F2129" s="32">
        <v>2.5000000000000001E-2</v>
      </c>
      <c r="G2129" s="32">
        <f t="shared" si="71"/>
        <v>0.1</v>
      </c>
    </row>
    <row r="2130" spans="1:7" ht="20.100000000000001" customHeight="1">
      <c r="A2130" s="29" t="s">
        <v>344</v>
      </c>
      <c r="B2130" s="29" t="s">
        <v>345</v>
      </c>
      <c r="C2130" s="29" t="s">
        <v>346</v>
      </c>
      <c r="D2130" s="30" t="s">
        <v>101</v>
      </c>
      <c r="E2130" s="31">
        <v>60.82</v>
      </c>
      <c r="F2130" s="32">
        <v>2.5000000000000001E-2</v>
      </c>
      <c r="G2130" s="32">
        <f t="shared" si="71"/>
        <v>1.5205000000000002</v>
      </c>
    </row>
    <row r="2131" spans="1:7" ht="15" customHeight="1">
      <c r="A2131" s="1"/>
      <c r="B2131" s="1"/>
      <c r="C2131" s="1"/>
      <c r="D2131" s="1"/>
      <c r="E2131" s="1"/>
      <c r="F2131" s="33" t="s">
        <v>2433</v>
      </c>
      <c r="G2131" s="34">
        <v>14.3494099798656</v>
      </c>
    </row>
    <row r="2132" spans="1:7" ht="15.95" customHeight="1">
      <c r="A2132" s="27" t="s">
        <v>2729</v>
      </c>
      <c r="B2132" s="27" t="s">
        <v>2763</v>
      </c>
      <c r="C2132" s="27" t="s">
        <v>1428</v>
      </c>
      <c r="D2132" s="28" t="s">
        <v>118</v>
      </c>
      <c r="E2132" s="1"/>
      <c r="F2132" s="1"/>
      <c r="G2132" s="1"/>
    </row>
    <row r="2133" spans="1:7" ht="27.95" customHeight="1">
      <c r="A2133" s="29" t="s">
        <v>52</v>
      </c>
      <c r="B2133" s="29" t="s">
        <v>53</v>
      </c>
      <c r="C2133" s="29" t="s">
        <v>54</v>
      </c>
      <c r="D2133" s="30" t="s">
        <v>48</v>
      </c>
      <c r="E2133" s="31">
        <v>14</v>
      </c>
      <c r="F2133" s="32">
        <v>4.0457280000000002E-4</v>
      </c>
      <c r="G2133" s="32">
        <f t="shared" ref="G2133:G2139" si="72">F2133*E2133</f>
        <v>5.6640192000000002E-3</v>
      </c>
    </row>
    <row r="2134" spans="1:7" ht="27.95" customHeight="1">
      <c r="A2134" s="29" t="s">
        <v>134</v>
      </c>
      <c r="B2134" s="29" t="s">
        <v>135</v>
      </c>
      <c r="C2134" s="29" t="s">
        <v>136</v>
      </c>
      <c r="D2134" s="30" t="s">
        <v>48</v>
      </c>
      <c r="E2134" s="31">
        <v>44.77</v>
      </c>
      <c r="F2134" s="32">
        <v>3.5149999999999999E-3</v>
      </c>
      <c r="G2134" s="32">
        <f t="shared" si="72"/>
        <v>0.15736654999999999</v>
      </c>
    </row>
    <row r="2135" spans="1:7" ht="20.100000000000001" customHeight="1">
      <c r="A2135" s="29" t="s">
        <v>225</v>
      </c>
      <c r="B2135" s="29" t="s">
        <v>226</v>
      </c>
      <c r="C2135" s="29" t="s">
        <v>227</v>
      </c>
      <c r="D2135" s="30" t="s">
        <v>48</v>
      </c>
      <c r="E2135" s="31">
        <v>17.399999999999999</v>
      </c>
      <c r="F2135" s="32">
        <v>3.4780000000000002E-3</v>
      </c>
      <c r="G2135" s="32">
        <f t="shared" si="72"/>
        <v>6.05172E-2</v>
      </c>
    </row>
    <row r="2136" spans="1:7" ht="27.95" customHeight="1">
      <c r="A2136" s="29" t="s">
        <v>238</v>
      </c>
      <c r="B2136" s="29" t="s">
        <v>135</v>
      </c>
      <c r="C2136" s="29" t="s">
        <v>136</v>
      </c>
      <c r="D2136" s="30" t="s">
        <v>48</v>
      </c>
      <c r="E2136" s="31">
        <v>1721.67</v>
      </c>
      <c r="F2136" s="32">
        <v>3.5149999999999999E-3</v>
      </c>
      <c r="G2136" s="32">
        <f t="shared" si="72"/>
        <v>6.0516700500000002</v>
      </c>
    </row>
    <row r="2137" spans="1:7" ht="27.95" customHeight="1">
      <c r="A2137" s="29" t="s">
        <v>309</v>
      </c>
      <c r="B2137" s="29" t="s">
        <v>135</v>
      </c>
      <c r="C2137" s="29" t="s">
        <v>136</v>
      </c>
      <c r="D2137" s="30" t="s">
        <v>48</v>
      </c>
      <c r="E2137" s="31">
        <v>25</v>
      </c>
      <c r="F2137" s="32">
        <v>3.5149999999999999E-3</v>
      </c>
      <c r="G2137" s="32">
        <f t="shared" si="72"/>
        <v>8.7874999999999995E-2</v>
      </c>
    </row>
    <row r="2138" spans="1:7" ht="20.100000000000001" customHeight="1">
      <c r="A2138" s="29" t="s">
        <v>337</v>
      </c>
      <c r="B2138" s="29" t="s">
        <v>338</v>
      </c>
      <c r="C2138" s="29" t="s">
        <v>339</v>
      </c>
      <c r="D2138" s="30" t="s">
        <v>118</v>
      </c>
      <c r="E2138" s="31">
        <v>9.9</v>
      </c>
      <c r="F2138" s="32">
        <v>0.30599999999999999</v>
      </c>
      <c r="G2138" s="32">
        <f t="shared" si="72"/>
        <v>3.0293999999999999</v>
      </c>
    </row>
    <row r="2139" spans="1:7" ht="20.100000000000001" customHeight="1">
      <c r="A2139" s="29" t="s">
        <v>357</v>
      </c>
      <c r="B2139" s="29" t="s">
        <v>358</v>
      </c>
      <c r="C2139" s="29" t="s">
        <v>359</v>
      </c>
      <c r="D2139" s="30" t="s">
        <v>81</v>
      </c>
      <c r="E2139" s="31">
        <v>220</v>
      </c>
      <c r="F2139" s="32">
        <v>7.1842800000000004E-3</v>
      </c>
      <c r="G2139" s="32">
        <f t="shared" si="72"/>
        <v>1.5805416000000001</v>
      </c>
    </row>
    <row r="2140" spans="1:7" ht="15" customHeight="1">
      <c r="A2140" s="1"/>
      <c r="B2140" s="1"/>
      <c r="C2140" s="1"/>
      <c r="D2140" s="1"/>
      <c r="E2140" s="1"/>
      <c r="F2140" s="33" t="s">
        <v>2433</v>
      </c>
      <c r="G2140" s="34">
        <v>10.973034419199999</v>
      </c>
    </row>
    <row r="2141" spans="1:7" ht="15.95" customHeight="1">
      <c r="A2141" s="27" t="s">
        <v>2729</v>
      </c>
      <c r="B2141" s="27" t="s">
        <v>2764</v>
      </c>
      <c r="C2141" s="27" t="s">
        <v>1409</v>
      </c>
      <c r="D2141" s="28" t="s">
        <v>118</v>
      </c>
      <c r="E2141" s="1"/>
      <c r="F2141" s="1"/>
      <c r="G2141" s="1"/>
    </row>
    <row r="2142" spans="1:7" ht="20.100000000000001" customHeight="1">
      <c r="A2142" s="29" t="s">
        <v>49</v>
      </c>
      <c r="B2142" s="29" t="s">
        <v>50</v>
      </c>
      <c r="C2142" s="29" t="s">
        <v>51</v>
      </c>
      <c r="D2142" s="30" t="s">
        <v>48</v>
      </c>
      <c r="E2142" s="31">
        <v>30</v>
      </c>
      <c r="F2142" s="32">
        <v>7.8432904008000001E-2</v>
      </c>
      <c r="G2142" s="32">
        <f t="shared" ref="G2142:G2160" si="73">F2142*E2142</f>
        <v>2.3529871202399999</v>
      </c>
    </row>
    <row r="2143" spans="1:7" ht="27.95" customHeight="1">
      <c r="A2143" s="29" t="s">
        <v>52</v>
      </c>
      <c r="B2143" s="29" t="s">
        <v>53</v>
      </c>
      <c r="C2143" s="29" t="s">
        <v>54</v>
      </c>
      <c r="D2143" s="30" t="s">
        <v>48</v>
      </c>
      <c r="E2143" s="31">
        <v>14</v>
      </c>
      <c r="F2143" s="32">
        <v>8.2428124963199997E-2</v>
      </c>
      <c r="G2143" s="32">
        <f t="shared" si="73"/>
        <v>1.1539937494848</v>
      </c>
    </row>
    <row r="2144" spans="1:7" ht="27.95" customHeight="1">
      <c r="A2144" s="29" t="s">
        <v>55</v>
      </c>
      <c r="B2144" s="29" t="s">
        <v>56</v>
      </c>
      <c r="C2144" s="29" t="s">
        <v>57</v>
      </c>
      <c r="D2144" s="30" t="s">
        <v>58</v>
      </c>
      <c r="E2144" s="31">
        <v>1</v>
      </c>
      <c r="F2144" s="32">
        <v>9.2800000000000001E-3</v>
      </c>
      <c r="G2144" s="32">
        <f t="shared" si="73"/>
        <v>9.2800000000000001E-3</v>
      </c>
    </row>
    <row r="2145" spans="1:7" ht="36" customHeight="1">
      <c r="A2145" s="29" t="s">
        <v>137</v>
      </c>
      <c r="B2145" s="29" t="s">
        <v>138</v>
      </c>
      <c r="C2145" s="29" t="s">
        <v>139</v>
      </c>
      <c r="D2145" s="30" t="s">
        <v>48</v>
      </c>
      <c r="E2145" s="31">
        <v>44.77</v>
      </c>
      <c r="F2145" s="32">
        <v>4.5587999999999997E-2</v>
      </c>
      <c r="G2145" s="32">
        <f t="shared" si="73"/>
        <v>2.0409747600000001</v>
      </c>
    </row>
    <row r="2146" spans="1:7" ht="27.95" customHeight="1">
      <c r="A2146" s="29" t="s">
        <v>172</v>
      </c>
      <c r="B2146" s="29" t="s">
        <v>173</v>
      </c>
      <c r="C2146" s="29" t="s">
        <v>174</v>
      </c>
      <c r="D2146" s="30" t="s">
        <v>48</v>
      </c>
      <c r="E2146" s="31">
        <v>142</v>
      </c>
      <c r="F2146" s="32">
        <v>7.1550000000000002E-2</v>
      </c>
      <c r="G2146" s="32">
        <f t="shared" si="73"/>
        <v>10.1601</v>
      </c>
    </row>
    <row r="2147" spans="1:7" ht="27.95" customHeight="1">
      <c r="A2147" s="29" t="s">
        <v>219</v>
      </c>
      <c r="B2147" s="29" t="s">
        <v>220</v>
      </c>
      <c r="C2147" s="29" t="s">
        <v>221</v>
      </c>
      <c r="D2147" s="30" t="s">
        <v>48</v>
      </c>
      <c r="E2147" s="31">
        <v>9</v>
      </c>
      <c r="F2147" s="32">
        <v>9.9179999999999997E-3</v>
      </c>
      <c r="G2147" s="32">
        <f t="shared" si="73"/>
        <v>8.9261999999999994E-2</v>
      </c>
    </row>
    <row r="2148" spans="1:7" ht="36" customHeight="1">
      <c r="A2148" s="29" t="s">
        <v>239</v>
      </c>
      <c r="B2148" s="29" t="s">
        <v>138</v>
      </c>
      <c r="C2148" s="29" t="s">
        <v>139</v>
      </c>
      <c r="D2148" s="30" t="s">
        <v>48</v>
      </c>
      <c r="E2148" s="31">
        <v>1721.67</v>
      </c>
      <c r="F2148" s="32">
        <v>4.5587999999999997E-2</v>
      </c>
      <c r="G2148" s="32">
        <f t="shared" si="73"/>
        <v>78.48749196</v>
      </c>
    </row>
    <row r="2149" spans="1:7" ht="36" customHeight="1">
      <c r="A2149" s="29" t="s">
        <v>266</v>
      </c>
      <c r="B2149" s="29" t="s">
        <v>267</v>
      </c>
      <c r="C2149" s="29" t="s">
        <v>268</v>
      </c>
      <c r="D2149" s="30" t="s">
        <v>48</v>
      </c>
      <c r="E2149" s="31">
        <v>408</v>
      </c>
      <c r="F2149" s="32">
        <v>5.8616000000000001E-2</v>
      </c>
      <c r="G2149" s="32">
        <f t="shared" si="73"/>
        <v>23.915328000000002</v>
      </c>
    </row>
    <row r="2150" spans="1:7" ht="36" customHeight="1">
      <c r="A2150" s="29" t="s">
        <v>278</v>
      </c>
      <c r="B2150" s="29" t="s">
        <v>267</v>
      </c>
      <c r="C2150" s="29" t="s">
        <v>268</v>
      </c>
      <c r="D2150" s="30" t="s">
        <v>48</v>
      </c>
      <c r="E2150" s="31">
        <v>229.45</v>
      </c>
      <c r="F2150" s="32">
        <v>5.8616000000000001E-2</v>
      </c>
      <c r="G2150" s="32">
        <f t="shared" si="73"/>
        <v>13.449441199999999</v>
      </c>
    </row>
    <row r="2151" spans="1:7" ht="20.100000000000001" customHeight="1">
      <c r="A2151" s="29" t="s">
        <v>282</v>
      </c>
      <c r="B2151" s="29" t="s">
        <v>283</v>
      </c>
      <c r="C2151" s="29" t="s">
        <v>284</v>
      </c>
      <c r="D2151" s="30" t="s">
        <v>48</v>
      </c>
      <c r="E2151" s="31">
        <v>229.45</v>
      </c>
      <c r="F2151" s="32">
        <v>5.5E-2</v>
      </c>
      <c r="G2151" s="32">
        <f t="shared" si="73"/>
        <v>12.61975</v>
      </c>
    </row>
    <row r="2152" spans="1:7" ht="20.100000000000001" customHeight="1">
      <c r="A2152" s="29" t="s">
        <v>285</v>
      </c>
      <c r="B2152" s="29" t="s">
        <v>286</v>
      </c>
      <c r="C2152" s="29" t="s">
        <v>287</v>
      </c>
      <c r="D2152" s="30" t="s">
        <v>48</v>
      </c>
      <c r="E2152" s="31">
        <v>46.46</v>
      </c>
      <c r="F2152" s="32">
        <v>3.125E-2</v>
      </c>
      <c r="G2152" s="32">
        <f t="shared" si="73"/>
        <v>1.451875</v>
      </c>
    </row>
    <row r="2153" spans="1:7" ht="27.95" customHeight="1">
      <c r="A2153" s="29" t="s">
        <v>300</v>
      </c>
      <c r="B2153" s="29" t="s">
        <v>301</v>
      </c>
      <c r="C2153" s="29" t="s">
        <v>302</v>
      </c>
      <c r="D2153" s="30" t="s">
        <v>48</v>
      </c>
      <c r="E2153" s="31">
        <v>25</v>
      </c>
      <c r="F2153" s="32">
        <v>8.9320000000000007E-3</v>
      </c>
      <c r="G2153" s="32">
        <f t="shared" si="73"/>
        <v>0.22330000000000003</v>
      </c>
    </row>
    <row r="2154" spans="1:7" ht="36" customHeight="1">
      <c r="A2154" s="29" t="s">
        <v>310</v>
      </c>
      <c r="B2154" s="29" t="s">
        <v>138</v>
      </c>
      <c r="C2154" s="29" t="s">
        <v>139</v>
      </c>
      <c r="D2154" s="30" t="s">
        <v>48</v>
      </c>
      <c r="E2154" s="31">
        <v>25</v>
      </c>
      <c r="F2154" s="32">
        <v>4.5587999999999997E-2</v>
      </c>
      <c r="G2154" s="32">
        <f t="shared" si="73"/>
        <v>1.1396999999999999</v>
      </c>
    </row>
    <row r="2155" spans="1:7" ht="20.100000000000001" customHeight="1">
      <c r="A2155" s="29" t="s">
        <v>354</v>
      </c>
      <c r="B2155" s="29" t="s">
        <v>355</v>
      </c>
      <c r="C2155" s="29" t="s">
        <v>356</v>
      </c>
      <c r="D2155" s="30" t="s">
        <v>118</v>
      </c>
      <c r="E2155" s="31">
        <v>3.89</v>
      </c>
      <c r="F2155" s="32">
        <v>0.818685</v>
      </c>
      <c r="G2155" s="32">
        <f t="shared" si="73"/>
        <v>3.1846846499999999</v>
      </c>
    </row>
    <row r="2156" spans="1:7" ht="20.100000000000001" customHeight="1">
      <c r="A2156" s="29" t="s">
        <v>357</v>
      </c>
      <c r="B2156" s="29" t="s">
        <v>358</v>
      </c>
      <c r="C2156" s="29" t="s">
        <v>359</v>
      </c>
      <c r="D2156" s="30" t="s">
        <v>81</v>
      </c>
      <c r="E2156" s="31">
        <v>220</v>
      </c>
      <c r="F2156" s="32">
        <v>1.652E-3</v>
      </c>
      <c r="G2156" s="32">
        <f t="shared" si="73"/>
        <v>0.36343999999999999</v>
      </c>
    </row>
    <row r="2157" spans="1:7" ht="27.95" customHeight="1">
      <c r="A2157" s="29" t="s">
        <v>360</v>
      </c>
      <c r="B2157" s="29" t="s">
        <v>361</v>
      </c>
      <c r="C2157" s="29" t="s">
        <v>362</v>
      </c>
      <c r="D2157" s="30" t="s">
        <v>48</v>
      </c>
      <c r="E2157" s="31">
        <v>242</v>
      </c>
      <c r="F2157" s="32">
        <v>1.9991999999999999E-2</v>
      </c>
      <c r="G2157" s="32">
        <f t="shared" si="73"/>
        <v>4.8380640000000001</v>
      </c>
    </row>
    <row r="2158" spans="1:7" ht="36" customHeight="1">
      <c r="A2158" s="29" t="s">
        <v>374</v>
      </c>
      <c r="B2158" s="29" t="s">
        <v>267</v>
      </c>
      <c r="C2158" s="29" t="s">
        <v>268</v>
      </c>
      <c r="D2158" s="30" t="s">
        <v>48</v>
      </c>
      <c r="E2158" s="31">
        <v>123.31</v>
      </c>
      <c r="F2158" s="32">
        <v>5.8616000000000001E-2</v>
      </c>
      <c r="G2158" s="32">
        <f t="shared" si="73"/>
        <v>7.2279389600000004</v>
      </c>
    </row>
    <row r="2159" spans="1:7" ht="20.100000000000001" customHeight="1">
      <c r="A2159" s="29" t="s">
        <v>376</v>
      </c>
      <c r="B2159" s="29" t="s">
        <v>377</v>
      </c>
      <c r="C2159" s="29" t="s">
        <v>378</v>
      </c>
      <c r="D2159" s="30" t="s">
        <v>48</v>
      </c>
      <c r="E2159" s="31">
        <v>123.31</v>
      </c>
      <c r="F2159" s="32">
        <v>4.3749999999999997E-2</v>
      </c>
      <c r="G2159" s="32">
        <f t="shared" si="73"/>
        <v>5.3948124999999996</v>
      </c>
    </row>
    <row r="2160" spans="1:7" ht="20.100000000000001" customHeight="1">
      <c r="A2160" s="29" t="s">
        <v>379</v>
      </c>
      <c r="B2160" s="29" t="s">
        <v>286</v>
      </c>
      <c r="C2160" s="29" t="s">
        <v>287</v>
      </c>
      <c r="D2160" s="30" t="s">
        <v>48</v>
      </c>
      <c r="E2160" s="31">
        <v>55.18</v>
      </c>
      <c r="F2160" s="32">
        <v>3.125E-2</v>
      </c>
      <c r="G2160" s="32">
        <f t="shared" si="73"/>
        <v>1.724375</v>
      </c>
    </row>
    <row r="2161" spans="1:7" ht="15" customHeight="1">
      <c r="A2161" s="1"/>
      <c r="B2161" s="1"/>
      <c r="C2161" s="1"/>
      <c r="D2161" s="1"/>
      <c r="E2161" s="1"/>
      <c r="F2161" s="33" t="s">
        <v>2433</v>
      </c>
      <c r="G2161" s="34">
        <v>169.82679889972479</v>
      </c>
    </row>
    <row r="2162" spans="1:7" ht="15" customHeight="1">
      <c r="A2162" s="27" t="s">
        <v>2729</v>
      </c>
      <c r="B2162" s="27" t="s">
        <v>2765</v>
      </c>
      <c r="C2162" s="27" t="s">
        <v>1402</v>
      </c>
      <c r="D2162" s="28" t="s">
        <v>118</v>
      </c>
      <c r="E2162" s="1"/>
      <c r="F2162" s="1"/>
      <c r="G2162" s="1"/>
    </row>
    <row r="2163" spans="1:7" ht="20.100000000000001" customHeight="1">
      <c r="A2163" s="29" t="s">
        <v>59</v>
      </c>
      <c r="B2163" s="29" t="s">
        <v>60</v>
      </c>
      <c r="C2163" s="29" t="s">
        <v>61</v>
      </c>
      <c r="D2163" s="30" t="s">
        <v>58</v>
      </c>
      <c r="E2163" s="31">
        <v>1</v>
      </c>
      <c r="F2163" s="32">
        <v>9.7250000000000003E-2</v>
      </c>
      <c r="G2163" s="32">
        <f>F2163*E2163</f>
        <v>9.7250000000000003E-2</v>
      </c>
    </row>
    <row r="2164" spans="1:7" ht="20.100000000000001" customHeight="1">
      <c r="A2164" s="29" t="s">
        <v>228</v>
      </c>
      <c r="B2164" s="29" t="s">
        <v>229</v>
      </c>
      <c r="C2164" s="29" t="s">
        <v>230</v>
      </c>
      <c r="D2164" s="30" t="s">
        <v>48</v>
      </c>
      <c r="E2164" s="31">
        <v>17.399999999999999</v>
      </c>
      <c r="F2164" s="32">
        <v>3.04E-2</v>
      </c>
      <c r="G2164" s="32">
        <f>F2164*E2164</f>
        <v>0.52895999999999999</v>
      </c>
    </row>
    <row r="2165" spans="1:7" ht="15" customHeight="1">
      <c r="A2165" s="1"/>
      <c r="B2165" s="1"/>
      <c r="C2165" s="1"/>
      <c r="D2165" s="1"/>
      <c r="E2165" s="1"/>
      <c r="F2165" s="33" t="s">
        <v>2433</v>
      </c>
      <c r="G2165" s="34">
        <v>0.62621000000000004</v>
      </c>
    </row>
    <row r="2166" spans="1:7" ht="15" customHeight="1">
      <c r="A2166" s="27" t="s">
        <v>2729</v>
      </c>
      <c r="B2166" s="27" t="s">
        <v>2766</v>
      </c>
      <c r="C2166" s="27" t="s">
        <v>879</v>
      </c>
      <c r="D2166" s="28" t="s">
        <v>101</v>
      </c>
      <c r="E2166" s="1"/>
      <c r="F2166" s="1"/>
      <c r="G2166" s="1"/>
    </row>
    <row r="2167" spans="1:7" ht="20.100000000000001" customHeight="1">
      <c r="A2167" s="29" t="s">
        <v>143</v>
      </c>
      <c r="B2167" s="29" t="s">
        <v>144</v>
      </c>
      <c r="C2167" s="29" t="s">
        <v>145</v>
      </c>
      <c r="D2167" s="30" t="s">
        <v>48</v>
      </c>
      <c r="E2167" s="31">
        <v>42.68</v>
      </c>
      <c r="F2167" s="32">
        <v>7.73</v>
      </c>
      <c r="G2167" s="32">
        <f>F2167*E2167</f>
        <v>329.91640000000001</v>
      </c>
    </row>
    <row r="2168" spans="1:7" ht="20.100000000000001" customHeight="1">
      <c r="A2168" s="29" t="s">
        <v>146</v>
      </c>
      <c r="B2168" s="29" t="s">
        <v>147</v>
      </c>
      <c r="C2168" s="29" t="s">
        <v>148</v>
      </c>
      <c r="D2168" s="30" t="s">
        <v>48</v>
      </c>
      <c r="E2168" s="31">
        <v>2.09</v>
      </c>
      <c r="F2168" s="32">
        <v>7.73</v>
      </c>
      <c r="G2168" s="32">
        <f>F2168*E2168</f>
        <v>16.1557</v>
      </c>
    </row>
    <row r="2169" spans="1:7" ht="20.100000000000001" customHeight="1">
      <c r="A2169" s="29" t="s">
        <v>240</v>
      </c>
      <c r="B2169" s="29" t="s">
        <v>241</v>
      </c>
      <c r="C2169" s="29" t="s">
        <v>242</v>
      </c>
      <c r="D2169" s="30" t="s">
        <v>48</v>
      </c>
      <c r="E2169" s="31">
        <v>1269.6500000000001</v>
      </c>
      <c r="F2169" s="32">
        <v>7.73</v>
      </c>
      <c r="G2169" s="32">
        <f>F2169*E2169</f>
        <v>9814.3945000000022</v>
      </c>
    </row>
    <row r="2170" spans="1:7" ht="20.100000000000001" customHeight="1">
      <c r="A2170" s="29" t="s">
        <v>243</v>
      </c>
      <c r="B2170" s="29" t="s">
        <v>244</v>
      </c>
      <c r="C2170" s="29" t="s">
        <v>245</v>
      </c>
      <c r="D2170" s="30" t="s">
        <v>48</v>
      </c>
      <c r="E2170" s="31">
        <v>168.7</v>
      </c>
      <c r="F2170" s="32">
        <v>7.73</v>
      </c>
      <c r="G2170" s="32">
        <f>F2170*E2170</f>
        <v>1304.0509999999999</v>
      </c>
    </row>
    <row r="2171" spans="1:7" ht="20.100000000000001" customHeight="1">
      <c r="A2171" s="29" t="s">
        <v>246</v>
      </c>
      <c r="B2171" s="29" t="s">
        <v>247</v>
      </c>
      <c r="C2171" s="29" t="s">
        <v>248</v>
      </c>
      <c r="D2171" s="30" t="s">
        <v>48</v>
      </c>
      <c r="E2171" s="31">
        <v>283.3</v>
      </c>
      <c r="F2171" s="32">
        <v>7.73</v>
      </c>
      <c r="G2171" s="32">
        <f>F2171*E2171</f>
        <v>2189.9090000000001</v>
      </c>
    </row>
    <row r="2172" spans="1:7" ht="15" customHeight="1">
      <c r="A2172" s="1"/>
      <c r="B2172" s="1"/>
      <c r="C2172" s="1"/>
      <c r="D2172" s="1"/>
      <c r="E2172" s="1"/>
      <c r="F2172" s="33" t="s">
        <v>2433</v>
      </c>
      <c r="G2172" s="34">
        <v>13654.426600000001</v>
      </c>
    </row>
    <row r="2173" spans="1:7" ht="15" customHeight="1">
      <c r="A2173" s="27" t="s">
        <v>2729</v>
      </c>
      <c r="B2173" s="27" t="s">
        <v>2767</v>
      </c>
      <c r="C2173" s="27" t="s">
        <v>1167</v>
      </c>
      <c r="D2173" s="28" t="s">
        <v>101</v>
      </c>
      <c r="E2173" s="1"/>
      <c r="F2173" s="1"/>
      <c r="G2173" s="1"/>
    </row>
    <row r="2174" spans="1:7" ht="27.95" customHeight="1">
      <c r="A2174" s="29" t="s">
        <v>380</v>
      </c>
      <c r="B2174" s="29" t="s">
        <v>381</v>
      </c>
      <c r="C2174" s="29" t="s">
        <v>382</v>
      </c>
      <c r="D2174" s="30" t="s">
        <v>48</v>
      </c>
      <c r="E2174" s="31">
        <v>416.73</v>
      </c>
      <c r="F2174" s="32">
        <v>9.1300000000000008</v>
      </c>
      <c r="G2174" s="32">
        <f>F2174*E2174</f>
        <v>3804.7449000000006</v>
      </c>
    </row>
    <row r="2175" spans="1:7" ht="15" customHeight="1">
      <c r="A2175" s="1"/>
      <c r="B2175" s="1"/>
      <c r="C2175" s="1"/>
      <c r="D2175" s="1"/>
      <c r="E2175" s="1"/>
      <c r="F2175" s="33" t="s">
        <v>2433</v>
      </c>
      <c r="G2175" s="34">
        <v>3804.7449000000001</v>
      </c>
    </row>
    <row r="2176" spans="1:7" ht="24" customHeight="1">
      <c r="A2176" s="27" t="s">
        <v>2729</v>
      </c>
      <c r="B2176" s="27" t="s">
        <v>2768</v>
      </c>
      <c r="C2176" s="27" t="s">
        <v>836</v>
      </c>
      <c r="D2176" s="28" t="s">
        <v>101</v>
      </c>
      <c r="E2176" s="1"/>
      <c r="F2176" s="1"/>
      <c r="G2176" s="1"/>
    </row>
    <row r="2177" spans="1:7" ht="20.100000000000001" customHeight="1">
      <c r="A2177" s="29" t="s">
        <v>106</v>
      </c>
      <c r="B2177" s="29" t="s">
        <v>107</v>
      </c>
      <c r="C2177" s="29" t="s">
        <v>108</v>
      </c>
      <c r="D2177" s="30" t="s">
        <v>48</v>
      </c>
      <c r="E2177" s="31">
        <v>95.05</v>
      </c>
      <c r="F2177" s="32">
        <v>47.5</v>
      </c>
      <c r="G2177" s="32">
        <f>F2177*E2177</f>
        <v>4514.875</v>
      </c>
    </row>
    <row r="2178" spans="1:7" ht="20.100000000000001" customHeight="1">
      <c r="A2178" s="29" t="s">
        <v>213</v>
      </c>
      <c r="B2178" s="29" t="s">
        <v>107</v>
      </c>
      <c r="C2178" s="29" t="s">
        <v>108</v>
      </c>
      <c r="D2178" s="30" t="s">
        <v>48</v>
      </c>
      <c r="E2178" s="31">
        <v>91.8</v>
      </c>
      <c r="F2178" s="32">
        <v>47.5</v>
      </c>
      <c r="G2178" s="32">
        <f>F2178*E2178</f>
        <v>4360.5</v>
      </c>
    </row>
    <row r="2179" spans="1:7" ht="15" customHeight="1">
      <c r="A2179" s="1"/>
      <c r="B2179" s="1"/>
      <c r="C2179" s="1"/>
      <c r="D2179" s="1"/>
      <c r="E2179" s="1"/>
      <c r="F2179" s="33" t="s">
        <v>2433</v>
      </c>
      <c r="G2179" s="34">
        <v>8875.375</v>
      </c>
    </row>
    <row r="2180" spans="1:7" ht="15.95" customHeight="1">
      <c r="A2180" s="27" t="s">
        <v>2729</v>
      </c>
      <c r="B2180" s="27" t="s">
        <v>2769</v>
      </c>
      <c r="C2180" s="27" t="s">
        <v>722</v>
      </c>
      <c r="D2180" s="28" t="s">
        <v>58</v>
      </c>
      <c r="E2180" s="1"/>
      <c r="F2180" s="1"/>
      <c r="G2180" s="1"/>
    </row>
    <row r="2181" spans="1:7" ht="27.95" customHeight="1">
      <c r="A2181" s="29" t="s">
        <v>55</v>
      </c>
      <c r="B2181" s="29" t="s">
        <v>56</v>
      </c>
      <c r="C2181" s="29" t="s">
        <v>57</v>
      </c>
      <c r="D2181" s="30" t="s">
        <v>58</v>
      </c>
      <c r="E2181" s="31">
        <v>1</v>
      </c>
      <c r="F2181" s="32">
        <v>1</v>
      </c>
      <c r="G2181" s="32">
        <f>F2181*E2181</f>
        <v>1</v>
      </c>
    </row>
    <row r="2182" spans="1:7" ht="15" customHeight="1">
      <c r="A2182" s="1"/>
      <c r="B2182" s="1"/>
      <c r="C2182" s="1"/>
      <c r="D2182" s="1"/>
      <c r="E2182" s="1"/>
      <c r="F2182" s="33" t="s">
        <v>2433</v>
      </c>
      <c r="G2182" s="34">
        <v>1</v>
      </c>
    </row>
    <row r="2183" spans="1:7" ht="15" customHeight="1">
      <c r="A2183" s="27" t="s">
        <v>2747</v>
      </c>
      <c r="B2183" s="27" t="s">
        <v>2770</v>
      </c>
      <c r="C2183" s="27" t="s">
        <v>1440</v>
      </c>
      <c r="D2183" s="28" t="s">
        <v>15</v>
      </c>
      <c r="E2183" s="1"/>
      <c r="F2183" s="1"/>
      <c r="G2183" s="1"/>
    </row>
    <row r="2184" spans="1:7" ht="27.95" customHeight="1">
      <c r="A2184" s="29" t="s">
        <v>52</v>
      </c>
      <c r="B2184" s="29" t="s">
        <v>53</v>
      </c>
      <c r="C2184" s="29" t="s">
        <v>54</v>
      </c>
      <c r="D2184" s="30" t="s">
        <v>48</v>
      </c>
      <c r="E2184" s="31">
        <v>14</v>
      </c>
      <c r="F2184" s="32">
        <v>6.9985917781862153E-3</v>
      </c>
      <c r="G2184" s="32">
        <f t="shared" ref="G2184:G2194" si="74">F2184*E2184</f>
        <v>9.7980284894607014E-2</v>
      </c>
    </row>
    <row r="2185" spans="1:7" ht="27.95" customHeight="1">
      <c r="A2185" s="29" t="s">
        <v>102</v>
      </c>
      <c r="B2185" s="29" t="s">
        <v>103</v>
      </c>
      <c r="C2185" s="29" t="s">
        <v>104</v>
      </c>
      <c r="D2185" s="30" t="s">
        <v>101</v>
      </c>
      <c r="E2185" s="31">
        <v>342.18</v>
      </c>
      <c r="F2185" s="32">
        <v>4.8637439999999997E-2</v>
      </c>
      <c r="G2185" s="32">
        <f t="shared" si="74"/>
        <v>16.642759219199998</v>
      </c>
    </row>
    <row r="2186" spans="1:7" ht="27.95" customHeight="1">
      <c r="A2186" s="29" t="s">
        <v>122</v>
      </c>
      <c r="B2186" s="29" t="s">
        <v>123</v>
      </c>
      <c r="C2186" s="29" t="s">
        <v>124</v>
      </c>
      <c r="D2186" s="30" t="s">
        <v>101</v>
      </c>
      <c r="E2186" s="31">
        <v>131.82</v>
      </c>
      <c r="F2186" s="32">
        <v>5.1879936000000001E-2</v>
      </c>
      <c r="G2186" s="32">
        <f t="shared" si="74"/>
        <v>6.8388131635200002</v>
      </c>
    </row>
    <row r="2187" spans="1:7" ht="15" customHeight="1">
      <c r="A2187" s="29" t="s">
        <v>152</v>
      </c>
      <c r="B2187" s="29" t="s">
        <v>153</v>
      </c>
      <c r="C2187" s="29" t="s">
        <v>154</v>
      </c>
      <c r="D2187" s="30" t="s">
        <v>155</v>
      </c>
      <c r="E2187" s="31">
        <v>142</v>
      </c>
      <c r="F2187" s="32">
        <v>3.6478080000000002E-3</v>
      </c>
      <c r="G2187" s="32">
        <f t="shared" si="74"/>
        <v>0.51798873600000006</v>
      </c>
    </row>
    <row r="2188" spans="1:7" ht="15" customHeight="1">
      <c r="A2188" s="29" t="s">
        <v>178</v>
      </c>
      <c r="B2188" s="29" t="s">
        <v>153</v>
      </c>
      <c r="C2188" s="29" t="s">
        <v>154</v>
      </c>
      <c r="D2188" s="30" t="s">
        <v>155</v>
      </c>
      <c r="E2188" s="31">
        <v>71</v>
      </c>
      <c r="F2188" s="32">
        <v>3.6478080000000002E-3</v>
      </c>
      <c r="G2188" s="32">
        <f t="shared" si="74"/>
        <v>0.25899436800000003</v>
      </c>
    </row>
    <row r="2189" spans="1:7" ht="27.95" customHeight="1">
      <c r="A2189" s="29" t="s">
        <v>218</v>
      </c>
      <c r="B2189" s="29" t="s">
        <v>123</v>
      </c>
      <c r="C2189" s="29" t="s">
        <v>124</v>
      </c>
      <c r="D2189" s="30" t="s">
        <v>101</v>
      </c>
      <c r="E2189" s="31">
        <v>34.67</v>
      </c>
      <c r="F2189" s="32">
        <v>5.1879936000000001E-2</v>
      </c>
      <c r="G2189" s="32">
        <f t="shared" si="74"/>
        <v>1.7986773811200001</v>
      </c>
    </row>
    <row r="2190" spans="1:7" ht="15" customHeight="1">
      <c r="A2190" s="29" t="s">
        <v>256</v>
      </c>
      <c r="B2190" s="29" t="s">
        <v>153</v>
      </c>
      <c r="C2190" s="29" t="s">
        <v>154</v>
      </c>
      <c r="D2190" s="30" t="s">
        <v>155</v>
      </c>
      <c r="E2190" s="31">
        <v>190</v>
      </c>
      <c r="F2190" s="32">
        <v>3.6478080000000002E-3</v>
      </c>
      <c r="G2190" s="32">
        <f t="shared" si="74"/>
        <v>0.69308352000000006</v>
      </c>
    </row>
    <row r="2191" spans="1:7" ht="27.95" customHeight="1">
      <c r="A2191" s="29" t="s">
        <v>294</v>
      </c>
      <c r="B2191" s="29" t="s">
        <v>103</v>
      </c>
      <c r="C2191" s="29" t="s">
        <v>104</v>
      </c>
      <c r="D2191" s="30" t="s">
        <v>101</v>
      </c>
      <c r="E2191" s="31">
        <v>4</v>
      </c>
      <c r="F2191" s="32">
        <v>4.8637439999999997E-2</v>
      </c>
      <c r="G2191" s="32">
        <f t="shared" si="74"/>
        <v>0.19454975999999999</v>
      </c>
    </row>
    <row r="2192" spans="1:7" ht="20.100000000000001" customHeight="1">
      <c r="A2192" s="29" t="s">
        <v>344</v>
      </c>
      <c r="B2192" s="29" t="s">
        <v>345</v>
      </c>
      <c r="C2192" s="29" t="s">
        <v>346</v>
      </c>
      <c r="D2192" s="30" t="s">
        <v>101</v>
      </c>
      <c r="E2192" s="31">
        <v>60.82</v>
      </c>
      <c r="F2192" s="32">
        <v>0.201440064</v>
      </c>
      <c r="G2192" s="32">
        <f t="shared" si="74"/>
        <v>12.25158469248</v>
      </c>
    </row>
    <row r="2193" spans="1:7" ht="20.100000000000001" customHeight="1">
      <c r="A2193" s="29" t="s">
        <v>357</v>
      </c>
      <c r="B2193" s="29" t="s">
        <v>358</v>
      </c>
      <c r="C2193" s="29" t="s">
        <v>359</v>
      </c>
      <c r="D2193" s="30" t="s">
        <v>81</v>
      </c>
      <c r="E2193" s="31">
        <v>220</v>
      </c>
      <c r="F2193" s="32">
        <v>1.296795744E-2</v>
      </c>
      <c r="G2193" s="32">
        <f t="shared" si="74"/>
        <v>2.8529506368000002</v>
      </c>
    </row>
    <row r="2194" spans="1:7" ht="15" customHeight="1">
      <c r="A2194" s="29" t="s">
        <v>363</v>
      </c>
      <c r="B2194" s="29" t="s">
        <v>153</v>
      </c>
      <c r="C2194" s="29" t="s">
        <v>154</v>
      </c>
      <c r="D2194" s="30" t="s">
        <v>155</v>
      </c>
      <c r="E2194" s="31">
        <v>110</v>
      </c>
      <c r="F2194" s="32">
        <v>3.6478080000000002E-3</v>
      </c>
      <c r="G2194" s="32">
        <f t="shared" si="74"/>
        <v>0.40125888000000004</v>
      </c>
    </row>
    <row r="2195" spans="1:7" ht="15" customHeight="1">
      <c r="A2195" s="1"/>
      <c r="B2195" s="1"/>
      <c r="C2195" s="1"/>
      <c r="D2195" s="1"/>
      <c r="E2195" s="1"/>
      <c r="F2195" s="33" t="s">
        <v>2433</v>
      </c>
      <c r="G2195" s="34">
        <v>42.548640642014604</v>
      </c>
    </row>
    <row r="2196" spans="1:7" ht="24" customHeight="1">
      <c r="A2196" s="27" t="s">
        <v>2729</v>
      </c>
      <c r="B2196" s="27" t="s">
        <v>2771</v>
      </c>
      <c r="C2196" s="27" t="s">
        <v>724</v>
      </c>
      <c r="D2196" s="28" t="s">
        <v>58</v>
      </c>
      <c r="E2196" s="1"/>
      <c r="F2196" s="1"/>
      <c r="G2196" s="1"/>
    </row>
    <row r="2197" spans="1:7" ht="27.95" customHeight="1">
      <c r="A2197" s="29" t="s">
        <v>55</v>
      </c>
      <c r="B2197" s="29" t="s">
        <v>56</v>
      </c>
      <c r="C2197" s="29" t="s">
        <v>57</v>
      </c>
      <c r="D2197" s="30" t="s">
        <v>58</v>
      </c>
      <c r="E2197" s="31">
        <v>1</v>
      </c>
      <c r="F2197" s="32">
        <v>2</v>
      </c>
      <c r="G2197" s="32">
        <f>F2197*E2197</f>
        <v>2</v>
      </c>
    </row>
    <row r="2198" spans="1:7" ht="15" customHeight="1">
      <c r="A2198" s="1"/>
      <c r="B2198" s="1"/>
      <c r="C2198" s="1"/>
      <c r="D2198" s="1"/>
      <c r="E2198" s="1"/>
      <c r="F2198" s="33" t="s">
        <v>2433</v>
      </c>
      <c r="G2198" s="34">
        <v>2</v>
      </c>
    </row>
    <row r="2199" spans="1:7" ht="15" customHeight="1">
      <c r="A2199" s="27" t="s">
        <v>2729</v>
      </c>
      <c r="B2199" s="27" t="s">
        <v>2772</v>
      </c>
      <c r="C2199" s="27" t="s">
        <v>1189</v>
      </c>
      <c r="D2199" s="28" t="s">
        <v>58</v>
      </c>
      <c r="E2199" s="1"/>
      <c r="F2199" s="1"/>
      <c r="G2199" s="1"/>
    </row>
    <row r="2200" spans="1:7" ht="20.100000000000001" customHeight="1">
      <c r="A2200" s="29" t="s">
        <v>396</v>
      </c>
      <c r="B2200" s="29" t="s">
        <v>397</v>
      </c>
      <c r="C2200" s="29" t="s">
        <v>398</v>
      </c>
      <c r="D2200" s="30" t="s">
        <v>58</v>
      </c>
      <c r="E2200" s="31">
        <v>33</v>
      </c>
      <c r="F2200" s="32">
        <v>1</v>
      </c>
      <c r="G2200" s="32">
        <f>F2200*E2200</f>
        <v>33</v>
      </c>
    </row>
    <row r="2201" spans="1:7" ht="15" customHeight="1">
      <c r="A2201" s="1"/>
      <c r="B2201" s="1"/>
      <c r="C2201" s="1"/>
      <c r="D2201" s="1"/>
      <c r="E2201" s="1"/>
      <c r="F2201" s="33" t="s">
        <v>2433</v>
      </c>
      <c r="G2201" s="34">
        <v>33</v>
      </c>
    </row>
    <row r="2202" spans="1:7" ht="15" customHeight="1">
      <c r="A2202" s="27" t="s">
        <v>2747</v>
      </c>
      <c r="B2202" s="27" t="s">
        <v>2773</v>
      </c>
      <c r="C2202" s="27" t="s">
        <v>1464</v>
      </c>
      <c r="D2202" s="28" t="s">
        <v>15</v>
      </c>
      <c r="E2202" s="1"/>
      <c r="F2202" s="1"/>
      <c r="G2202" s="1"/>
    </row>
    <row r="2203" spans="1:7" ht="20.100000000000001" customHeight="1">
      <c r="A2203" s="29" t="s">
        <v>49</v>
      </c>
      <c r="B2203" s="29" t="s">
        <v>50</v>
      </c>
      <c r="C2203" s="29" t="s">
        <v>51</v>
      </c>
      <c r="D2203" s="30" t="s">
        <v>48</v>
      </c>
      <c r="E2203" s="31">
        <v>30</v>
      </c>
      <c r="F2203" s="32">
        <v>1.6493797510000002E-2</v>
      </c>
      <c r="G2203" s="32">
        <f t="shared" ref="G2203:G2212" si="75">F2203*E2203</f>
        <v>0.49481392530000007</v>
      </c>
    </row>
    <row r="2204" spans="1:7" ht="27.95" customHeight="1">
      <c r="A2204" s="29" t="s">
        <v>52</v>
      </c>
      <c r="B2204" s="29" t="s">
        <v>53</v>
      </c>
      <c r="C2204" s="29" t="s">
        <v>54</v>
      </c>
      <c r="D2204" s="30" t="s">
        <v>48</v>
      </c>
      <c r="E2204" s="31">
        <v>14</v>
      </c>
      <c r="F2204" s="32">
        <v>0.21312130853205999</v>
      </c>
      <c r="G2204" s="32">
        <f t="shared" si="75"/>
        <v>2.9836983194488398</v>
      </c>
    </row>
    <row r="2205" spans="1:7" ht="27.95" customHeight="1">
      <c r="A2205" s="29" t="s">
        <v>109</v>
      </c>
      <c r="B2205" s="29" t="s">
        <v>110</v>
      </c>
      <c r="C2205" s="29" t="s">
        <v>111</v>
      </c>
      <c r="D2205" s="30" t="s">
        <v>58</v>
      </c>
      <c r="E2205" s="31">
        <v>257.60000000000002</v>
      </c>
      <c r="F2205" s="32">
        <v>8.4309819999999994E-2</v>
      </c>
      <c r="G2205" s="32">
        <f t="shared" si="75"/>
        <v>21.718209632000001</v>
      </c>
    </row>
    <row r="2206" spans="1:7" ht="27.95" customHeight="1">
      <c r="A2206" s="29" t="s">
        <v>214</v>
      </c>
      <c r="B2206" s="29" t="s">
        <v>110</v>
      </c>
      <c r="C2206" s="29" t="s">
        <v>111</v>
      </c>
      <c r="D2206" s="30" t="s">
        <v>58</v>
      </c>
      <c r="E2206" s="31">
        <v>365.33</v>
      </c>
      <c r="F2206" s="32">
        <v>8.4309819999999994E-2</v>
      </c>
      <c r="G2206" s="32">
        <f t="shared" si="75"/>
        <v>30.800906540599996</v>
      </c>
    </row>
    <row r="2207" spans="1:7" ht="15" customHeight="1">
      <c r="A2207" s="29" t="s">
        <v>433</v>
      </c>
      <c r="B2207" s="29" t="s">
        <v>434</v>
      </c>
      <c r="C2207" s="29" t="s">
        <v>435</v>
      </c>
      <c r="D2207" s="30" t="s">
        <v>58</v>
      </c>
      <c r="E2207" s="31">
        <v>1</v>
      </c>
      <c r="F2207" s="32">
        <v>5.1035000000000004</v>
      </c>
      <c r="G2207" s="32">
        <f t="shared" si="75"/>
        <v>5.1035000000000004</v>
      </c>
    </row>
    <row r="2208" spans="1:7" ht="15" customHeight="1">
      <c r="A2208" s="29" t="s">
        <v>451</v>
      </c>
      <c r="B2208" s="29" t="s">
        <v>452</v>
      </c>
      <c r="C2208" s="29" t="s">
        <v>453</v>
      </c>
      <c r="D2208" s="30" t="s">
        <v>196</v>
      </c>
      <c r="E2208" s="31">
        <v>33</v>
      </c>
      <c r="F2208" s="32">
        <v>0.65120659999999997</v>
      </c>
      <c r="G2208" s="32">
        <f t="shared" si="75"/>
        <v>21.489817799999997</v>
      </c>
    </row>
    <row r="2209" spans="1:7" ht="27.95" customHeight="1">
      <c r="A2209" s="29" t="s">
        <v>454</v>
      </c>
      <c r="B2209" s="29" t="s">
        <v>455</v>
      </c>
      <c r="C2209" s="29" t="s">
        <v>456</v>
      </c>
      <c r="D2209" s="30" t="s">
        <v>58</v>
      </c>
      <c r="E2209" s="31">
        <v>12</v>
      </c>
      <c r="F2209" s="32">
        <v>0.22577884000000001</v>
      </c>
      <c r="G2209" s="32">
        <f t="shared" si="75"/>
        <v>2.70934608</v>
      </c>
    </row>
    <row r="2210" spans="1:7" ht="20.100000000000001" customHeight="1">
      <c r="A2210" s="29" t="s">
        <v>457</v>
      </c>
      <c r="B2210" s="29" t="s">
        <v>458</v>
      </c>
      <c r="C2210" s="29" t="s">
        <v>459</v>
      </c>
      <c r="D2210" s="30" t="s">
        <v>58</v>
      </c>
      <c r="E2210" s="31">
        <v>2</v>
      </c>
      <c r="F2210" s="32">
        <v>0.34683385999999999</v>
      </c>
      <c r="G2210" s="32">
        <f t="shared" si="75"/>
        <v>0.69366771999999999</v>
      </c>
    </row>
    <row r="2211" spans="1:7" ht="20.100000000000001" customHeight="1">
      <c r="A2211" s="29" t="s">
        <v>460</v>
      </c>
      <c r="B2211" s="29" t="s">
        <v>461</v>
      </c>
      <c r="C2211" s="29" t="s">
        <v>462</v>
      </c>
      <c r="D2211" s="30" t="s">
        <v>58</v>
      </c>
      <c r="E2211" s="31">
        <v>3</v>
      </c>
      <c r="F2211" s="32">
        <v>0.58128864999999996</v>
      </c>
      <c r="G2211" s="32">
        <f t="shared" si="75"/>
        <v>1.74386595</v>
      </c>
    </row>
    <row r="2212" spans="1:7" ht="20.100000000000001" customHeight="1">
      <c r="A2212" s="29" t="s">
        <v>463</v>
      </c>
      <c r="B2212" s="29" t="s">
        <v>464</v>
      </c>
      <c r="C2212" s="29" t="s">
        <v>465</v>
      </c>
      <c r="D2212" s="30" t="s">
        <v>58</v>
      </c>
      <c r="E2212" s="31">
        <v>2</v>
      </c>
      <c r="F2212" s="32">
        <v>0.73745574999999997</v>
      </c>
      <c r="G2212" s="32">
        <f t="shared" si="75"/>
        <v>1.4749114999999999</v>
      </c>
    </row>
    <row r="2213" spans="1:7" ht="15" customHeight="1">
      <c r="A2213" s="1"/>
      <c r="B2213" s="1"/>
      <c r="C2213" s="1"/>
      <c r="D2213" s="1"/>
      <c r="E2213" s="1"/>
      <c r="F2213" s="33" t="s">
        <v>2433</v>
      </c>
      <c r="G2213" s="34">
        <v>89.212737467348845</v>
      </c>
    </row>
    <row r="2214" spans="1:7" ht="15" customHeight="1">
      <c r="A2214" s="27" t="s">
        <v>2747</v>
      </c>
      <c r="B2214" s="27" t="s">
        <v>2774</v>
      </c>
      <c r="C2214" s="27" t="s">
        <v>549</v>
      </c>
      <c r="D2214" s="28" t="s">
        <v>15</v>
      </c>
      <c r="E2214" s="1"/>
      <c r="F2214" s="1"/>
      <c r="G2214" s="1"/>
    </row>
    <row r="2215" spans="1:7" ht="15" customHeight="1">
      <c r="A2215" s="29" t="s">
        <v>23</v>
      </c>
      <c r="B2215" s="29" t="s">
        <v>24</v>
      </c>
      <c r="C2215" s="29" t="s">
        <v>25</v>
      </c>
      <c r="D2215" s="30" t="s">
        <v>15</v>
      </c>
      <c r="E2215" s="31">
        <v>396</v>
      </c>
      <c r="F2215" s="32">
        <v>1.0095700000000001</v>
      </c>
      <c r="G2215" s="32">
        <f>F2215*E2215</f>
        <v>399.78972000000005</v>
      </c>
    </row>
    <row r="2216" spans="1:7" ht="15" customHeight="1">
      <c r="A2216" s="1"/>
      <c r="B2216" s="1"/>
      <c r="C2216" s="1"/>
      <c r="D2216" s="1"/>
      <c r="E2216" s="1"/>
      <c r="F2216" s="33" t="s">
        <v>2433</v>
      </c>
      <c r="G2216" s="34">
        <v>399.78971999999999</v>
      </c>
    </row>
    <row r="2217" spans="1:7" ht="15" customHeight="1">
      <c r="A2217" s="27" t="s">
        <v>2747</v>
      </c>
      <c r="B2217" s="27" t="s">
        <v>2775</v>
      </c>
      <c r="C2217" s="27" t="s">
        <v>1469</v>
      </c>
      <c r="D2217" s="28" t="s">
        <v>15</v>
      </c>
      <c r="E2217" s="1"/>
      <c r="F2217" s="1"/>
      <c r="G2217" s="1"/>
    </row>
    <row r="2218" spans="1:7" ht="20.100000000000001" customHeight="1">
      <c r="A2218" s="29" t="s">
        <v>127</v>
      </c>
      <c r="B2218" s="29" t="s">
        <v>128</v>
      </c>
      <c r="C2218" s="29" t="s">
        <v>129</v>
      </c>
      <c r="D2218" s="30" t="s">
        <v>48</v>
      </c>
      <c r="E2218" s="31">
        <v>44.77</v>
      </c>
      <c r="F2218" s="32">
        <v>0.23400939900000001</v>
      </c>
      <c r="G2218" s="32">
        <f t="shared" ref="G2218:G2230" si="76">F2218*E2218</f>
        <v>10.47660079323</v>
      </c>
    </row>
    <row r="2219" spans="1:7" ht="20.100000000000001" customHeight="1">
      <c r="A2219" s="29" t="s">
        <v>143</v>
      </c>
      <c r="B2219" s="29" t="s">
        <v>144</v>
      </c>
      <c r="C2219" s="29" t="s">
        <v>145</v>
      </c>
      <c r="D2219" s="30" t="s">
        <v>48</v>
      </c>
      <c r="E2219" s="31">
        <v>42.68</v>
      </c>
      <c r="F2219" s="32">
        <v>1.17564044</v>
      </c>
      <c r="G2219" s="32">
        <f t="shared" si="76"/>
        <v>50.176333979200002</v>
      </c>
    </row>
    <row r="2220" spans="1:7" ht="20.100000000000001" customHeight="1">
      <c r="A2220" s="29" t="s">
        <v>146</v>
      </c>
      <c r="B2220" s="29" t="s">
        <v>147</v>
      </c>
      <c r="C2220" s="29" t="s">
        <v>148</v>
      </c>
      <c r="D2220" s="30" t="s">
        <v>48</v>
      </c>
      <c r="E2220" s="31">
        <v>2.09</v>
      </c>
      <c r="F2220" s="32">
        <v>1.17564044</v>
      </c>
      <c r="G2220" s="32">
        <f t="shared" si="76"/>
        <v>2.4570885195999996</v>
      </c>
    </row>
    <row r="2221" spans="1:7" ht="20.100000000000001" customHeight="1">
      <c r="A2221" s="29" t="s">
        <v>149</v>
      </c>
      <c r="B2221" s="29" t="s">
        <v>150</v>
      </c>
      <c r="C2221" s="29" t="s">
        <v>151</v>
      </c>
      <c r="D2221" s="30" t="s">
        <v>48</v>
      </c>
      <c r="E2221" s="31">
        <v>852</v>
      </c>
      <c r="F2221" s="32">
        <v>0.2339077</v>
      </c>
      <c r="G2221" s="32">
        <f t="shared" si="76"/>
        <v>199.28936039999999</v>
      </c>
    </row>
    <row r="2222" spans="1:7" ht="20.100000000000001" customHeight="1">
      <c r="A2222" s="29" t="s">
        <v>235</v>
      </c>
      <c r="B2222" s="29" t="s">
        <v>128</v>
      </c>
      <c r="C2222" s="29" t="s">
        <v>129</v>
      </c>
      <c r="D2222" s="30" t="s">
        <v>48</v>
      </c>
      <c r="E2222" s="31">
        <v>1721.67</v>
      </c>
      <c r="F2222" s="32">
        <v>0.23400939900000001</v>
      </c>
      <c r="G2222" s="32">
        <f t="shared" si="76"/>
        <v>402.88696197633004</v>
      </c>
    </row>
    <row r="2223" spans="1:7" ht="20.100000000000001" customHeight="1">
      <c r="A2223" s="29" t="s">
        <v>240</v>
      </c>
      <c r="B2223" s="29" t="s">
        <v>241</v>
      </c>
      <c r="C2223" s="29" t="s">
        <v>242</v>
      </c>
      <c r="D2223" s="30" t="s">
        <v>48</v>
      </c>
      <c r="E2223" s="31">
        <v>1269.6500000000001</v>
      </c>
      <c r="F2223" s="32">
        <v>1.17564044</v>
      </c>
      <c r="G2223" s="32">
        <f t="shared" si="76"/>
        <v>1492.6518846460001</v>
      </c>
    </row>
    <row r="2224" spans="1:7" ht="20.100000000000001" customHeight="1">
      <c r="A2224" s="29" t="s">
        <v>243</v>
      </c>
      <c r="B2224" s="29" t="s">
        <v>244</v>
      </c>
      <c r="C2224" s="29" t="s">
        <v>245</v>
      </c>
      <c r="D2224" s="30" t="s">
        <v>48</v>
      </c>
      <c r="E2224" s="31">
        <v>168.7</v>
      </c>
      <c r="F2224" s="32">
        <v>1.17564044</v>
      </c>
      <c r="G2224" s="32">
        <f t="shared" si="76"/>
        <v>198.33054222799998</v>
      </c>
    </row>
    <row r="2225" spans="1:7" ht="20.100000000000001" customHeight="1">
      <c r="A2225" s="29" t="s">
        <v>246</v>
      </c>
      <c r="B2225" s="29" t="s">
        <v>247</v>
      </c>
      <c r="C2225" s="29" t="s">
        <v>248</v>
      </c>
      <c r="D2225" s="30" t="s">
        <v>48</v>
      </c>
      <c r="E2225" s="31">
        <v>283.3</v>
      </c>
      <c r="F2225" s="32">
        <v>1.17564044</v>
      </c>
      <c r="G2225" s="32">
        <f t="shared" si="76"/>
        <v>333.058936652</v>
      </c>
    </row>
    <row r="2226" spans="1:7" ht="20.100000000000001" customHeight="1">
      <c r="A2226" s="29" t="s">
        <v>249</v>
      </c>
      <c r="B2226" s="29" t="s">
        <v>150</v>
      </c>
      <c r="C2226" s="29" t="s">
        <v>151</v>
      </c>
      <c r="D2226" s="30" t="s">
        <v>48</v>
      </c>
      <c r="E2226" s="31">
        <v>1721.67</v>
      </c>
      <c r="F2226" s="32">
        <v>0.2339077</v>
      </c>
      <c r="G2226" s="32">
        <f t="shared" si="76"/>
        <v>402.71186985899999</v>
      </c>
    </row>
    <row r="2227" spans="1:7" ht="20.100000000000001" customHeight="1">
      <c r="A2227" s="29" t="s">
        <v>369</v>
      </c>
      <c r="B2227" s="29" t="s">
        <v>128</v>
      </c>
      <c r="C2227" s="29" t="s">
        <v>129</v>
      </c>
      <c r="D2227" s="30" t="s">
        <v>48</v>
      </c>
      <c r="E2227" s="31">
        <v>416.73</v>
      </c>
      <c r="F2227" s="32">
        <v>0.23400939900000001</v>
      </c>
      <c r="G2227" s="32">
        <f t="shared" si="76"/>
        <v>97.518736845270013</v>
      </c>
    </row>
    <row r="2228" spans="1:7" ht="27.95" customHeight="1">
      <c r="A2228" s="29" t="s">
        <v>380</v>
      </c>
      <c r="B2228" s="29" t="s">
        <v>381</v>
      </c>
      <c r="C2228" s="29" t="s">
        <v>382</v>
      </c>
      <c r="D2228" s="30" t="s">
        <v>48</v>
      </c>
      <c r="E2228" s="31">
        <v>416.73</v>
      </c>
      <c r="F2228" s="32">
        <v>0.52913989699999997</v>
      </c>
      <c r="G2228" s="32">
        <f t="shared" si="76"/>
        <v>220.50846927680999</v>
      </c>
    </row>
    <row r="2229" spans="1:7" ht="20.100000000000001" customHeight="1">
      <c r="A2229" s="29" t="s">
        <v>412</v>
      </c>
      <c r="B2229" s="29" t="s">
        <v>413</v>
      </c>
      <c r="C2229" s="29" t="s">
        <v>414</v>
      </c>
      <c r="D2229" s="30" t="s">
        <v>48</v>
      </c>
      <c r="E2229" s="31">
        <v>106.02</v>
      </c>
      <c r="F2229" s="32">
        <v>0.48195156099999997</v>
      </c>
      <c r="G2229" s="32">
        <f t="shared" si="76"/>
        <v>51.096504497219996</v>
      </c>
    </row>
    <row r="2230" spans="1:7" ht="20.100000000000001" customHeight="1">
      <c r="A2230" s="29" t="s">
        <v>415</v>
      </c>
      <c r="B2230" s="29" t="s">
        <v>416</v>
      </c>
      <c r="C2230" s="29" t="s">
        <v>417</v>
      </c>
      <c r="D2230" s="30" t="s">
        <v>48</v>
      </c>
      <c r="E2230" s="31">
        <v>20.66</v>
      </c>
      <c r="F2230" s="32">
        <v>0.48195156099999997</v>
      </c>
      <c r="G2230" s="32">
        <f t="shared" si="76"/>
        <v>9.9571192502599999</v>
      </c>
    </row>
    <row r="2231" spans="1:7" ht="15" customHeight="1">
      <c r="A2231" s="1"/>
      <c r="B2231" s="1"/>
      <c r="C2231" s="1"/>
      <c r="D2231" s="1"/>
      <c r="E2231" s="1"/>
      <c r="F2231" s="33" t="s">
        <v>2433</v>
      </c>
      <c r="G2231" s="34">
        <v>3471.12040892292</v>
      </c>
    </row>
    <row r="2232" spans="1:7" ht="15.95" customHeight="1">
      <c r="A2232" s="27" t="s">
        <v>2729</v>
      </c>
      <c r="B2232" s="27" t="s">
        <v>2776</v>
      </c>
      <c r="C2232" s="27" t="s">
        <v>1184</v>
      </c>
      <c r="D2232" s="28" t="s">
        <v>58</v>
      </c>
      <c r="E2232" s="1"/>
      <c r="F2232" s="1"/>
      <c r="G2232" s="1"/>
    </row>
    <row r="2233" spans="1:7" ht="20.100000000000001" customHeight="1">
      <c r="A2233" s="29" t="s">
        <v>393</v>
      </c>
      <c r="B2233" s="29" t="s">
        <v>394</v>
      </c>
      <c r="C2233" s="29" t="s">
        <v>395</v>
      </c>
      <c r="D2233" s="30" t="s">
        <v>58</v>
      </c>
      <c r="E2233" s="31">
        <v>33</v>
      </c>
      <c r="F2233" s="32">
        <v>1</v>
      </c>
      <c r="G2233" s="32">
        <f>F2233*E2233</f>
        <v>33</v>
      </c>
    </row>
    <row r="2234" spans="1:7" ht="15" customHeight="1">
      <c r="A2234" s="1"/>
      <c r="B2234" s="1"/>
      <c r="C2234" s="1"/>
      <c r="D2234" s="1"/>
      <c r="E2234" s="1"/>
      <c r="F2234" s="33" t="s">
        <v>2433</v>
      </c>
      <c r="G2234" s="34">
        <v>33</v>
      </c>
    </row>
    <row r="2235" spans="1:7" ht="15" customHeight="1">
      <c r="A2235" s="27" t="s">
        <v>2729</v>
      </c>
      <c r="B2235" s="27" t="s">
        <v>2777</v>
      </c>
      <c r="C2235" s="27" t="s">
        <v>1483</v>
      </c>
      <c r="D2235" s="28" t="s">
        <v>58</v>
      </c>
      <c r="E2235" s="1"/>
      <c r="F2235" s="1"/>
      <c r="G2235" s="1"/>
    </row>
    <row r="2236" spans="1:7" ht="27.95" customHeight="1">
      <c r="A2236" s="29" t="s">
        <v>52</v>
      </c>
      <c r="B2236" s="29" t="s">
        <v>53</v>
      </c>
      <c r="C2236" s="29" t="s">
        <v>54</v>
      </c>
      <c r="D2236" s="30" t="s">
        <v>48</v>
      </c>
      <c r="E2236" s="31">
        <v>14</v>
      </c>
      <c r="F2236" s="32">
        <v>2.6800000000000001E-2</v>
      </c>
      <c r="G2236" s="32">
        <f>F2236*E2236</f>
        <v>0.37520000000000003</v>
      </c>
    </row>
    <row r="2237" spans="1:7" ht="15" customHeight="1">
      <c r="A2237" s="1"/>
      <c r="B2237" s="1"/>
      <c r="C2237" s="1"/>
      <c r="D2237" s="1"/>
      <c r="E2237" s="1"/>
      <c r="F2237" s="33" t="s">
        <v>2433</v>
      </c>
      <c r="G2237" s="34">
        <v>0.37519999999999998</v>
      </c>
    </row>
    <row r="2238" spans="1:7" ht="15" customHeight="1">
      <c r="A2238" s="27" t="s">
        <v>2729</v>
      </c>
      <c r="B2238" s="27" t="s">
        <v>2778</v>
      </c>
      <c r="C2238" s="27" t="s">
        <v>1220</v>
      </c>
      <c r="D2238" s="28" t="s">
        <v>48</v>
      </c>
      <c r="E2238" s="1"/>
      <c r="F2238" s="1"/>
      <c r="G2238" s="1"/>
    </row>
    <row r="2239" spans="1:7" ht="20.100000000000001" customHeight="1">
      <c r="A2239" s="29" t="s">
        <v>415</v>
      </c>
      <c r="B2239" s="29" t="s">
        <v>416</v>
      </c>
      <c r="C2239" s="29" t="s">
        <v>417</v>
      </c>
      <c r="D2239" s="30" t="s">
        <v>48</v>
      </c>
      <c r="E2239" s="31">
        <v>20.66</v>
      </c>
      <c r="F2239" s="32">
        <v>1</v>
      </c>
      <c r="G2239" s="32">
        <f>F2239*E2239</f>
        <v>20.66</v>
      </c>
    </row>
    <row r="2240" spans="1:7" ht="15" customHeight="1">
      <c r="A2240" s="1"/>
      <c r="B2240" s="1"/>
      <c r="C2240" s="1"/>
      <c r="D2240" s="1"/>
      <c r="E2240" s="1"/>
      <c r="F2240" s="33" t="s">
        <v>2433</v>
      </c>
      <c r="G2240" s="34">
        <v>20.66</v>
      </c>
    </row>
    <row r="2241" spans="1:7" ht="24" customHeight="1">
      <c r="A2241" s="27" t="s">
        <v>2535</v>
      </c>
      <c r="B2241" s="27" t="s">
        <v>2779</v>
      </c>
      <c r="C2241" s="27" t="s">
        <v>1500</v>
      </c>
      <c r="D2241" s="28" t="s">
        <v>58</v>
      </c>
      <c r="E2241" s="1"/>
      <c r="F2241" s="1"/>
      <c r="G2241" s="1"/>
    </row>
    <row r="2242" spans="1:7" ht="20.100000000000001" customHeight="1">
      <c r="A2242" s="29" t="s">
        <v>49</v>
      </c>
      <c r="B2242" s="29" t="s">
        <v>50</v>
      </c>
      <c r="C2242" s="29" t="s">
        <v>51</v>
      </c>
      <c r="D2242" s="30" t="s">
        <v>48</v>
      </c>
      <c r="E2242" s="31">
        <v>30</v>
      </c>
      <c r="F2242" s="32">
        <v>1.4394510000000001E-6</v>
      </c>
      <c r="G2242" s="32">
        <f t="shared" ref="G2242:G2256" si="77">F2242*E2242</f>
        <v>4.318353E-5</v>
      </c>
    </row>
    <row r="2243" spans="1:7" ht="27.95" customHeight="1">
      <c r="A2243" s="29" t="s">
        <v>52</v>
      </c>
      <c r="B2243" s="29" t="s">
        <v>53</v>
      </c>
      <c r="C2243" s="29" t="s">
        <v>54</v>
      </c>
      <c r="D2243" s="30" t="s">
        <v>48</v>
      </c>
      <c r="E2243" s="31">
        <v>14</v>
      </c>
      <c r="F2243" s="32">
        <v>2.9662536780799999E-6</v>
      </c>
      <c r="G2243" s="32">
        <f t="shared" si="77"/>
        <v>4.1527551493120001E-5</v>
      </c>
    </row>
    <row r="2244" spans="1:7" ht="27.95" customHeight="1">
      <c r="A2244" s="29" t="s">
        <v>134</v>
      </c>
      <c r="B2244" s="29" t="s">
        <v>135</v>
      </c>
      <c r="C2244" s="29" t="s">
        <v>136</v>
      </c>
      <c r="D2244" s="30" t="s">
        <v>48</v>
      </c>
      <c r="E2244" s="31">
        <v>44.77</v>
      </c>
      <c r="F2244" s="32">
        <v>1.4571931999999999E-6</v>
      </c>
      <c r="G2244" s="32">
        <f t="shared" si="77"/>
        <v>6.5238539563999994E-5</v>
      </c>
    </row>
    <row r="2245" spans="1:7" ht="36" customHeight="1">
      <c r="A2245" s="29" t="s">
        <v>137</v>
      </c>
      <c r="B2245" s="29" t="s">
        <v>138</v>
      </c>
      <c r="C2245" s="29" t="s">
        <v>139</v>
      </c>
      <c r="D2245" s="30" t="s">
        <v>48</v>
      </c>
      <c r="E2245" s="31">
        <v>44.77</v>
      </c>
      <c r="F2245" s="32">
        <v>1.611693E-5</v>
      </c>
      <c r="G2245" s="32">
        <f t="shared" si="77"/>
        <v>7.2155495610000007E-4</v>
      </c>
    </row>
    <row r="2246" spans="1:7" ht="27.95" customHeight="1">
      <c r="A2246" s="29" t="s">
        <v>238</v>
      </c>
      <c r="B2246" s="29" t="s">
        <v>135</v>
      </c>
      <c r="C2246" s="29" t="s">
        <v>136</v>
      </c>
      <c r="D2246" s="30" t="s">
        <v>48</v>
      </c>
      <c r="E2246" s="31">
        <v>1721.67</v>
      </c>
      <c r="F2246" s="32">
        <v>1.4571931999999999E-6</v>
      </c>
      <c r="G2246" s="32">
        <f t="shared" si="77"/>
        <v>2.5088058166440001E-3</v>
      </c>
    </row>
    <row r="2247" spans="1:7" ht="36" customHeight="1">
      <c r="A2247" s="29" t="s">
        <v>239</v>
      </c>
      <c r="B2247" s="29" t="s">
        <v>138</v>
      </c>
      <c r="C2247" s="29" t="s">
        <v>139</v>
      </c>
      <c r="D2247" s="30" t="s">
        <v>48</v>
      </c>
      <c r="E2247" s="31">
        <v>1721.67</v>
      </c>
      <c r="F2247" s="32">
        <v>1.611693E-5</v>
      </c>
      <c r="G2247" s="32">
        <f t="shared" si="77"/>
        <v>2.77480348731E-2</v>
      </c>
    </row>
    <row r="2248" spans="1:7" ht="36" customHeight="1">
      <c r="A2248" s="29" t="s">
        <v>266</v>
      </c>
      <c r="B2248" s="29" t="s">
        <v>267</v>
      </c>
      <c r="C2248" s="29" t="s">
        <v>268</v>
      </c>
      <c r="D2248" s="30" t="s">
        <v>48</v>
      </c>
      <c r="E2248" s="31">
        <v>408</v>
      </c>
      <c r="F2248" s="32">
        <v>1.9045028000000001E-5</v>
      </c>
      <c r="G2248" s="32">
        <f t="shared" si="77"/>
        <v>7.7703714240000008E-3</v>
      </c>
    </row>
    <row r="2249" spans="1:7" ht="36" customHeight="1">
      <c r="A2249" s="29" t="s">
        <v>278</v>
      </c>
      <c r="B2249" s="29" t="s">
        <v>267</v>
      </c>
      <c r="C2249" s="29" t="s">
        <v>268</v>
      </c>
      <c r="D2249" s="30" t="s">
        <v>48</v>
      </c>
      <c r="E2249" s="31">
        <v>229.45</v>
      </c>
      <c r="F2249" s="32">
        <v>1.9045028000000001E-5</v>
      </c>
      <c r="G2249" s="32">
        <f t="shared" si="77"/>
        <v>4.3698816745999999E-3</v>
      </c>
    </row>
    <row r="2250" spans="1:7" ht="27.95" customHeight="1">
      <c r="A2250" s="29" t="s">
        <v>300</v>
      </c>
      <c r="B2250" s="29" t="s">
        <v>301</v>
      </c>
      <c r="C2250" s="29" t="s">
        <v>302</v>
      </c>
      <c r="D2250" s="30" t="s">
        <v>48</v>
      </c>
      <c r="E2250" s="31">
        <v>25</v>
      </c>
      <c r="F2250" s="32">
        <v>3.1577700000000001E-6</v>
      </c>
      <c r="G2250" s="32">
        <f t="shared" si="77"/>
        <v>7.8944249999999999E-5</v>
      </c>
    </row>
    <row r="2251" spans="1:7" ht="27.95" customHeight="1">
      <c r="A2251" s="29" t="s">
        <v>309</v>
      </c>
      <c r="B2251" s="29" t="s">
        <v>135</v>
      </c>
      <c r="C2251" s="29" t="s">
        <v>136</v>
      </c>
      <c r="D2251" s="30" t="s">
        <v>48</v>
      </c>
      <c r="E2251" s="31">
        <v>25</v>
      </c>
      <c r="F2251" s="32">
        <v>1.4571931999999999E-6</v>
      </c>
      <c r="G2251" s="32">
        <f t="shared" si="77"/>
        <v>3.6429829999999997E-5</v>
      </c>
    </row>
    <row r="2252" spans="1:7" ht="36" customHeight="1">
      <c r="A2252" s="29" t="s">
        <v>310</v>
      </c>
      <c r="B2252" s="29" t="s">
        <v>138</v>
      </c>
      <c r="C2252" s="29" t="s">
        <v>139</v>
      </c>
      <c r="D2252" s="30" t="s">
        <v>48</v>
      </c>
      <c r="E2252" s="31">
        <v>25</v>
      </c>
      <c r="F2252" s="32">
        <v>1.611693E-5</v>
      </c>
      <c r="G2252" s="32">
        <f t="shared" si="77"/>
        <v>4.0292324999999999E-4</v>
      </c>
    </row>
    <row r="2253" spans="1:7" ht="20.100000000000001" customHeight="1">
      <c r="A2253" s="29" t="s">
        <v>337</v>
      </c>
      <c r="B2253" s="29" t="s">
        <v>338</v>
      </c>
      <c r="C2253" s="29" t="s">
        <v>339</v>
      </c>
      <c r="D2253" s="30" t="s">
        <v>118</v>
      </c>
      <c r="E2253" s="31">
        <v>9.9</v>
      </c>
      <c r="F2253" s="32">
        <v>1.268016E-4</v>
      </c>
      <c r="G2253" s="32">
        <f t="shared" si="77"/>
        <v>1.2553358399999999E-3</v>
      </c>
    </row>
    <row r="2254" spans="1:7" ht="20.100000000000001" customHeight="1">
      <c r="A2254" s="29" t="s">
        <v>357</v>
      </c>
      <c r="B2254" s="29" t="s">
        <v>358</v>
      </c>
      <c r="C2254" s="29" t="s">
        <v>359</v>
      </c>
      <c r="D2254" s="30" t="s">
        <v>81</v>
      </c>
      <c r="E2254" s="31">
        <v>220</v>
      </c>
      <c r="F2254" s="32">
        <v>2.2590481680000001E-6</v>
      </c>
      <c r="G2254" s="32">
        <f t="shared" si="77"/>
        <v>4.9699059695999998E-4</v>
      </c>
    </row>
    <row r="2255" spans="1:7" ht="27.95" customHeight="1">
      <c r="A2255" s="29" t="s">
        <v>360</v>
      </c>
      <c r="B2255" s="29" t="s">
        <v>361</v>
      </c>
      <c r="C2255" s="29" t="s">
        <v>362</v>
      </c>
      <c r="D2255" s="30" t="s">
        <v>48</v>
      </c>
      <c r="E2255" s="31">
        <v>242</v>
      </c>
      <c r="F2255" s="32">
        <v>6.5175263999999999E-6</v>
      </c>
      <c r="G2255" s="32">
        <f t="shared" si="77"/>
        <v>1.5772413888000001E-3</v>
      </c>
    </row>
    <row r="2256" spans="1:7" ht="36" customHeight="1">
      <c r="A2256" s="29" t="s">
        <v>374</v>
      </c>
      <c r="B2256" s="29" t="s">
        <v>267</v>
      </c>
      <c r="C2256" s="29" t="s">
        <v>268</v>
      </c>
      <c r="D2256" s="30" t="s">
        <v>48</v>
      </c>
      <c r="E2256" s="31">
        <v>123.31</v>
      </c>
      <c r="F2256" s="32">
        <v>1.9045028000000001E-5</v>
      </c>
      <c r="G2256" s="32">
        <f t="shared" si="77"/>
        <v>2.3484424026800001E-3</v>
      </c>
    </row>
    <row r="2257" spans="1:7" ht="15" customHeight="1">
      <c r="A2257" s="1"/>
      <c r="B2257" s="1"/>
      <c r="C2257" s="1"/>
      <c r="D2257" s="1"/>
      <c r="E2257" s="1"/>
      <c r="F2257" s="33" t="s">
        <v>2433</v>
      </c>
      <c r="G2257" s="34">
        <v>4.9464905923941122E-2</v>
      </c>
    </row>
    <row r="2258" spans="1:7" ht="24" customHeight="1">
      <c r="A2258" s="27" t="s">
        <v>2535</v>
      </c>
      <c r="B2258" s="27" t="s">
        <v>2780</v>
      </c>
      <c r="C2258" s="27" t="s">
        <v>1521</v>
      </c>
      <c r="D2258" s="28" t="s">
        <v>58</v>
      </c>
      <c r="E2258" s="1"/>
      <c r="F2258" s="1"/>
      <c r="G2258" s="1"/>
    </row>
    <row r="2259" spans="1:7" ht="20.100000000000001" customHeight="1">
      <c r="A2259" s="29" t="s">
        <v>49</v>
      </c>
      <c r="B2259" s="29" t="s">
        <v>50</v>
      </c>
      <c r="C2259" s="29" t="s">
        <v>51</v>
      </c>
      <c r="D2259" s="30" t="s">
        <v>48</v>
      </c>
      <c r="E2259" s="31">
        <v>30</v>
      </c>
      <c r="F2259" s="32">
        <v>1.2032747541760001E-5</v>
      </c>
      <c r="G2259" s="32">
        <f>F2259*E2259</f>
        <v>3.6098242625280002E-4</v>
      </c>
    </row>
    <row r="2260" spans="1:7" ht="27.95" customHeight="1">
      <c r="A2260" s="29" t="s">
        <v>52</v>
      </c>
      <c r="B2260" s="29" t="s">
        <v>53</v>
      </c>
      <c r="C2260" s="29" t="s">
        <v>54</v>
      </c>
      <c r="D2260" s="30" t="s">
        <v>48</v>
      </c>
      <c r="E2260" s="31">
        <v>14</v>
      </c>
      <c r="F2260" s="32">
        <v>1.2622973964678401E-5</v>
      </c>
      <c r="G2260" s="32">
        <f>F2260*E2260</f>
        <v>1.7672163550549761E-4</v>
      </c>
    </row>
    <row r="2261" spans="1:7" ht="20.100000000000001" customHeight="1">
      <c r="A2261" s="29" t="s">
        <v>354</v>
      </c>
      <c r="B2261" s="29" t="s">
        <v>355</v>
      </c>
      <c r="C2261" s="29" t="s">
        <v>356</v>
      </c>
      <c r="D2261" s="30" t="s">
        <v>118</v>
      </c>
      <c r="E2261" s="31">
        <v>3.89</v>
      </c>
      <c r="F2261" s="32">
        <v>1.5803989999999999E-4</v>
      </c>
      <c r="G2261" s="32">
        <f>F2261*E2261</f>
        <v>6.1477521099999994E-4</v>
      </c>
    </row>
    <row r="2262" spans="1:7" ht="20.100000000000001" customHeight="1">
      <c r="A2262" s="29" t="s">
        <v>357</v>
      </c>
      <c r="B2262" s="29" t="s">
        <v>358</v>
      </c>
      <c r="C2262" s="29" t="s">
        <v>359</v>
      </c>
      <c r="D2262" s="30" t="s">
        <v>81</v>
      </c>
      <c r="E2262" s="31">
        <v>220</v>
      </c>
      <c r="F2262" s="32">
        <v>4.6552800000000001E-7</v>
      </c>
      <c r="G2262" s="32">
        <f>F2262*E2262</f>
        <v>1.0241616E-4</v>
      </c>
    </row>
    <row r="2263" spans="1:7" ht="15" customHeight="1">
      <c r="A2263" s="1"/>
      <c r="B2263" s="1"/>
      <c r="C2263" s="1"/>
      <c r="D2263" s="1"/>
      <c r="E2263" s="1"/>
      <c r="F2263" s="33" t="s">
        <v>2433</v>
      </c>
      <c r="G2263" s="34">
        <v>1.2548954327582975E-3</v>
      </c>
    </row>
    <row r="2264" spans="1:7" ht="15.95" customHeight="1">
      <c r="A2264" s="27" t="s">
        <v>2729</v>
      </c>
      <c r="B2264" s="27" t="s">
        <v>2781</v>
      </c>
      <c r="C2264" s="27" t="s">
        <v>1085</v>
      </c>
      <c r="D2264" s="28" t="s">
        <v>58</v>
      </c>
      <c r="E2264" s="1"/>
      <c r="F2264" s="1"/>
      <c r="G2264" s="1"/>
    </row>
    <row r="2265" spans="1:7" ht="27.95" customHeight="1">
      <c r="A2265" s="29" t="s">
        <v>300</v>
      </c>
      <c r="B2265" s="29" t="s">
        <v>301</v>
      </c>
      <c r="C2265" s="29" t="s">
        <v>302</v>
      </c>
      <c r="D2265" s="30" t="s">
        <v>48</v>
      </c>
      <c r="E2265" s="31">
        <v>25</v>
      </c>
      <c r="F2265" s="32">
        <v>18.87</v>
      </c>
      <c r="G2265" s="32">
        <f>F2265*E2265</f>
        <v>471.75</v>
      </c>
    </row>
    <row r="2266" spans="1:7" ht="15" customHeight="1">
      <c r="A2266" s="1"/>
      <c r="B2266" s="1"/>
      <c r="C2266" s="1"/>
      <c r="D2266" s="1"/>
      <c r="E2266" s="1"/>
      <c r="F2266" s="33" t="s">
        <v>2433</v>
      </c>
      <c r="G2266" s="34">
        <v>471.75</v>
      </c>
    </row>
    <row r="2267" spans="1:7" ht="15.95" customHeight="1">
      <c r="A2267" s="27" t="s">
        <v>2729</v>
      </c>
      <c r="B2267" s="27" t="s">
        <v>2782</v>
      </c>
      <c r="C2267" s="27" t="s">
        <v>1396</v>
      </c>
      <c r="D2267" s="28" t="s">
        <v>58</v>
      </c>
      <c r="E2267" s="1"/>
      <c r="F2267" s="1"/>
      <c r="G2267" s="1"/>
    </row>
    <row r="2268" spans="1:7" ht="20.100000000000001" customHeight="1">
      <c r="A2268" s="29" t="s">
        <v>49</v>
      </c>
      <c r="B2268" s="29" t="s">
        <v>50</v>
      </c>
      <c r="C2268" s="29" t="s">
        <v>51</v>
      </c>
      <c r="D2268" s="30" t="s">
        <v>48</v>
      </c>
      <c r="E2268" s="31">
        <v>30</v>
      </c>
      <c r="F2268" s="32">
        <v>3.3012899999999998</v>
      </c>
      <c r="G2268" s="32">
        <f>F2268*E2268</f>
        <v>99.038699999999992</v>
      </c>
    </row>
    <row r="2269" spans="1:7" ht="27.95" customHeight="1">
      <c r="A2269" s="29" t="s">
        <v>52</v>
      </c>
      <c r="B2269" s="29" t="s">
        <v>53</v>
      </c>
      <c r="C2269" s="29" t="s">
        <v>54</v>
      </c>
      <c r="D2269" s="30" t="s">
        <v>48</v>
      </c>
      <c r="E2269" s="31">
        <v>14</v>
      </c>
      <c r="F2269" s="32">
        <v>4.8907999999999996</v>
      </c>
      <c r="G2269" s="32">
        <f>F2269*E2269</f>
        <v>68.471199999999996</v>
      </c>
    </row>
    <row r="2270" spans="1:7" ht="15" customHeight="1">
      <c r="A2270" s="1"/>
      <c r="B2270" s="1"/>
      <c r="C2270" s="1"/>
      <c r="D2270" s="1"/>
      <c r="E2270" s="1"/>
      <c r="F2270" s="33" t="s">
        <v>2433</v>
      </c>
      <c r="G2270" s="34">
        <v>167.50989999999999</v>
      </c>
    </row>
    <row r="2271" spans="1:7" ht="15.95" customHeight="1">
      <c r="A2271" s="27" t="s">
        <v>2729</v>
      </c>
      <c r="B2271" s="27" t="s">
        <v>2783</v>
      </c>
      <c r="C2271" s="27" t="s">
        <v>1145</v>
      </c>
      <c r="D2271" s="28" t="s">
        <v>58</v>
      </c>
      <c r="E2271" s="1"/>
      <c r="F2271" s="1"/>
      <c r="G2271" s="1"/>
    </row>
    <row r="2272" spans="1:7" ht="27.95" customHeight="1">
      <c r="A2272" s="29" t="s">
        <v>360</v>
      </c>
      <c r="B2272" s="29" t="s">
        <v>361</v>
      </c>
      <c r="C2272" s="29" t="s">
        <v>362</v>
      </c>
      <c r="D2272" s="30" t="s">
        <v>48</v>
      </c>
      <c r="E2272" s="31">
        <v>242</v>
      </c>
      <c r="F2272" s="32">
        <v>1.46</v>
      </c>
      <c r="G2272" s="32">
        <f>F2272*E2272</f>
        <v>353.32</v>
      </c>
    </row>
    <row r="2273" spans="1:7" ht="15" customHeight="1">
      <c r="A2273" s="1"/>
      <c r="B2273" s="1"/>
      <c r="C2273" s="1"/>
      <c r="D2273" s="1"/>
      <c r="E2273" s="1"/>
      <c r="F2273" s="33" t="s">
        <v>2433</v>
      </c>
      <c r="G2273" s="34">
        <v>353.32</v>
      </c>
    </row>
    <row r="2274" spans="1:7" ht="15.95" customHeight="1">
      <c r="A2274" s="27" t="s">
        <v>2729</v>
      </c>
      <c r="B2274" s="27" t="s">
        <v>2784</v>
      </c>
      <c r="C2274" s="27" t="s">
        <v>1147</v>
      </c>
      <c r="D2274" s="28" t="s">
        <v>58</v>
      </c>
      <c r="E2274" s="1"/>
      <c r="F2274" s="1"/>
      <c r="G2274" s="1"/>
    </row>
    <row r="2275" spans="1:7" ht="27.95" customHeight="1">
      <c r="A2275" s="29" t="s">
        <v>360</v>
      </c>
      <c r="B2275" s="29" t="s">
        <v>361</v>
      </c>
      <c r="C2275" s="29" t="s">
        <v>362</v>
      </c>
      <c r="D2275" s="30" t="s">
        <v>48</v>
      </c>
      <c r="E2275" s="31">
        <v>242</v>
      </c>
      <c r="F2275" s="32">
        <v>10.204000000000001</v>
      </c>
      <c r="G2275" s="32">
        <f>F2275*E2275</f>
        <v>2469.3679999999999</v>
      </c>
    </row>
    <row r="2276" spans="1:7" ht="15" customHeight="1">
      <c r="A2276" s="1"/>
      <c r="B2276" s="1"/>
      <c r="C2276" s="1"/>
      <c r="D2276" s="1"/>
      <c r="E2276" s="1"/>
      <c r="F2276" s="33" t="s">
        <v>2433</v>
      </c>
      <c r="G2276" s="34">
        <v>2469.3679999999999</v>
      </c>
    </row>
    <row r="2277" spans="1:7" ht="15.95" customHeight="1">
      <c r="A2277" s="27" t="s">
        <v>2729</v>
      </c>
      <c r="B2277" s="27" t="s">
        <v>2785</v>
      </c>
      <c r="C2277" s="27" t="s">
        <v>991</v>
      </c>
      <c r="D2277" s="28" t="s">
        <v>58</v>
      </c>
      <c r="E2277" s="1"/>
      <c r="F2277" s="1"/>
      <c r="G2277" s="1"/>
    </row>
    <row r="2278" spans="1:7" ht="27.95" customHeight="1">
      <c r="A2278" s="29" t="s">
        <v>219</v>
      </c>
      <c r="B2278" s="29" t="s">
        <v>220</v>
      </c>
      <c r="C2278" s="29" t="s">
        <v>221</v>
      </c>
      <c r="D2278" s="30" t="s">
        <v>48</v>
      </c>
      <c r="E2278" s="31">
        <v>9</v>
      </c>
      <c r="F2278" s="32">
        <v>13.6</v>
      </c>
      <c r="G2278" s="32">
        <f>F2278*E2278</f>
        <v>122.39999999999999</v>
      </c>
    </row>
    <row r="2279" spans="1:7" ht="15" customHeight="1">
      <c r="A2279" s="1"/>
      <c r="B2279" s="1"/>
      <c r="C2279" s="1"/>
      <c r="D2279" s="1"/>
      <c r="E2279" s="1"/>
      <c r="F2279" s="33" t="s">
        <v>2433</v>
      </c>
      <c r="G2279" s="34">
        <v>122.4</v>
      </c>
    </row>
    <row r="2280" spans="1:7" ht="15" customHeight="1">
      <c r="A2280" s="27" t="s">
        <v>2729</v>
      </c>
      <c r="B2280" s="27" t="s">
        <v>2786</v>
      </c>
      <c r="C2280" s="27" t="s">
        <v>1547</v>
      </c>
      <c r="D2280" s="28" t="s">
        <v>58</v>
      </c>
      <c r="E2280" s="1"/>
      <c r="F2280" s="1"/>
      <c r="G2280" s="1"/>
    </row>
    <row r="2281" spans="1:7" ht="27.95" customHeight="1">
      <c r="A2281" s="29" t="s">
        <v>52</v>
      </c>
      <c r="B2281" s="29" t="s">
        <v>53</v>
      </c>
      <c r="C2281" s="29" t="s">
        <v>54</v>
      </c>
      <c r="D2281" s="30" t="s">
        <v>48</v>
      </c>
      <c r="E2281" s="31">
        <v>14</v>
      </c>
      <c r="F2281" s="32">
        <v>0.55640820000000002</v>
      </c>
      <c r="G2281" s="32">
        <f>F2281*E2281</f>
        <v>7.7897148000000005</v>
      </c>
    </row>
    <row r="2282" spans="1:7" ht="15" customHeight="1">
      <c r="A2282" s="1"/>
      <c r="B2282" s="1"/>
      <c r="C2282" s="1"/>
      <c r="D2282" s="1"/>
      <c r="E2282" s="1"/>
      <c r="F2282" s="33" t="s">
        <v>2433</v>
      </c>
      <c r="G2282" s="34">
        <v>7.7897147999999996</v>
      </c>
    </row>
    <row r="2283" spans="1:7" ht="15" customHeight="1">
      <c r="A2283" s="27" t="s">
        <v>2753</v>
      </c>
      <c r="B2283" s="27" t="s">
        <v>2787</v>
      </c>
      <c r="C2283" s="27" t="s">
        <v>1863</v>
      </c>
      <c r="D2283" s="28" t="s">
        <v>1864</v>
      </c>
      <c r="E2283" s="1"/>
      <c r="F2283" s="1"/>
      <c r="G2283" s="1"/>
    </row>
    <row r="2284" spans="1:7" ht="15" customHeight="1">
      <c r="A2284" s="29" t="s">
        <v>152</v>
      </c>
      <c r="B2284" s="29" t="s">
        <v>153</v>
      </c>
      <c r="C2284" s="29" t="s">
        <v>154</v>
      </c>
      <c r="D2284" s="30" t="s">
        <v>155</v>
      </c>
      <c r="E2284" s="31">
        <v>142</v>
      </c>
      <c r="F2284" s="32">
        <v>2.0400000000000001E-3</v>
      </c>
      <c r="G2284" s="32">
        <f>F2284*E2284</f>
        <v>0.28968000000000005</v>
      </c>
    </row>
    <row r="2285" spans="1:7" ht="20.100000000000001" customHeight="1">
      <c r="A2285" s="29" t="s">
        <v>193</v>
      </c>
      <c r="B2285" s="29" t="s">
        <v>194</v>
      </c>
      <c r="C2285" s="29" t="s">
        <v>195</v>
      </c>
      <c r="D2285" s="30" t="s">
        <v>196</v>
      </c>
      <c r="E2285" s="31">
        <v>18</v>
      </c>
      <c r="F2285" s="32">
        <v>1.6000000000000001E-3</v>
      </c>
      <c r="G2285" s="32">
        <f>F2285*E2285</f>
        <v>2.8800000000000003E-2</v>
      </c>
    </row>
    <row r="2286" spans="1:7" ht="27.95" customHeight="1">
      <c r="A2286" s="29" t="s">
        <v>231</v>
      </c>
      <c r="B2286" s="29" t="s">
        <v>232</v>
      </c>
      <c r="C2286" s="29" t="s">
        <v>233</v>
      </c>
      <c r="D2286" s="30" t="s">
        <v>171</v>
      </c>
      <c r="E2286" s="31">
        <v>17.399999999999999</v>
      </c>
      <c r="F2286" s="32">
        <v>1.32E-3</v>
      </c>
      <c r="G2286" s="32">
        <f>F2286*E2286</f>
        <v>2.2967999999999999E-2</v>
      </c>
    </row>
    <row r="2287" spans="1:7" ht="15" customHeight="1">
      <c r="A2287" s="1"/>
      <c r="B2287" s="1"/>
      <c r="C2287" s="1"/>
      <c r="D2287" s="1"/>
      <c r="E2287" s="1"/>
      <c r="F2287" s="33" t="s">
        <v>2433</v>
      </c>
      <c r="G2287" s="34">
        <v>0.34144799999999997</v>
      </c>
    </row>
    <row r="2288" spans="1:7" ht="15" customHeight="1">
      <c r="A2288" s="27" t="s">
        <v>2729</v>
      </c>
      <c r="B2288" s="27" t="s">
        <v>2788</v>
      </c>
      <c r="C2288" s="27" t="s">
        <v>1650</v>
      </c>
      <c r="D2288" s="28" t="s">
        <v>118</v>
      </c>
      <c r="E2288" s="1"/>
      <c r="F2288" s="1"/>
      <c r="G2288" s="1"/>
    </row>
    <row r="2289" spans="1:7" ht="20.100000000000001" customHeight="1">
      <c r="A2289" s="29" t="s">
        <v>59</v>
      </c>
      <c r="B2289" s="29" t="s">
        <v>60</v>
      </c>
      <c r="C2289" s="29" t="s">
        <v>61</v>
      </c>
      <c r="D2289" s="30" t="s">
        <v>58</v>
      </c>
      <c r="E2289" s="31">
        <v>1</v>
      </c>
      <c r="F2289" s="32">
        <v>0.120725</v>
      </c>
      <c r="G2289" s="32">
        <f>F2289*E2289</f>
        <v>0.120725</v>
      </c>
    </row>
    <row r="2290" spans="1:7" ht="15" customHeight="1">
      <c r="A2290" s="1"/>
      <c r="B2290" s="1"/>
      <c r="C2290" s="1"/>
      <c r="D2290" s="1"/>
      <c r="E2290" s="1"/>
      <c r="F2290" s="33" t="s">
        <v>2433</v>
      </c>
      <c r="G2290" s="34">
        <v>0.120725</v>
      </c>
    </row>
    <row r="2291" spans="1:7" ht="15.95" customHeight="1">
      <c r="A2291" s="27" t="s">
        <v>2729</v>
      </c>
      <c r="B2291" s="27" t="s">
        <v>2789</v>
      </c>
      <c r="C2291" s="27" t="s">
        <v>1223</v>
      </c>
      <c r="D2291" s="28" t="s">
        <v>58</v>
      </c>
      <c r="E2291" s="1"/>
      <c r="F2291" s="1"/>
      <c r="G2291" s="1"/>
    </row>
    <row r="2292" spans="1:7" ht="20.100000000000001" customHeight="1">
      <c r="A2292" s="29" t="s">
        <v>49</v>
      </c>
      <c r="B2292" s="29" t="s">
        <v>50</v>
      </c>
      <c r="C2292" s="29" t="s">
        <v>51</v>
      </c>
      <c r="D2292" s="30" t="s">
        <v>48</v>
      </c>
      <c r="E2292" s="31">
        <v>30</v>
      </c>
      <c r="F2292" s="32">
        <v>0.30537244000000002</v>
      </c>
      <c r="G2292" s="32">
        <f>F2292*E2292</f>
        <v>9.1611732000000003</v>
      </c>
    </row>
    <row r="2293" spans="1:7" ht="27.95" customHeight="1">
      <c r="A2293" s="29" t="s">
        <v>52</v>
      </c>
      <c r="B2293" s="29" t="s">
        <v>53</v>
      </c>
      <c r="C2293" s="29" t="s">
        <v>54</v>
      </c>
      <c r="D2293" s="30" t="s">
        <v>48</v>
      </c>
      <c r="E2293" s="31">
        <v>14</v>
      </c>
      <c r="F2293" s="32">
        <v>0.1072</v>
      </c>
      <c r="G2293" s="32">
        <f>F2293*E2293</f>
        <v>1.5008000000000001</v>
      </c>
    </row>
    <row r="2294" spans="1:7" ht="20.100000000000001" customHeight="1">
      <c r="A2294" s="29" t="s">
        <v>418</v>
      </c>
      <c r="B2294" s="29" t="s">
        <v>419</v>
      </c>
      <c r="C2294" s="29" t="s">
        <v>420</v>
      </c>
      <c r="D2294" s="30" t="s">
        <v>48</v>
      </c>
      <c r="E2294" s="31">
        <v>29.92</v>
      </c>
      <c r="F2294" s="32">
        <v>4.8166000000000002</v>
      </c>
      <c r="G2294" s="32">
        <f>F2294*E2294</f>
        <v>144.112672</v>
      </c>
    </row>
    <row r="2295" spans="1:7" ht="15" customHeight="1">
      <c r="A2295" s="1"/>
      <c r="B2295" s="1"/>
      <c r="C2295" s="1"/>
      <c r="D2295" s="1"/>
      <c r="E2295" s="1"/>
      <c r="F2295" s="33" t="s">
        <v>2433</v>
      </c>
      <c r="G2295" s="34">
        <v>154.77464520000001</v>
      </c>
    </row>
    <row r="2296" spans="1:7" ht="15.95" customHeight="1">
      <c r="A2296" s="27" t="s">
        <v>2729</v>
      </c>
      <c r="B2296" s="27" t="s">
        <v>2790</v>
      </c>
      <c r="C2296" s="27" t="s">
        <v>1653</v>
      </c>
      <c r="D2296" s="28" t="s">
        <v>58</v>
      </c>
      <c r="E2296" s="1"/>
      <c r="F2296" s="1"/>
      <c r="G2296" s="1"/>
    </row>
    <row r="2297" spans="1:7" ht="20.100000000000001" customHeight="1">
      <c r="A2297" s="29" t="s">
        <v>49</v>
      </c>
      <c r="B2297" s="29" t="s">
        <v>50</v>
      </c>
      <c r="C2297" s="29" t="s">
        <v>51</v>
      </c>
      <c r="D2297" s="30" t="s">
        <v>48</v>
      </c>
      <c r="E2297" s="31">
        <v>30</v>
      </c>
      <c r="F2297" s="32">
        <v>0.1</v>
      </c>
      <c r="G2297" s="32">
        <f>F2297*E2297</f>
        <v>3</v>
      </c>
    </row>
    <row r="2298" spans="1:7" ht="27.95" customHeight="1">
      <c r="A2298" s="29" t="s">
        <v>52</v>
      </c>
      <c r="B2298" s="29" t="s">
        <v>53</v>
      </c>
      <c r="C2298" s="29" t="s">
        <v>54</v>
      </c>
      <c r="D2298" s="30" t="s">
        <v>48</v>
      </c>
      <c r="E2298" s="31">
        <v>14</v>
      </c>
      <c r="F2298" s="32">
        <v>0.37580000000000002</v>
      </c>
      <c r="G2298" s="32">
        <f>F2298*E2298</f>
        <v>5.2612000000000005</v>
      </c>
    </row>
    <row r="2299" spans="1:7" ht="15" customHeight="1">
      <c r="A2299" s="1"/>
      <c r="B2299" s="1"/>
      <c r="C2299" s="1"/>
      <c r="D2299" s="1"/>
      <c r="E2299" s="1"/>
      <c r="F2299" s="33" t="s">
        <v>2433</v>
      </c>
      <c r="G2299" s="34">
        <v>8.2612000000000005</v>
      </c>
    </row>
    <row r="2300" spans="1:7" ht="15.95" customHeight="1">
      <c r="A2300" s="27" t="s">
        <v>2729</v>
      </c>
      <c r="B2300" s="27" t="s">
        <v>2791</v>
      </c>
      <c r="C2300" s="27" t="s">
        <v>1112</v>
      </c>
      <c r="D2300" s="28" t="s">
        <v>101</v>
      </c>
      <c r="E2300" s="1"/>
      <c r="F2300" s="1"/>
      <c r="G2300" s="1"/>
    </row>
    <row r="2301" spans="1:7" ht="20.100000000000001" customHeight="1">
      <c r="A2301" s="29" t="s">
        <v>330</v>
      </c>
      <c r="B2301" s="29" t="s">
        <v>331</v>
      </c>
      <c r="C2301" s="29" t="s">
        <v>332</v>
      </c>
      <c r="D2301" s="30" t="s">
        <v>333</v>
      </c>
      <c r="E2301" s="31">
        <v>3.89</v>
      </c>
      <c r="F2301" s="32">
        <v>0.28349999999999997</v>
      </c>
      <c r="G2301" s="32">
        <f>F2301*E2301</f>
        <v>1.1028149999999999</v>
      </c>
    </row>
    <row r="2302" spans="1:7" ht="15" customHeight="1">
      <c r="A2302" s="1"/>
      <c r="B2302" s="1"/>
      <c r="C2302" s="1"/>
      <c r="D2302" s="1"/>
      <c r="E2302" s="1"/>
      <c r="F2302" s="33" t="s">
        <v>2433</v>
      </c>
      <c r="G2302" s="34">
        <v>1.1028150000000001</v>
      </c>
    </row>
    <row r="2303" spans="1:7" ht="15" customHeight="1">
      <c r="A2303" s="27" t="s">
        <v>2729</v>
      </c>
      <c r="B2303" s="27" t="s">
        <v>2792</v>
      </c>
      <c r="C2303" s="27" t="s">
        <v>1448</v>
      </c>
      <c r="D2303" s="28" t="s">
        <v>81</v>
      </c>
      <c r="E2303" s="1"/>
      <c r="F2303" s="1"/>
      <c r="G2303" s="1"/>
    </row>
    <row r="2304" spans="1:7" ht="27.95" customHeight="1">
      <c r="A2304" s="29" t="s">
        <v>55</v>
      </c>
      <c r="B2304" s="29" t="s">
        <v>56</v>
      </c>
      <c r="C2304" s="29" t="s">
        <v>57</v>
      </c>
      <c r="D2304" s="30" t="s">
        <v>58</v>
      </c>
      <c r="E2304" s="31">
        <v>1</v>
      </c>
      <c r="F2304" s="32">
        <v>9</v>
      </c>
      <c r="G2304" s="32">
        <f>F2304*E2304</f>
        <v>9</v>
      </c>
    </row>
    <row r="2305" spans="1:7" ht="15" customHeight="1">
      <c r="A2305" s="1"/>
      <c r="B2305" s="1"/>
      <c r="C2305" s="1"/>
      <c r="D2305" s="1"/>
      <c r="E2305" s="1"/>
      <c r="F2305" s="33" t="s">
        <v>2433</v>
      </c>
      <c r="G2305" s="34">
        <v>9</v>
      </c>
    </row>
    <row r="2306" spans="1:7" ht="15" customHeight="1">
      <c r="A2306" s="27" t="s">
        <v>2729</v>
      </c>
      <c r="B2306" s="27" t="s">
        <v>2793</v>
      </c>
      <c r="C2306" s="27" t="s">
        <v>1667</v>
      </c>
      <c r="D2306" s="28" t="s">
        <v>81</v>
      </c>
      <c r="E2306" s="1"/>
      <c r="F2306" s="1"/>
      <c r="G2306" s="1"/>
    </row>
    <row r="2307" spans="1:7" ht="27.95" customHeight="1">
      <c r="A2307" s="29" t="s">
        <v>55</v>
      </c>
      <c r="B2307" s="29" t="s">
        <v>56</v>
      </c>
      <c r="C2307" s="29" t="s">
        <v>57</v>
      </c>
      <c r="D2307" s="30" t="s">
        <v>58</v>
      </c>
      <c r="E2307" s="31">
        <v>1</v>
      </c>
      <c r="F2307" s="32">
        <v>2.0474999999999999</v>
      </c>
      <c r="G2307" s="32">
        <f>F2307*E2307</f>
        <v>2.0474999999999999</v>
      </c>
    </row>
    <row r="2308" spans="1:7" ht="15" customHeight="1">
      <c r="A2308" s="1"/>
      <c r="B2308" s="1"/>
      <c r="C2308" s="1"/>
      <c r="D2308" s="1"/>
      <c r="E2308" s="1"/>
      <c r="F2308" s="33" t="s">
        <v>2433</v>
      </c>
      <c r="G2308" s="34">
        <v>2.0474999999999999</v>
      </c>
    </row>
    <row r="2309" spans="1:7" ht="15.95" customHeight="1">
      <c r="A2309" s="27" t="s">
        <v>2729</v>
      </c>
      <c r="B2309" s="27" t="s">
        <v>2794</v>
      </c>
      <c r="C2309" s="27" t="s">
        <v>1527</v>
      </c>
      <c r="D2309" s="28" t="s">
        <v>81</v>
      </c>
      <c r="E2309" s="1"/>
      <c r="F2309" s="1"/>
      <c r="G2309" s="1"/>
    </row>
    <row r="2310" spans="1:7" ht="20.100000000000001" customHeight="1">
      <c r="A2310" s="29" t="s">
        <v>49</v>
      </c>
      <c r="B2310" s="29" t="s">
        <v>50</v>
      </c>
      <c r="C2310" s="29" t="s">
        <v>51</v>
      </c>
      <c r="D2310" s="30" t="s">
        <v>48</v>
      </c>
      <c r="E2310" s="31">
        <v>30</v>
      </c>
      <c r="F2310" s="32">
        <v>0.77339480000000005</v>
      </c>
      <c r="G2310" s="32">
        <f>F2310*E2310</f>
        <v>23.201844000000001</v>
      </c>
    </row>
    <row r="2311" spans="1:7" ht="27.95" customHeight="1">
      <c r="A2311" s="29" t="s">
        <v>52</v>
      </c>
      <c r="B2311" s="29" t="s">
        <v>53</v>
      </c>
      <c r="C2311" s="29" t="s">
        <v>54</v>
      </c>
      <c r="D2311" s="30" t="s">
        <v>48</v>
      </c>
      <c r="E2311" s="31">
        <v>14</v>
      </c>
      <c r="F2311" s="32">
        <v>1.06820494</v>
      </c>
      <c r="G2311" s="32">
        <f>F2311*E2311</f>
        <v>14.954869159999999</v>
      </c>
    </row>
    <row r="2312" spans="1:7" ht="15" customHeight="1">
      <c r="A2312" s="1"/>
      <c r="B2312" s="1"/>
      <c r="C2312" s="1"/>
      <c r="D2312" s="1"/>
      <c r="E2312" s="1"/>
      <c r="F2312" s="33" t="s">
        <v>2433</v>
      </c>
      <c r="G2312" s="34">
        <v>38.156713160000002</v>
      </c>
    </row>
    <row r="2313" spans="1:7" ht="15.95" customHeight="1">
      <c r="A2313" s="27" t="s">
        <v>2729</v>
      </c>
      <c r="B2313" s="27" t="s">
        <v>2795</v>
      </c>
      <c r="C2313" s="27" t="s">
        <v>1535</v>
      </c>
      <c r="D2313" s="28" t="s">
        <v>81</v>
      </c>
      <c r="E2313" s="1"/>
      <c r="F2313" s="1"/>
      <c r="G2313" s="1"/>
    </row>
    <row r="2314" spans="1:7" ht="20.100000000000001" customHeight="1">
      <c r="A2314" s="29" t="s">
        <v>49</v>
      </c>
      <c r="B2314" s="29" t="s">
        <v>50</v>
      </c>
      <c r="C2314" s="29" t="s">
        <v>51</v>
      </c>
      <c r="D2314" s="30" t="s">
        <v>48</v>
      </c>
      <c r="E2314" s="31">
        <v>30</v>
      </c>
      <c r="F2314" s="32">
        <v>0.84551200000000004</v>
      </c>
      <c r="G2314" s="32">
        <f>F2314*E2314</f>
        <v>25.365360000000003</v>
      </c>
    </row>
    <row r="2315" spans="1:7" ht="27.95" customHeight="1">
      <c r="A2315" s="29" t="s">
        <v>52</v>
      </c>
      <c r="B2315" s="29" t="s">
        <v>53</v>
      </c>
      <c r="C2315" s="29" t="s">
        <v>54</v>
      </c>
      <c r="D2315" s="30" t="s">
        <v>48</v>
      </c>
      <c r="E2315" s="31">
        <v>14</v>
      </c>
      <c r="F2315" s="32">
        <v>3.1710430199999999</v>
      </c>
      <c r="G2315" s="32">
        <f>F2315*E2315</f>
        <v>44.394602280000001</v>
      </c>
    </row>
    <row r="2316" spans="1:7" ht="15" customHeight="1">
      <c r="A2316" s="1"/>
      <c r="B2316" s="1"/>
      <c r="C2316" s="1"/>
      <c r="D2316" s="1"/>
      <c r="E2316" s="1"/>
      <c r="F2316" s="33" t="s">
        <v>2433</v>
      </c>
      <c r="G2316" s="34">
        <v>69.759962279999996</v>
      </c>
    </row>
    <row r="2317" spans="1:7" ht="24" customHeight="1">
      <c r="A2317" s="27" t="s">
        <v>2729</v>
      </c>
      <c r="B2317" s="27" t="s">
        <v>2796</v>
      </c>
      <c r="C2317" s="27" t="s">
        <v>1532</v>
      </c>
      <c r="D2317" s="28" t="s">
        <v>81</v>
      </c>
      <c r="E2317" s="1"/>
      <c r="F2317" s="1"/>
      <c r="G2317" s="1"/>
    </row>
    <row r="2318" spans="1:7" ht="27.95" customHeight="1">
      <c r="A2318" s="29" t="s">
        <v>55</v>
      </c>
      <c r="B2318" s="29" t="s">
        <v>56</v>
      </c>
      <c r="C2318" s="29" t="s">
        <v>57</v>
      </c>
      <c r="D2318" s="30" t="s">
        <v>58</v>
      </c>
      <c r="E2318" s="31">
        <v>1</v>
      </c>
      <c r="F2318" s="32">
        <v>13.6774</v>
      </c>
      <c r="G2318" s="32">
        <f>F2318*E2318</f>
        <v>13.6774</v>
      </c>
    </row>
    <row r="2319" spans="1:7" ht="15" customHeight="1">
      <c r="A2319" s="1"/>
      <c r="B2319" s="1"/>
      <c r="C2319" s="1"/>
      <c r="D2319" s="1"/>
      <c r="E2319" s="1"/>
      <c r="F2319" s="33" t="s">
        <v>2433</v>
      </c>
      <c r="G2319" s="34">
        <v>13.6774</v>
      </c>
    </row>
    <row r="2320" spans="1:7" ht="15.95" customHeight="1">
      <c r="A2320" s="27" t="s">
        <v>2535</v>
      </c>
      <c r="B2320" s="27" t="s">
        <v>2797</v>
      </c>
      <c r="C2320" s="27" t="s">
        <v>1579</v>
      </c>
      <c r="D2320" s="28" t="s">
        <v>58</v>
      </c>
      <c r="E2320" s="1"/>
      <c r="F2320" s="1"/>
      <c r="G2320" s="1"/>
    </row>
    <row r="2321" spans="1:7" ht="27.95" customHeight="1">
      <c r="A2321" s="29" t="s">
        <v>480</v>
      </c>
      <c r="B2321" s="29" t="s">
        <v>481</v>
      </c>
      <c r="C2321" s="29" t="s">
        <v>482</v>
      </c>
      <c r="D2321" s="30" t="s">
        <v>118</v>
      </c>
      <c r="E2321" s="31">
        <v>355.22</v>
      </c>
      <c r="F2321" s="32">
        <v>4.3958999999999997E-6</v>
      </c>
      <c r="G2321" s="32">
        <f>F2321*E2321</f>
        <v>1.561511598E-3</v>
      </c>
    </row>
    <row r="2322" spans="1:7" ht="15" customHeight="1">
      <c r="A2322" s="1"/>
      <c r="B2322" s="1"/>
      <c r="C2322" s="1"/>
      <c r="D2322" s="1"/>
      <c r="E2322" s="1"/>
      <c r="F2322" s="33" t="s">
        <v>2433</v>
      </c>
      <c r="G2322" s="34">
        <v>1.561511598E-3</v>
      </c>
    </row>
    <row r="2323" spans="1:7" ht="15" customHeight="1">
      <c r="A2323" s="27" t="s">
        <v>2729</v>
      </c>
      <c r="B2323" s="27" t="s">
        <v>2798</v>
      </c>
      <c r="C2323" s="27" t="s">
        <v>767</v>
      </c>
      <c r="D2323" s="28" t="s">
        <v>58</v>
      </c>
      <c r="E2323" s="1"/>
      <c r="F2323" s="1"/>
      <c r="G2323" s="1"/>
    </row>
    <row r="2324" spans="1:7" ht="20.100000000000001" customHeight="1">
      <c r="A2324" s="29" t="s">
        <v>59</v>
      </c>
      <c r="B2324" s="29" t="s">
        <v>60</v>
      </c>
      <c r="C2324" s="29" t="s">
        <v>61</v>
      </c>
      <c r="D2324" s="30" t="s">
        <v>58</v>
      </c>
      <c r="E2324" s="31">
        <v>1</v>
      </c>
      <c r="F2324" s="32">
        <v>1</v>
      </c>
      <c r="G2324" s="32">
        <f>F2324*E2324</f>
        <v>1</v>
      </c>
    </row>
    <row r="2325" spans="1:7" ht="15" customHeight="1">
      <c r="A2325" s="1"/>
      <c r="B2325" s="1"/>
      <c r="C2325" s="1"/>
      <c r="D2325" s="1"/>
      <c r="E2325" s="1"/>
      <c r="F2325" s="33" t="s">
        <v>2433</v>
      </c>
      <c r="G2325" s="34">
        <v>1</v>
      </c>
    </row>
    <row r="2326" spans="1:7" ht="15" customHeight="1">
      <c r="A2326" s="27" t="s">
        <v>2729</v>
      </c>
      <c r="B2326" s="27" t="s">
        <v>2799</v>
      </c>
      <c r="C2326" s="27" t="s">
        <v>613</v>
      </c>
      <c r="D2326" s="28" t="s">
        <v>81</v>
      </c>
      <c r="E2326" s="1"/>
      <c r="F2326" s="1"/>
      <c r="G2326" s="1"/>
    </row>
    <row r="2327" spans="1:7" ht="20.100000000000001" customHeight="1">
      <c r="A2327" s="29" t="s">
        <v>49</v>
      </c>
      <c r="B2327" s="29" t="s">
        <v>50</v>
      </c>
      <c r="C2327" s="29" t="s">
        <v>51</v>
      </c>
      <c r="D2327" s="30" t="s">
        <v>48</v>
      </c>
      <c r="E2327" s="31">
        <v>30</v>
      </c>
      <c r="F2327" s="32">
        <v>3.484</v>
      </c>
      <c r="G2327" s="32">
        <f>F2327*E2327</f>
        <v>104.52</v>
      </c>
    </row>
    <row r="2328" spans="1:7" ht="20.100000000000001" customHeight="1">
      <c r="A2328" s="29" t="s">
        <v>59</v>
      </c>
      <c r="B2328" s="29" t="s">
        <v>60</v>
      </c>
      <c r="C2328" s="29" t="s">
        <v>61</v>
      </c>
      <c r="D2328" s="30" t="s">
        <v>58</v>
      </c>
      <c r="E2328" s="31">
        <v>1</v>
      </c>
      <c r="F2328" s="32">
        <v>10</v>
      </c>
      <c r="G2328" s="32">
        <f>F2328*E2328</f>
        <v>10</v>
      </c>
    </row>
    <row r="2329" spans="1:7" ht="15" customHeight="1">
      <c r="A2329" s="1"/>
      <c r="B2329" s="1"/>
      <c r="C2329" s="1"/>
      <c r="D2329" s="1"/>
      <c r="E2329" s="1"/>
      <c r="F2329" s="33" t="s">
        <v>2433</v>
      </c>
      <c r="G2329" s="34">
        <v>114.52</v>
      </c>
    </row>
    <row r="2330" spans="1:7" ht="24" customHeight="1">
      <c r="A2330" s="27" t="s">
        <v>2729</v>
      </c>
      <c r="B2330" s="27" t="s">
        <v>2800</v>
      </c>
      <c r="C2330" s="27" t="s">
        <v>2202</v>
      </c>
      <c r="D2330" s="28" t="s">
        <v>81</v>
      </c>
      <c r="E2330" s="1"/>
      <c r="F2330" s="1"/>
      <c r="G2330" s="1"/>
    </row>
    <row r="2331" spans="1:7" ht="20.100000000000001" customHeight="1">
      <c r="A2331" s="29" t="s">
        <v>49</v>
      </c>
      <c r="B2331" s="29" t="s">
        <v>50</v>
      </c>
      <c r="C2331" s="29" t="s">
        <v>51</v>
      </c>
      <c r="D2331" s="30" t="s">
        <v>48</v>
      </c>
      <c r="E2331" s="31">
        <v>30</v>
      </c>
      <c r="F2331" s="32">
        <v>1.5940751500000001</v>
      </c>
      <c r="G2331" s="32">
        <f>F2331*E2331</f>
        <v>47.8222545</v>
      </c>
    </row>
    <row r="2332" spans="1:7" ht="27.95" customHeight="1">
      <c r="A2332" s="29" t="s">
        <v>52</v>
      </c>
      <c r="B2332" s="29" t="s">
        <v>53</v>
      </c>
      <c r="C2332" s="29" t="s">
        <v>54</v>
      </c>
      <c r="D2332" s="30" t="s">
        <v>48</v>
      </c>
      <c r="E2332" s="31">
        <v>14</v>
      </c>
      <c r="F2332" s="32">
        <v>0.61356456000000004</v>
      </c>
      <c r="G2332" s="32">
        <f>F2332*E2332</f>
        <v>8.5899038399999998</v>
      </c>
    </row>
    <row r="2333" spans="1:7" ht="15" customHeight="1">
      <c r="A2333" s="1"/>
      <c r="B2333" s="1"/>
      <c r="C2333" s="1"/>
      <c r="D2333" s="1"/>
      <c r="E2333" s="1"/>
      <c r="F2333" s="33" t="s">
        <v>2433</v>
      </c>
      <c r="G2333" s="34">
        <v>56.412158339999998</v>
      </c>
    </row>
    <row r="2334" spans="1:7" ht="15.95" customHeight="1">
      <c r="A2334" s="27" t="s">
        <v>2729</v>
      </c>
      <c r="B2334" s="27" t="s">
        <v>2801</v>
      </c>
      <c r="C2334" s="27" t="s">
        <v>769</v>
      </c>
      <c r="D2334" s="28" t="s">
        <v>58</v>
      </c>
      <c r="E2334" s="1"/>
      <c r="F2334" s="1"/>
      <c r="G2334" s="1"/>
    </row>
    <row r="2335" spans="1:7" ht="20.100000000000001" customHeight="1">
      <c r="A2335" s="29" t="s">
        <v>59</v>
      </c>
      <c r="B2335" s="29" t="s">
        <v>60</v>
      </c>
      <c r="C2335" s="29" t="s">
        <v>61</v>
      </c>
      <c r="D2335" s="30" t="s">
        <v>58</v>
      </c>
      <c r="E2335" s="31">
        <v>1</v>
      </c>
      <c r="F2335" s="32">
        <v>1</v>
      </c>
      <c r="G2335" s="32">
        <f>F2335*E2335</f>
        <v>1</v>
      </c>
    </row>
    <row r="2336" spans="1:7" ht="15" customHeight="1">
      <c r="A2336" s="1"/>
      <c r="B2336" s="1"/>
      <c r="C2336" s="1"/>
      <c r="D2336" s="1"/>
      <c r="E2336" s="1"/>
      <c r="F2336" s="33" t="s">
        <v>2433</v>
      </c>
      <c r="G2336" s="34">
        <v>1</v>
      </c>
    </row>
    <row r="2337" spans="1:7" ht="15.95" customHeight="1">
      <c r="A2337" s="27" t="s">
        <v>2729</v>
      </c>
      <c r="B2337" s="27" t="s">
        <v>2802</v>
      </c>
      <c r="C2337" s="27" t="s">
        <v>1542</v>
      </c>
      <c r="D2337" s="28" t="s">
        <v>58</v>
      </c>
      <c r="E2337" s="1"/>
      <c r="F2337" s="1"/>
      <c r="G2337" s="1"/>
    </row>
    <row r="2338" spans="1:7" ht="27.95" customHeight="1">
      <c r="A2338" s="29" t="s">
        <v>52</v>
      </c>
      <c r="B2338" s="29" t="s">
        <v>53</v>
      </c>
      <c r="C2338" s="29" t="s">
        <v>54</v>
      </c>
      <c r="D2338" s="30" t="s">
        <v>48</v>
      </c>
      <c r="E2338" s="31">
        <v>14</v>
      </c>
      <c r="F2338" s="32">
        <v>2.6800000000000001E-2</v>
      </c>
      <c r="G2338" s="32">
        <f>F2338*E2338</f>
        <v>0.37520000000000003</v>
      </c>
    </row>
    <row r="2339" spans="1:7" ht="15" customHeight="1">
      <c r="A2339" s="1"/>
      <c r="B2339" s="1"/>
      <c r="C2339" s="1"/>
      <c r="D2339" s="1"/>
      <c r="E2339" s="1"/>
      <c r="F2339" s="33" t="s">
        <v>2433</v>
      </c>
      <c r="G2339" s="34">
        <v>0.37519999999999998</v>
      </c>
    </row>
    <row r="2340" spans="1:7" ht="15.95" customHeight="1">
      <c r="A2340" s="27" t="s">
        <v>2729</v>
      </c>
      <c r="B2340" s="27" t="s">
        <v>2803</v>
      </c>
      <c r="C2340" s="27" t="s">
        <v>726</v>
      </c>
      <c r="D2340" s="28" t="s">
        <v>58</v>
      </c>
      <c r="E2340" s="1"/>
      <c r="F2340" s="1"/>
      <c r="G2340" s="1"/>
    </row>
    <row r="2341" spans="1:7" ht="27.95" customHeight="1">
      <c r="A2341" s="29" t="s">
        <v>55</v>
      </c>
      <c r="B2341" s="29" t="s">
        <v>56</v>
      </c>
      <c r="C2341" s="29" t="s">
        <v>57</v>
      </c>
      <c r="D2341" s="30" t="s">
        <v>58</v>
      </c>
      <c r="E2341" s="31">
        <v>1</v>
      </c>
      <c r="F2341" s="32">
        <v>1</v>
      </c>
      <c r="G2341" s="32">
        <f>F2341*E2341</f>
        <v>1</v>
      </c>
    </row>
    <row r="2342" spans="1:7" ht="15" customHeight="1">
      <c r="A2342" s="1"/>
      <c r="B2342" s="1"/>
      <c r="C2342" s="1"/>
      <c r="D2342" s="1"/>
      <c r="E2342" s="1"/>
      <c r="F2342" s="33" t="s">
        <v>2433</v>
      </c>
      <c r="G2342" s="34">
        <v>1</v>
      </c>
    </row>
    <row r="2343" spans="1:7" ht="15.95" customHeight="1">
      <c r="A2343" s="27" t="s">
        <v>2729</v>
      </c>
      <c r="B2343" s="27" t="s">
        <v>2804</v>
      </c>
      <c r="C2343" s="27" t="s">
        <v>1562</v>
      </c>
      <c r="D2343" s="28" t="s">
        <v>58</v>
      </c>
      <c r="E2343" s="1"/>
      <c r="F2343" s="1"/>
      <c r="G2343" s="1"/>
    </row>
    <row r="2344" spans="1:7" ht="20.100000000000001" customHeight="1">
      <c r="A2344" s="29" t="s">
        <v>49</v>
      </c>
      <c r="B2344" s="29" t="s">
        <v>50</v>
      </c>
      <c r="C2344" s="29" t="s">
        <v>51</v>
      </c>
      <c r="D2344" s="30" t="s">
        <v>48</v>
      </c>
      <c r="E2344" s="31">
        <v>30</v>
      </c>
      <c r="F2344" s="32">
        <v>0.126</v>
      </c>
      <c r="G2344" s="32">
        <f>F2344*E2344</f>
        <v>3.7800000000000002</v>
      </c>
    </row>
    <row r="2345" spans="1:7" ht="27.95" customHeight="1">
      <c r="A2345" s="29" t="s">
        <v>52</v>
      </c>
      <c r="B2345" s="29" t="s">
        <v>53</v>
      </c>
      <c r="C2345" s="29" t="s">
        <v>54</v>
      </c>
      <c r="D2345" s="30" t="s">
        <v>48</v>
      </c>
      <c r="E2345" s="31">
        <v>14</v>
      </c>
      <c r="F2345" s="32">
        <v>0.16109999999999999</v>
      </c>
      <c r="G2345" s="32">
        <f>F2345*E2345</f>
        <v>2.2553999999999998</v>
      </c>
    </row>
    <row r="2346" spans="1:7" ht="15" customHeight="1">
      <c r="A2346" s="1"/>
      <c r="B2346" s="1"/>
      <c r="C2346" s="1"/>
      <c r="D2346" s="1"/>
      <c r="E2346" s="1"/>
      <c r="F2346" s="33" t="s">
        <v>2433</v>
      </c>
      <c r="G2346" s="34">
        <v>6.0354000000000001</v>
      </c>
    </row>
    <row r="2347" spans="1:7" ht="24" customHeight="1">
      <c r="A2347" s="27" t="s">
        <v>2729</v>
      </c>
      <c r="B2347" s="27" t="s">
        <v>2805</v>
      </c>
      <c r="C2347" s="27" t="s">
        <v>728</v>
      </c>
      <c r="D2347" s="28" t="s">
        <v>58</v>
      </c>
      <c r="E2347" s="1"/>
      <c r="F2347" s="1"/>
      <c r="G2347" s="1"/>
    </row>
    <row r="2348" spans="1:7" ht="27.95" customHeight="1">
      <c r="A2348" s="29" t="s">
        <v>55</v>
      </c>
      <c r="B2348" s="29" t="s">
        <v>56</v>
      </c>
      <c r="C2348" s="29" t="s">
        <v>57</v>
      </c>
      <c r="D2348" s="30" t="s">
        <v>58</v>
      </c>
      <c r="E2348" s="31">
        <v>1</v>
      </c>
      <c r="F2348" s="32">
        <v>1</v>
      </c>
      <c r="G2348" s="32">
        <f>F2348*E2348</f>
        <v>1</v>
      </c>
    </row>
    <row r="2349" spans="1:7" ht="15" customHeight="1">
      <c r="A2349" s="1"/>
      <c r="B2349" s="1"/>
      <c r="C2349" s="1"/>
      <c r="D2349" s="1"/>
      <c r="E2349" s="1"/>
      <c r="F2349" s="33" t="s">
        <v>2433</v>
      </c>
      <c r="G2349" s="34">
        <v>1</v>
      </c>
    </row>
    <row r="2350" spans="1:7" ht="15" customHeight="1">
      <c r="A2350" s="27" t="s">
        <v>2729</v>
      </c>
      <c r="B2350" s="27" t="s">
        <v>2806</v>
      </c>
      <c r="C2350" s="27" t="s">
        <v>1411</v>
      </c>
      <c r="D2350" s="28" t="s">
        <v>101</v>
      </c>
      <c r="E2350" s="1"/>
      <c r="F2350" s="1"/>
      <c r="G2350" s="1"/>
    </row>
    <row r="2351" spans="1:7" ht="20.100000000000001" customHeight="1">
      <c r="A2351" s="29" t="s">
        <v>49</v>
      </c>
      <c r="B2351" s="29" t="s">
        <v>50</v>
      </c>
      <c r="C2351" s="29" t="s">
        <v>51</v>
      </c>
      <c r="D2351" s="30" t="s">
        <v>48</v>
      </c>
      <c r="E2351" s="31">
        <v>30</v>
      </c>
      <c r="F2351" s="32">
        <v>0.62399743200000002</v>
      </c>
      <c r="G2351" s="32">
        <f t="shared" ref="G2351:G2360" si="78">F2351*E2351</f>
        <v>18.719922960000002</v>
      </c>
    </row>
    <row r="2352" spans="1:7" ht="27.95" customHeight="1">
      <c r="A2352" s="29" t="s">
        <v>52</v>
      </c>
      <c r="B2352" s="29" t="s">
        <v>53</v>
      </c>
      <c r="C2352" s="29" t="s">
        <v>54</v>
      </c>
      <c r="D2352" s="30" t="s">
        <v>48</v>
      </c>
      <c r="E2352" s="31">
        <v>14</v>
      </c>
      <c r="F2352" s="32">
        <v>0.91904588799999998</v>
      </c>
      <c r="G2352" s="32">
        <f t="shared" si="78"/>
        <v>12.866642431999999</v>
      </c>
    </row>
    <row r="2353" spans="1:7" ht="27.95" customHeight="1">
      <c r="A2353" s="29" t="s">
        <v>55</v>
      </c>
      <c r="B2353" s="29" t="s">
        <v>56</v>
      </c>
      <c r="C2353" s="29" t="s">
        <v>57</v>
      </c>
      <c r="D2353" s="30" t="s">
        <v>58</v>
      </c>
      <c r="E2353" s="31">
        <v>1</v>
      </c>
      <c r="F2353" s="32">
        <v>0.93120000000000003</v>
      </c>
      <c r="G2353" s="32">
        <f t="shared" si="78"/>
        <v>0.93120000000000003</v>
      </c>
    </row>
    <row r="2354" spans="1:7" ht="36" customHeight="1">
      <c r="A2354" s="29" t="s">
        <v>137</v>
      </c>
      <c r="B2354" s="29" t="s">
        <v>138</v>
      </c>
      <c r="C2354" s="29" t="s">
        <v>139</v>
      </c>
      <c r="D2354" s="30" t="s">
        <v>48</v>
      </c>
      <c r="E2354" s="31">
        <v>44.77</v>
      </c>
      <c r="F2354" s="32">
        <v>6.84213</v>
      </c>
      <c r="G2354" s="32">
        <f t="shared" si="78"/>
        <v>306.32216010000002</v>
      </c>
    </row>
    <row r="2355" spans="1:7" ht="27.95" customHeight="1">
      <c r="A2355" s="29" t="s">
        <v>219</v>
      </c>
      <c r="B2355" s="29" t="s">
        <v>220</v>
      </c>
      <c r="C2355" s="29" t="s">
        <v>221</v>
      </c>
      <c r="D2355" s="30" t="s">
        <v>48</v>
      </c>
      <c r="E2355" s="31">
        <v>9</v>
      </c>
      <c r="F2355" s="32">
        <v>1.488831</v>
      </c>
      <c r="G2355" s="32">
        <f t="shared" si="78"/>
        <v>13.399478999999999</v>
      </c>
    </row>
    <row r="2356" spans="1:7" ht="36" customHeight="1">
      <c r="A2356" s="29" t="s">
        <v>239</v>
      </c>
      <c r="B2356" s="29" t="s">
        <v>138</v>
      </c>
      <c r="C2356" s="29" t="s">
        <v>139</v>
      </c>
      <c r="D2356" s="30" t="s">
        <v>48</v>
      </c>
      <c r="E2356" s="31">
        <v>1721.67</v>
      </c>
      <c r="F2356" s="32">
        <v>6.84213</v>
      </c>
      <c r="G2356" s="32">
        <f t="shared" si="78"/>
        <v>11779.8899571</v>
      </c>
    </row>
    <row r="2357" spans="1:7" ht="27.95" customHeight="1">
      <c r="A2357" s="29" t="s">
        <v>300</v>
      </c>
      <c r="B2357" s="29" t="s">
        <v>301</v>
      </c>
      <c r="C2357" s="29" t="s">
        <v>302</v>
      </c>
      <c r="D2357" s="30" t="s">
        <v>48</v>
      </c>
      <c r="E2357" s="31">
        <v>25</v>
      </c>
      <c r="F2357" s="32">
        <v>1.34057</v>
      </c>
      <c r="G2357" s="32">
        <f t="shared" si="78"/>
        <v>33.514250000000004</v>
      </c>
    </row>
    <row r="2358" spans="1:7" ht="36" customHeight="1">
      <c r="A2358" s="29" t="s">
        <v>310</v>
      </c>
      <c r="B2358" s="29" t="s">
        <v>138</v>
      </c>
      <c r="C2358" s="29" t="s">
        <v>139</v>
      </c>
      <c r="D2358" s="30" t="s">
        <v>48</v>
      </c>
      <c r="E2358" s="31">
        <v>25</v>
      </c>
      <c r="F2358" s="32">
        <v>6.84213</v>
      </c>
      <c r="G2358" s="32">
        <f t="shared" si="78"/>
        <v>171.05324999999999</v>
      </c>
    </row>
    <row r="2359" spans="1:7" ht="20.100000000000001" customHeight="1">
      <c r="A2359" s="29" t="s">
        <v>357</v>
      </c>
      <c r="B2359" s="29" t="s">
        <v>358</v>
      </c>
      <c r="C2359" s="29" t="s">
        <v>359</v>
      </c>
      <c r="D2359" s="30" t="s">
        <v>81</v>
      </c>
      <c r="E2359" s="31">
        <v>220</v>
      </c>
      <c r="F2359" s="32">
        <v>0.39284669999999999</v>
      </c>
      <c r="G2359" s="32">
        <f t="shared" si="78"/>
        <v>86.426273999999992</v>
      </c>
    </row>
    <row r="2360" spans="1:7" ht="27.95" customHeight="1">
      <c r="A2360" s="29" t="s">
        <v>360</v>
      </c>
      <c r="B2360" s="29" t="s">
        <v>361</v>
      </c>
      <c r="C2360" s="29" t="s">
        <v>362</v>
      </c>
      <c r="D2360" s="30" t="s">
        <v>48</v>
      </c>
      <c r="E2360" s="31">
        <v>242</v>
      </c>
      <c r="F2360" s="32">
        <v>2.6703600000000001</v>
      </c>
      <c r="G2360" s="32">
        <f t="shared" si="78"/>
        <v>646.22712000000001</v>
      </c>
    </row>
    <row r="2361" spans="1:7" ht="15" customHeight="1">
      <c r="A2361" s="1"/>
      <c r="B2361" s="1"/>
      <c r="C2361" s="1"/>
      <c r="D2361" s="1"/>
      <c r="E2361" s="1"/>
      <c r="F2361" s="33" t="s">
        <v>2433</v>
      </c>
      <c r="G2361" s="34">
        <v>13069.350255592</v>
      </c>
    </row>
    <row r="2362" spans="1:7" ht="15" customHeight="1">
      <c r="A2362" s="27" t="s">
        <v>2729</v>
      </c>
      <c r="B2362" s="27" t="s">
        <v>2807</v>
      </c>
      <c r="C2362" s="27" t="s">
        <v>1066</v>
      </c>
      <c r="D2362" s="28" t="s">
        <v>48</v>
      </c>
      <c r="E2362" s="1"/>
      <c r="F2362" s="1"/>
      <c r="G2362" s="1"/>
    </row>
    <row r="2363" spans="1:7" ht="20.100000000000001" customHeight="1">
      <c r="A2363" s="29" t="s">
        <v>282</v>
      </c>
      <c r="B2363" s="29" t="s">
        <v>283</v>
      </c>
      <c r="C2363" s="29" t="s">
        <v>284</v>
      </c>
      <c r="D2363" s="30" t="s">
        <v>48</v>
      </c>
      <c r="E2363" s="31">
        <v>229.45</v>
      </c>
      <c r="F2363" s="32">
        <v>1.04</v>
      </c>
      <c r="G2363" s="32">
        <f>F2363*E2363</f>
        <v>238.62799999999999</v>
      </c>
    </row>
    <row r="2364" spans="1:7" ht="20.100000000000001" customHeight="1">
      <c r="A2364" s="29" t="s">
        <v>376</v>
      </c>
      <c r="B2364" s="29" t="s">
        <v>377</v>
      </c>
      <c r="C2364" s="29" t="s">
        <v>378</v>
      </c>
      <c r="D2364" s="30" t="s">
        <v>48</v>
      </c>
      <c r="E2364" s="31">
        <v>123.31</v>
      </c>
      <c r="F2364" s="32">
        <v>1.04</v>
      </c>
      <c r="G2364" s="32">
        <f>F2364*E2364</f>
        <v>128.2424</v>
      </c>
    </row>
    <row r="2365" spans="1:7" ht="15" customHeight="1">
      <c r="A2365" s="1"/>
      <c r="B2365" s="1"/>
      <c r="C2365" s="1"/>
      <c r="D2365" s="1"/>
      <c r="E2365" s="1"/>
      <c r="F2365" s="33" t="s">
        <v>2433</v>
      </c>
      <c r="G2365" s="34">
        <v>366.87040000000002</v>
      </c>
    </row>
    <row r="2366" spans="1:7" ht="24" customHeight="1">
      <c r="A2366" s="27" t="s">
        <v>2535</v>
      </c>
      <c r="B2366" s="27" t="s">
        <v>2808</v>
      </c>
      <c r="C2366" s="27" t="s">
        <v>2041</v>
      </c>
      <c r="D2366" s="28" t="s">
        <v>58</v>
      </c>
      <c r="E2366" s="1"/>
      <c r="F2366" s="1"/>
      <c r="G2366" s="1"/>
    </row>
    <row r="2367" spans="1:7" ht="27.95" customHeight="1">
      <c r="A2367" s="29" t="s">
        <v>55</v>
      </c>
      <c r="B2367" s="29" t="s">
        <v>56</v>
      </c>
      <c r="C2367" s="29" t="s">
        <v>57</v>
      </c>
      <c r="D2367" s="30" t="s">
        <v>58</v>
      </c>
      <c r="E2367" s="31">
        <v>1</v>
      </c>
      <c r="F2367" s="32">
        <v>9.1168000000000005E-6</v>
      </c>
      <c r="G2367" s="32">
        <f>F2367*E2367</f>
        <v>9.1168000000000005E-6</v>
      </c>
    </row>
    <row r="2368" spans="1:7" ht="15" customHeight="1">
      <c r="A2368" s="1"/>
      <c r="B2368" s="1"/>
      <c r="C2368" s="1"/>
      <c r="D2368" s="1"/>
      <c r="E2368" s="1"/>
      <c r="F2368" s="33" t="s">
        <v>2433</v>
      </c>
      <c r="G2368" s="34">
        <v>9.1168000000000005E-6</v>
      </c>
    </row>
    <row r="2369" spans="1:7" ht="24" customHeight="1">
      <c r="A2369" s="27" t="s">
        <v>2535</v>
      </c>
      <c r="B2369" s="27" t="s">
        <v>2809</v>
      </c>
      <c r="C2369" s="27" t="s">
        <v>1581</v>
      </c>
      <c r="D2369" s="28" t="s">
        <v>58</v>
      </c>
      <c r="E2369" s="1"/>
      <c r="F2369" s="1"/>
      <c r="G2369" s="1"/>
    </row>
    <row r="2370" spans="1:7" ht="20.100000000000001" customHeight="1">
      <c r="A2370" s="29" t="s">
        <v>49</v>
      </c>
      <c r="B2370" s="29" t="s">
        <v>50</v>
      </c>
      <c r="C2370" s="29" t="s">
        <v>51</v>
      </c>
      <c r="D2370" s="30" t="s">
        <v>48</v>
      </c>
      <c r="E2370" s="31">
        <v>30</v>
      </c>
      <c r="F2370" s="32">
        <v>4.5011939999999999E-9</v>
      </c>
      <c r="G2370" s="32">
        <f>F2370*E2370</f>
        <v>1.3503582E-7</v>
      </c>
    </row>
    <row r="2371" spans="1:7" ht="27.95" customHeight="1">
      <c r="A2371" s="29" t="s">
        <v>52</v>
      </c>
      <c r="B2371" s="29" t="s">
        <v>53</v>
      </c>
      <c r="C2371" s="29" t="s">
        <v>54</v>
      </c>
      <c r="D2371" s="30" t="s">
        <v>48</v>
      </c>
      <c r="E2371" s="31">
        <v>14</v>
      </c>
      <c r="F2371" s="32">
        <v>6.7182000000000002E-9</v>
      </c>
      <c r="G2371" s="32">
        <f>F2371*E2371</f>
        <v>9.4054800000000007E-8</v>
      </c>
    </row>
    <row r="2372" spans="1:7" ht="27.95" customHeight="1">
      <c r="A2372" s="29" t="s">
        <v>480</v>
      </c>
      <c r="B2372" s="29" t="s">
        <v>481</v>
      </c>
      <c r="C2372" s="29" t="s">
        <v>482</v>
      </c>
      <c r="D2372" s="30" t="s">
        <v>118</v>
      </c>
      <c r="E2372" s="31">
        <v>355.22</v>
      </c>
      <c r="F2372" s="32">
        <v>3.0855599999999999E-6</v>
      </c>
      <c r="G2372" s="32">
        <f>F2372*E2372</f>
        <v>1.0960526232E-3</v>
      </c>
    </row>
    <row r="2373" spans="1:7" ht="15" customHeight="1">
      <c r="A2373" s="1"/>
      <c r="B2373" s="1"/>
      <c r="C2373" s="1"/>
      <c r="D2373" s="1"/>
      <c r="E2373" s="1"/>
      <c r="F2373" s="33" t="s">
        <v>2433</v>
      </c>
      <c r="G2373" s="34">
        <v>1.09628171382E-3</v>
      </c>
    </row>
    <row r="2374" spans="1:7" ht="15" customHeight="1">
      <c r="A2374" s="27" t="s">
        <v>2729</v>
      </c>
      <c r="B2374" s="27" t="s">
        <v>2810</v>
      </c>
      <c r="C2374" s="27" t="s">
        <v>1136</v>
      </c>
      <c r="D2374" s="28" t="s">
        <v>58</v>
      </c>
      <c r="E2374" s="1"/>
      <c r="F2374" s="1"/>
      <c r="G2374" s="1"/>
    </row>
    <row r="2375" spans="1:7" ht="20.100000000000001" customHeight="1">
      <c r="A2375" s="29" t="s">
        <v>357</v>
      </c>
      <c r="B2375" s="29" t="s">
        <v>358</v>
      </c>
      <c r="C2375" s="29" t="s">
        <v>359</v>
      </c>
      <c r="D2375" s="30" t="s">
        <v>81</v>
      </c>
      <c r="E2375" s="31">
        <v>220</v>
      </c>
      <c r="F2375" s="32">
        <v>5.34</v>
      </c>
      <c r="G2375" s="32">
        <f>F2375*E2375</f>
        <v>1174.8</v>
      </c>
    </row>
    <row r="2376" spans="1:7" ht="15" customHeight="1">
      <c r="A2376" s="1"/>
      <c r="B2376" s="1"/>
      <c r="C2376" s="1"/>
      <c r="D2376" s="1"/>
      <c r="E2376" s="1"/>
      <c r="F2376" s="33" t="s">
        <v>2433</v>
      </c>
      <c r="G2376" s="34">
        <v>1174.8</v>
      </c>
    </row>
    <row r="2377" spans="1:7" ht="15.95" customHeight="1">
      <c r="A2377" s="27" t="s">
        <v>2729</v>
      </c>
      <c r="B2377" s="27" t="s">
        <v>2811</v>
      </c>
      <c r="C2377" s="27" t="s">
        <v>1149</v>
      </c>
      <c r="D2377" s="28" t="s">
        <v>58</v>
      </c>
      <c r="E2377" s="1"/>
      <c r="F2377" s="1"/>
      <c r="G2377" s="1"/>
    </row>
    <row r="2378" spans="1:7" ht="27.95" customHeight="1">
      <c r="A2378" s="29" t="s">
        <v>360</v>
      </c>
      <c r="B2378" s="29" t="s">
        <v>361</v>
      </c>
      <c r="C2378" s="29" t="s">
        <v>362</v>
      </c>
      <c r="D2378" s="30" t="s">
        <v>48</v>
      </c>
      <c r="E2378" s="31">
        <v>242</v>
      </c>
      <c r="F2378" s="32">
        <v>0.97</v>
      </c>
      <c r="G2378" s="32">
        <f>F2378*E2378</f>
        <v>234.73999999999998</v>
      </c>
    </row>
    <row r="2379" spans="1:7" ht="15" customHeight="1">
      <c r="A2379" s="1"/>
      <c r="B2379" s="1"/>
      <c r="C2379" s="1"/>
      <c r="D2379" s="1"/>
      <c r="E2379" s="1"/>
      <c r="F2379" s="33" t="s">
        <v>2433</v>
      </c>
      <c r="G2379" s="34">
        <v>234.74</v>
      </c>
    </row>
    <row r="2380" spans="1:7" ht="15" customHeight="1">
      <c r="A2380" s="27" t="s">
        <v>2753</v>
      </c>
      <c r="B2380" s="27" t="s">
        <v>2812</v>
      </c>
      <c r="C2380" s="27" t="s">
        <v>1866</v>
      </c>
      <c r="D2380" s="28" t="s">
        <v>196</v>
      </c>
      <c r="E2380" s="1"/>
      <c r="F2380" s="1"/>
      <c r="G2380" s="1"/>
    </row>
    <row r="2381" spans="1:7" ht="15" customHeight="1">
      <c r="A2381" s="29" t="s">
        <v>152</v>
      </c>
      <c r="B2381" s="29" t="s">
        <v>153</v>
      </c>
      <c r="C2381" s="29" t="s">
        <v>154</v>
      </c>
      <c r="D2381" s="30" t="s">
        <v>155</v>
      </c>
      <c r="E2381" s="31">
        <v>142</v>
      </c>
      <c r="F2381" s="32">
        <v>5.44E-4</v>
      </c>
      <c r="G2381" s="32">
        <f>F2381*E2381</f>
        <v>7.7247999999999997E-2</v>
      </c>
    </row>
    <row r="2382" spans="1:7" ht="20.100000000000001" customHeight="1">
      <c r="A2382" s="29" t="s">
        <v>193</v>
      </c>
      <c r="B2382" s="29" t="s">
        <v>194</v>
      </c>
      <c r="C2382" s="29" t="s">
        <v>195</v>
      </c>
      <c r="D2382" s="30" t="s">
        <v>196</v>
      </c>
      <c r="E2382" s="31">
        <v>18</v>
      </c>
      <c r="F2382" s="32">
        <v>4.0000000000000002E-4</v>
      </c>
      <c r="G2382" s="32">
        <f>F2382*E2382</f>
        <v>7.2000000000000007E-3</v>
      </c>
    </row>
    <row r="2383" spans="1:7" ht="27.95" customHeight="1">
      <c r="A2383" s="29" t="s">
        <v>231</v>
      </c>
      <c r="B2383" s="29" t="s">
        <v>232</v>
      </c>
      <c r="C2383" s="29" t="s">
        <v>233</v>
      </c>
      <c r="D2383" s="30" t="s">
        <v>171</v>
      </c>
      <c r="E2383" s="31">
        <v>17.399999999999999</v>
      </c>
      <c r="F2383" s="32">
        <v>3.3E-4</v>
      </c>
      <c r="G2383" s="32">
        <f>F2383*E2383</f>
        <v>5.7419999999999997E-3</v>
      </c>
    </row>
    <row r="2384" spans="1:7" ht="15" customHeight="1">
      <c r="A2384" s="1"/>
      <c r="B2384" s="1"/>
      <c r="C2384" s="1"/>
      <c r="D2384" s="1"/>
      <c r="E2384" s="1"/>
      <c r="F2384" s="33" t="s">
        <v>2433</v>
      </c>
      <c r="G2384" s="34">
        <v>9.0190000000000006E-2</v>
      </c>
    </row>
    <row r="2385" spans="1:7" ht="15.95" customHeight="1">
      <c r="A2385" s="27" t="s">
        <v>2753</v>
      </c>
      <c r="B2385" s="27" t="s">
        <v>2813</v>
      </c>
      <c r="C2385" s="27" t="s">
        <v>1868</v>
      </c>
      <c r="D2385" s="28" t="s">
        <v>196</v>
      </c>
      <c r="E2385" s="1"/>
      <c r="F2385" s="1"/>
      <c r="G2385" s="1"/>
    </row>
    <row r="2386" spans="1:7" ht="15" customHeight="1">
      <c r="A2386" s="29" t="s">
        <v>152</v>
      </c>
      <c r="B2386" s="29" t="s">
        <v>153</v>
      </c>
      <c r="C2386" s="29" t="s">
        <v>154</v>
      </c>
      <c r="D2386" s="30" t="s">
        <v>155</v>
      </c>
      <c r="E2386" s="31">
        <v>142</v>
      </c>
      <c r="F2386" s="32">
        <v>1.632E-3</v>
      </c>
      <c r="G2386" s="32">
        <f>F2386*E2386</f>
        <v>0.23174400000000001</v>
      </c>
    </row>
    <row r="2387" spans="1:7" ht="20.100000000000001" customHeight="1">
      <c r="A2387" s="29" t="s">
        <v>193</v>
      </c>
      <c r="B2387" s="29" t="s">
        <v>194</v>
      </c>
      <c r="C2387" s="29" t="s">
        <v>195</v>
      </c>
      <c r="D2387" s="30" t="s">
        <v>196</v>
      </c>
      <c r="E2387" s="31">
        <v>18</v>
      </c>
      <c r="F2387" s="32">
        <v>1.1999999999999999E-3</v>
      </c>
      <c r="G2387" s="32">
        <f>F2387*E2387</f>
        <v>2.1599999999999998E-2</v>
      </c>
    </row>
    <row r="2388" spans="1:7" ht="27.95" customHeight="1">
      <c r="A2388" s="29" t="s">
        <v>231</v>
      </c>
      <c r="B2388" s="29" t="s">
        <v>232</v>
      </c>
      <c r="C2388" s="29" t="s">
        <v>233</v>
      </c>
      <c r="D2388" s="30" t="s">
        <v>171</v>
      </c>
      <c r="E2388" s="31">
        <v>17.399999999999999</v>
      </c>
      <c r="F2388" s="32">
        <v>9.8999999999999999E-4</v>
      </c>
      <c r="G2388" s="32">
        <f>F2388*E2388</f>
        <v>1.7225999999999998E-2</v>
      </c>
    </row>
    <row r="2389" spans="1:7" ht="15" customHeight="1">
      <c r="A2389" s="1"/>
      <c r="B2389" s="1"/>
      <c r="C2389" s="1"/>
      <c r="D2389" s="1"/>
      <c r="E2389" s="1"/>
      <c r="F2389" s="33" t="s">
        <v>2433</v>
      </c>
      <c r="G2389" s="34">
        <v>0.27056999999999998</v>
      </c>
    </row>
    <row r="2390" spans="1:7" ht="15" customHeight="1">
      <c r="A2390" s="27" t="s">
        <v>2747</v>
      </c>
      <c r="B2390" s="27" t="s">
        <v>2814</v>
      </c>
      <c r="C2390" s="27" t="s">
        <v>1377</v>
      </c>
      <c r="D2390" s="28" t="s">
        <v>15</v>
      </c>
      <c r="E2390" s="1"/>
      <c r="F2390" s="1"/>
      <c r="G2390" s="1"/>
    </row>
    <row r="2391" spans="1:7" ht="20.100000000000001" customHeight="1">
      <c r="A2391" s="29" t="s">
        <v>49</v>
      </c>
      <c r="B2391" s="29" t="s">
        <v>50</v>
      </c>
      <c r="C2391" s="29" t="s">
        <v>51</v>
      </c>
      <c r="D2391" s="30" t="s">
        <v>48</v>
      </c>
      <c r="E2391" s="31">
        <v>30</v>
      </c>
      <c r="F2391" s="32">
        <v>1.0894985089183</v>
      </c>
      <c r="G2391" s="32">
        <f t="shared" ref="G2391:G2403" si="79">F2391*E2391</f>
        <v>32.684955267549</v>
      </c>
    </row>
    <row r="2392" spans="1:7" ht="27.95" customHeight="1">
      <c r="A2392" s="29" t="s">
        <v>52</v>
      </c>
      <c r="B2392" s="29" t="s">
        <v>53</v>
      </c>
      <c r="C2392" s="29" t="s">
        <v>54</v>
      </c>
      <c r="D2392" s="30" t="s">
        <v>48</v>
      </c>
      <c r="E2392" s="31">
        <v>14</v>
      </c>
      <c r="F2392" s="32">
        <v>0.48868066936042015</v>
      </c>
      <c r="G2392" s="32">
        <f t="shared" si="79"/>
        <v>6.8415293710458824</v>
      </c>
    </row>
    <row r="2393" spans="1:7" ht="15" customHeight="1">
      <c r="A2393" s="29" t="s">
        <v>74</v>
      </c>
      <c r="B2393" s="29" t="s">
        <v>75</v>
      </c>
      <c r="C2393" s="29" t="s">
        <v>76</v>
      </c>
      <c r="D2393" s="30" t="s">
        <v>48</v>
      </c>
      <c r="E2393" s="31">
        <v>889</v>
      </c>
      <c r="F2393" s="32">
        <v>6.6450126600000006E-2</v>
      </c>
      <c r="G2393" s="32">
        <f t="shared" si="79"/>
        <v>59.074162547400007</v>
      </c>
    </row>
    <row r="2394" spans="1:7" ht="20.100000000000001" customHeight="1">
      <c r="A2394" s="29" t="s">
        <v>77</v>
      </c>
      <c r="B2394" s="29" t="s">
        <v>78</v>
      </c>
      <c r="C2394" s="29" t="s">
        <v>79</v>
      </c>
      <c r="D2394" s="30" t="s">
        <v>81</v>
      </c>
      <c r="E2394" s="31">
        <v>154.34</v>
      </c>
      <c r="F2394" s="32">
        <v>0.110648512</v>
      </c>
      <c r="G2394" s="32">
        <f t="shared" si="79"/>
        <v>17.077491342080002</v>
      </c>
    </row>
    <row r="2395" spans="1:7" ht="15" customHeight="1">
      <c r="A2395" s="29" t="s">
        <v>202</v>
      </c>
      <c r="B2395" s="29" t="s">
        <v>75</v>
      </c>
      <c r="C2395" s="29" t="s">
        <v>76</v>
      </c>
      <c r="D2395" s="30" t="s">
        <v>48</v>
      </c>
      <c r="E2395" s="31">
        <v>1600.8</v>
      </c>
      <c r="F2395" s="32">
        <v>6.6450126600000006E-2</v>
      </c>
      <c r="G2395" s="32">
        <f t="shared" si="79"/>
        <v>106.37336266128001</v>
      </c>
    </row>
    <row r="2396" spans="1:7" ht="20.100000000000001" customHeight="1">
      <c r="A2396" s="29" t="s">
        <v>203</v>
      </c>
      <c r="B2396" s="29" t="s">
        <v>78</v>
      </c>
      <c r="C2396" s="29" t="s">
        <v>79</v>
      </c>
      <c r="D2396" s="30" t="s">
        <v>81</v>
      </c>
      <c r="E2396" s="31">
        <v>124.19</v>
      </c>
      <c r="F2396" s="32">
        <v>0.110648512</v>
      </c>
      <c r="G2396" s="32">
        <f t="shared" si="79"/>
        <v>13.74143870528</v>
      </c>
    </row>
    <row r="2397" spans="1:7" ht="27.95" customHeight="1">
      <c r="A2397" s="29" t="s">
        <v>210</v>
      </c>
      <c r="B2397" s="29" t="s">
        <v>211</v>
      </c>
      <c r="C2397" s="29" t="s">
        <v>212</v>
      </c>
      <c r="D2397" s="30" t="s">
        <v>101</v>
      </c>
      <c r="E2397" s="31">
        <v>330.48</v>
      </c>
      <c r="F2397" s="32">
        <v>0.14975177749999999</v>
      </c>
      <c r="G2397" s="32">
        <f t="shared" si="79"/>
        <v>49.489967428199996</v>
      </c>
    </row>
    <row r="2398" spans="1:7" ht="27.95" customHeight="1">
      <c r="A2398" s="29" t="s">
        <v>295</v>
      </c>
      <c r="B2398" s="29" t="s">
        <v>211</v>
      </c>
      <c r="C2398" s="29" t="s">
        <v>296</v>
      </c>
      <c r="D2398" s="30" t="s">
        <v>101</v>
      </c>
      <c r="E2398" s="31">
        <v>4</v>
      </c>
      <c r="F2398" s="32">
        <v>0.14975177749999999</v>
      </c>
      <c r="G2398" s="32">
        <f t="shared" si="79"/>
        <v>0.59900710999999995</v>
      </c>
    </row>
    <row r="2399" spans="1:7" ht="27.95" customHeight="1">
      <c r="A2399" s="29" t="s">
        <v>303</v>
      </c>
      <c r="B2399" s="29" t="s">
        <v>304</v>
      </c>
      <c r="C2399" s="29" t="s">
        <v>305</v>
      </c>
      <c r="D2399" s="30" t="s">
        <v>48</v>
      </c>
      <c r="E2399" s="31">
        <v>12</v>
      </c>
      <c r="F2399" s="32">
        <v>0.33454496243999998</v>
      </c>
      <c r="G2399" s="32">
        <f t="shared" si="79"/>
        <v>4.0145395492800002</v>
      </c>
    </row>
    <row r="2400" spans="1:7" ht="27.95" customHeight="1">
      <c r="A2400" s="29" t="s">
        <v>343</v>
      </c>
      <c r="B2400" s="29" t="s">
        <v>211</v>
      </c>
      <c r="C2400" s="29" t="s">
        <v>212</v>
      </c>
      <c r="D2400" s="30" t="s">
        <v>101</v>
      </c>
      <c r="E2400" s="31">
        <v>426.35</v>
      </c>
      <c r="F2400" s="32">
        <v>0.14975177749999999</v>
      </c>
      <c r="G2400" s="32">
        <f t="shared" si="79"/>
        <v>63.846670337124998</v>
      </c>
    </row>
    <row r="2401" spans="1:7" ht="27.95" customHeight="1">
      <c r="A2401" s="29" t="s">
        <v>347</v>
      </c>
      <c r="B2401" s="29" t="s">
        <v>348</v>
      </c>
      <c r="C2401" s="29" t="s">
        <v>349</v>
      </c>
      <c r="D2401" s="30" t="s">
        <v>48</v>
      </c>
      <c r="E2401" s="31">
        <v>72</v>
      </c>
      <c r="F2401" s="32">
        <v>0.18814315000000001</v>
      </c>
      <c r="G2401" s="32">
        <f t="shared" si="79"/>
        <v>13.5463068</v>
      </c>
    </row>
    <row r="2402" spans="1:7" ht="15" customHeight="1">
      <c r="A2402" s="29" t="s">
        <v>421</v>
      </c>
      <c r="B2402" s="29" t="s">
        <v>422</v>
      </c>
      <c r="C2402" s="29" t="s">
        <v>423</v>
      </c>
      <c r="D2402" s="30" t="s">
        <v>58</v>
      </c>
      <c r="E2402" s="31">
        <v>10</v>
      </c>
      <c r="F2402" s="32">
        <v>2.5933245</v>
      </c>
      <c r="G2402" s="32">
        <f t="shared" si="79"/>
        <v>25.933244999999999</v>
      </c>
    </row>
    <row r="2403" spans="1:7" ht="20.100000000000001" customHeight="1">
      <c r="A2403" s="29" t="s">
        <v>424</v>
      </c>
      <c r="B2403" s="29" t="s">
        <v>425</v>
      </c>
      <c r="C2403" s="29" t="s">
        <v>426</v>
      </c>
      <c r="D2403" s="30" t="s">
        <v>58</v>
      </c>
      <c r="E2403" s="31">
        <v>2</v>
      </c>
      <c r="F2403" s="32">
        <v>3.8137124999999998</v>
      </c>
      <c r="G2403" s="32">
        <f t="shared" si="79"/>
        <v>7.6274249999999997</v>
      </c>
    </row>
    <row r="2404" spans="1:7" ht="15" customHeight="1">
      <c r="A2404" s="1"/>
      <c r="B2404" s="1"/>
      <c r="C2404" s="1"/>
      <c r="D2404" s="1"/>
      <c r="E2404" s="1"/>
      <c r="F2404" s="33" t="s">
        <v>2433</v>
      </c>
      <c r="G2404" s="34">
        <v>400.85010111923987</v>
      </c>
    </row>
    <row r="2405" spans="1:7" ht="15" customHeight="1">
      <c r="A2405" s="27" t="s">
        <v>2747</v>
      </c>
      <c r="B2405" s="27" t="s">
        <v>2815</v>
      </c>
      <c r="C2405" s="27" t="s">
        <v>1611</v>
      </c>
      <c r="D2405" s="28" t="s">
        <v>15</v>
      </c>
      <c r="E2405" s="1"/>
      <c r="F2405" s="1"/>
      <c r="G2405" s="1"/>
    </row>
    <row r="2406" spans="1:7" ht="27.95" customHeight="1">
      <c r="A2406" s="29" t="s">
        <v>52</v>
      </c>
      <c r="B2406" s="29" t="s">
        <v>53</v>
      </c>
      <c r="C2406" s="29" t="s">
        <v>54</v>
      </c>
      <c r="D2406" s="30" t="s">
        <v>48</v>
      </c>
      <c r="E2406" s="31">
        <v>14</v>
      </c>
      <c r="F2406" s="32">
        <v>4.6627724249100798E-2</v>
      </c>
      <c r="G2406" s="32">
        <f>F2406*E2406</f>
        <v>0.65278813948741121</v>
      </c>
    </row>
    <row r="2407" spans="1:7" ht="15" customHeight="1">
      <c r="A2407" s="29" t="s">
        <v>421</v>
      </c>
      <c r="B2407" s="29" t="s">
        <v>422</v>
      </c>
      <c r="C2407" s="29" t="s">
        <v>423</v>
      </c>
      <c r="D2407" s="30" t="s">
        <v>58</v>
      </c>
      <c r="E2407" s="31">
        <v>10</v>
      </c>
      <c r="F2407" s="32">
        <v>2.5933245</v>
      </c>
      <c r="G2407" s="32">
        <f>F2407*E2407</f>
        <v>25.933244999999999</v>
      </c>
    </row>
    <row r="2408" spans="1:7" ht="20.100000000000001" customHeight="1">
      <c r="A2408" s="29" t="s">
        <v>424</v>
      </c>
      <c r="B2408" s="29" t="s">
        <v>425</v>
      </c>
      <c r="C2408" s="29" t="s">
        <v>426</v>
      </c>
      <c r="D2408" s="30" t="s">
        <v>58</v>
      </c>
      <c r="E2408" s="31">
        <v>2</v>
      </c>
      <c r="F2408" s="32">
        <v>3.8137124999999998</v>
      </c>
      <c r="G2408" s="32">
        <f>F2408*E2408</f>
        <v>7.6274249999999997</v>
      </c>
    </row>
    <row r="2409" spans="1:7" ht="15" customHeight="1">
      <c r="A2409" s="1"/>
      <c r="B2409" s="1"/>
      <c r="C2409" s="1"/>
      <c r="D2409" s="1"/>
      <c r="E2409" s="1"/>
      <c r="F2409" s="33" t="s">
        <v>2433</v>
      </c>
      <c r="G2409" s="34">
        <v>34.213458139487415</v>
      </c>
    </row>
    <row r="2410" spans="1:7" ht="15" customHeight="1">
      <c r="A2410" s="27" t="s">
        <v>2747</v>
      </c>
      <c r="B2410" s="27" t="s">
        <v>2816</v>
      </c>
      <c r="C2410" s="27" t="s">
        <v>1616</v>
      </c>
      <c r="D2410" s="28" t="s">
        <v>15</v>
      </c>
      <c r="E2410" s="1"/>
      <c r="F2410" s="1"/>
      <c r="G2410" s="1"/>
    </row>
    <row r="2411" spans="1:7" ht="20.100000000000001" customHeight="1">
      <c r="A2411" s="29" t="s">
        <v>45</v>
      </c>
      <c r="B2411" s="29" t="s">
        <v>46</v>
      </c>
      <c r="C2411" s="29" t="s">
        <v>47</v>
      </c>
      <c r="D2411" s="30" t="s">
        <v>48</v>
      </c>
      <c r="E2411" s="31">
        <v>2.88</v>
      </c>
      <c r="F2411" s="32">
        <v>0.37785211200000002</v>
      </c>
      <c r="G2411" s="32">
        <f t="shared" ref="G2411:G2430" si="80">F2411*E2411</f>
        <v>1.08821408256</v>
      </c>
    </row>
    <row r="2412" spans="1:7" ht="20.100000000000001" customHeight="1">
      <c r="A2412" s="29" t="s">
        <v>49</v>
      </c>
      <c r="B2412" s="29" t="s">
        <v>50</v>
      </c>
      <c r="C2412" s="29" t="s">
        <v>51</v>
      </c>
      <c r="D2412" s="30" t="s">
        <v>48</v>
      </c>
      <c r="E2412" s="31">
        <v>30</v>
      </c>
      <c r="F2412" s="32">
        <v>3.1450168731504</v>
      </c>
      <c r="G2412" s="32">
        <f t="shared" si="80"/>
        <v>94.350506194512008</v>
      </c>
    </row>
    <row r="2413" spans="1:7" ht="27.95" customHeight="1">
      <c r="A2413" s="29" t="s">
        <v>52</v>
      </c>
      <c r="B2413" s="29" t="s">
        <v>53</v>
      </c>
      <c r="C2413" s="29" t="s">
        <v>54</v>
      </c>
      <c r="D2413" s="30" t="s">
        <v>48</v>
      </c>
      <c r="E2413" s="31">
        <v>14</v>
      </c>
      <c r="F2413" s="32">
        <v>2.0826064420320001</v>
      </c>
      <c r="G2413" s="32">
        <f t="shared" si="80"/>
        <v>29.156490188448</v>
      </c>
    </row>
    <row r="2414" spans="1:7" ht="20.100000000000001" customHeight="1">
      <c r="A2414" s="29" t="s">
        <v>59</v>
      </c>
      <c r="B2414" s="29" t="s">
        <v>60</v>
      </c>
      <c r="C2414" s="29" t="s">
        <v>61</v>
      </c>
      <c r="D2414" s="30" t="s">
        <v>58</v>
      </c>
      <c r="E2414" s="31">
        <v>1</v>
      </c>
      <c r="F2414" s="32">
        <v>8.1062399999999997</v>
      </c>
      <c r="G2414" s="32">
        <f t="shared" si="80"/>
        <v>8.1062399999999997</v>
      </c>
    </row>
    <row r="2415" spans="1:7" ht="15" customHeight="1">
      <c r="A2415" s="29" t="s">
        <v>74</v>
      </c>
      <c r="B2415" s="29" t="s">
        <v>75</v>
      </c>
      <c r="C2415" s="29" t="s">
        <v>76</v>
      </c>
      <c r="D2415" s="30" t="s">
        <v>48</v>
      </c>
      <c r="E2415" s="31">
        <v>889</v>
      </c>
      <c r="F2415" s="32">
        <v>6.9446158080000001E-2</v>
      </c>
      <c r="G2415" s="32">
        <f t="shared" si="80"/>
        <v>61.737634533120001</v>
      </c>
    </row>
    <row r="2416" spans="1:7" ht="20.100000000000001" customHeight="1">
      <c r="A2416" s="29" t="s">
        <v>77</v>
      </c>
      <c r="B2416" s="29" t="s">
        <v>78</v>
      </c>
      <c r="C2416" s="29" t="s">
        <v>79</v>
      </c>
      <c r="D2416" s="30" t="s">
        <v>81</v>
      </c>
      <c r="E2416" s="31">
        <v>154.34</v>
      </c>
      <c r="F2416" s="32">
        <v>0.140237952</v>
      </c>
      <c r="G2416" s="32">
        <f t="shared" si="80"/>
        <v>21.644325511680002</v>
      </c>
    </row>
    <row r="2417" spans="1:7" ht="15" customHeight="1">
      <c r="A2417" s="29" t="s">
        <v>152</v>
      </c>
      <c r="B2417" s="29" t="s">
        <v>153</v>
      </c>
      <c r="C2417" s="29" t="s">
        <v>154</v>
      </c>
      <c r="D2417" s="30" t="s">
        <v>155</v>
      </c>
      <c r="E2417" s="31">
        <v>142</v>
      </c>
      <c r="F2417" s="32">
        <v>0.48004140000000001</v>
      </c>
      <c r="G2417" s="32">
        <f t="shared" si="80"/>
        <v>68.165878800000002</v>
      </c>
    </row>
    <row r="2418" spans="1:7" ht="15" customHeight="1">
      <c r="A2418" s="29" t="s">
        <v>178</v>
      </c>
      <c r="B2418" s="29" t="s">
        <v>153</v>
      </c>
      <c r="C2418" s="29" t="s">
        <v>154</v>
      </c>
      <c r="D2418" s="30" t="s">
        <v>155</v>
      </c>
      <c r="E2418" s="31">
        <v>71</v>
      </c>
      <c r="F2418" s="32">
        <v>0.48004140000000001</v>
      </c>
      <c r="G2418" s="32">
        <f t="shared" si="80"/>
        <v>34.082939400000001</v>
      </c>
    </row>
    <row r="2419" spans="1:7" ht="15" customHeight="1">
      <c r="A2419" s="29" t="s">
        <v>202</v>
      </c>
      <c r="B2419" s="29" t="s">
        <v>75</v>
      </c>
      <c r="C2419" s="29" t="s">
        <v>76</v>
      </c>
      <c r="D2419" s="30" t="s">
        <v>48</v>
      </c>
      <c r="E2419" s="31">
        <v>1600.8</v>
      </c>
      <c r="F2419" s="32">
        <v>6.9446158080000001E-2</v>
      </c>
      <c r="G2419" s="32">
        <f t="shared" si="80"/>
        <v>111.16940985446399</v>
      </c>
    </row>
    <row r="2420" spans="1:7" ht="20.100000000000001" customHeight="1">
      <c r="A2420" s="29" t="s">
        <v>203</v>
      </c>
      <c r="B2420" s="29" t="s">
        <v>78</v>
      </c>
      <c r="C2420" s="29" t="s">
        <v>79</v>
      </c>
      <c r="D2420" s="30" t="s">
        <v>81</v>
      </c>
      <c r="E2420" s="31">
        <v>124.19</v>
      </c>
      <c r="F2420" s="32">
        <v>0.140237952</v>
      </c>
      <c r="G2420" s="32">
        <f t="shared" si="80"/>
        <v>17.416151258879999</v>
      </c>
    </row>
    <row r="2421" spans="1:7" ht="27.95" customHeight="1">
      <c r="A2421" s="29" t="s">
        <v>210</v>
      </c>
      <c r="B2421" s="29" t="s">
        <v>211</v>
      </c>
      <c r="C2421" s="29" t="s">
        <v>212</v>
      </c>
      <c r="D2421" s="30" t="s">
        <v>101</v>
      </c>
      <c r="E2421" s="31">
        <v>330.48</v>
      </c>
      <c r="F2421" s="32">
        <v>0.79532347199999998</v>
      </c>
      <c r="G2421" s="32">
        <f t="shared" si="80"/>
        <v>262.83850102655998</v>
      </c>
    </row>
    <row r="2422" spans="1:7" ht="15" customHeight="1">
      <c r="A2422" s="29" t="s">
        <v>256</v>
      </c>
      <c r="B2422" s="29" t="s">
        <v>153</v>
      </c>
      <c r="C2422" s="29" t="s">
        <v>154</v>
      </c>
      <c r="D2422" s="30" t="s">
        <v>155</v>
      </c>
      <c r="E2422" s="31">
        <v>190</v>
      </c>
      <c r="F2422" s="32">
        <v>0.48004140000000001</v>
      </c>
      <c r="G2422" s="32">
        <f t="shared" si="80"/>
        <v>91.207865999999996</v>
      </c>
    </row>
    <row r="2423" spans="1:7" ht="27.95" customHeight="1">
      <c r="A2423" s="29" t="s">
        <v>295</v>
      </c>
      <c r="B2423" s="29" t="s">
        <v>211</v>
      </c>
      <c r="C2423" s="29" t="s">
        <v>296</v>
      </c>
      <c r="D2423" s="30" t="s">
        <v>101</v>
      </c>
      <c r="E2423" s="31">
        <v>4</v>
      </c>
      <c r="F2423" s="32">
        <v>0.79532347199999998</v>
      </c>
      <c r="G2423" s="32">
        <f t="shared" si="80"/>
        <v>3.1812938879999999</v>
      </c>
    </row>
    <row r="2424" spans="1:7" ht="20.100000000000001" customHeight="1">
      <c r="A2424" s="29" t="s">
        <v>297</v>
      </c>
      <c r="B2424" s="29" t="s">
        <v>298</v>
      </c>
      <c r="C2424" s="29" t="s">
        <v>299</v>
      </c>
      <c r="D2424" s="30" t="s">
        <v>118</v>
      </c>
      <c r="E2424" s="31">
        <v>0.25</v>
      </c>
      <c r="F2424" s="32">
        <v>2.4916555200000001</v>
      </c>
      <c r="G2424" s="32">
        <f t="shared" si="80"/>
        <v>0.62291388000000003</v>
      </c>
    </row>
    <row r="2425" spans="1:7" ht="27.95" customHeight="1">
      <c r="A2425" s="29" t="s">
        <v>303</v>
      </c>
      <c r="B2425" s="29" t="s">
        <v>304</v>
      </c>
      <c r="C2425" s="29" t="s">
        <v>305</v>
      </c>
      <c r="D2425" s="30" t="s">
        <v>48</v>
      </c>
      <c r="E2425" s="31">
        <v>12</v>
      </c>
      <c r="F2425" s="32">
        <v>1.57632017808</v>
      </c>
      <c r="G2425" s="32">
        <f t="shared" si="80"/>
        <v>18.915842136960002</v>
      </c>
    </row>
    <row r="2426" spans="1:7" ht="27.95" customHeight="1">
      <c r="A2426" s="29" t="s">
        <v>306</v>
      </c>
      <c r="B2426" s="29" t="s">
        <v>307</v>
      </c>
      <c r="C2426" s="29" t="s">
        <v>308</v>
      </c>
      <c r="D2426" s="30" t="s">
        <v>118</v>
      </c>
      <c r="E2426" s="31">
        <v>0.56000000000000005</v>
      </c>
      <c r="F2426" s="32">
        <v>2.3163580800000001</v>
      </c>
      <c r="G2426" s="32">
        <f t="shared" si="80"/>
        <v>1.2971605248000002</v>
      </c>
    </row>
    <row r="2427" spans="1:7" ht="27.95" customHeight="1">
      <c r="A2427" s="29" t="s">
        <v>343</v>
      </c>
      <c r="B2427" s="29" t="s">
        <v>211</v>
      </c>
      <c r="C2427" s="29" t="s">
        <v>212</v>
      </c>
      <c r="D2427" s="30" t="s">
        <v>101</v>
      </c>
      <c r="E2427" s="31">
        <v>426.35</v>
      </c>
      <c r="F2427" s="32">
        <v>0.79532347199999998</v>
      </c>
      <c r="G2427" s="32">
        <f t="shared" si="80"/>
        <v>339.08616228720001</v>
      </c>
    </row>
    <row r="2428" spans="1:7" ht="27.95" customHeight="1">
      <c r="A2428" s="29" t="s">
        <v>347</v>
      </c>
      <c r="B2428" s="29" t="s">
        <v>348</v>
      </c>
      <c r="C2428" s="29" t="s">
        <v>349</v>
      </c>
      <c r="D2428" s="30" t="s">
        <v>48</v>
      </c>
      <c r="E2428" s="31">
        <v>72</v>
      </c>
      <c r="F2428" s="32">
        <v>0.98677259520000005</v>
      </c>
      <c r="G2428" s="32">
        <f t="shared" si="80"/>
        <v>71.047626854400008</v>
      </c>
    </row>
    <row r="2429" spans="1:7" ht="20.100000000000001" customHeight="1">
      <c r="A2429" s="29" t="s">
        <v>353</v>
      </c>
      <c r="B2429" s="29" t="s">
        <v>298</v>
      </c>
      <c r="C2429" s="29" t="s">
        <v>299</v>
      </c>
      <c r="D2429" s="30" t="s">
        <v>118</v>
      </c>
      <c r="E2429" s="31">
        <v>3.38</v>
      </c>
      <c r="F2429" s="32">
        <v>2.4916555200000001</v>
      </c>
      <c r="G2429" s="32">
        <f t="shared" si="80"/>
        <v>8.4217956576000006</v>
      </c>
    </row>
    <row r="2430" spans="1:7" ht="15" customHeight="1">
      <c r="A2430" s="29" t="s">
        <v>363</v>
      </c>
      <c r="B2430" s="29" t="s">
        <v>153</v>
      </c>
      <c r="C2430" s="29" t="s">
        <v>154</v>
      </c>
      <c r="D2430" s="30" t="s">
        <v>155</v>
      </c>
      <c r="E2430" s="31">
        <v>110</v>
      </c>
      <c r="F2430" s="32">
        <v>0.48004140000000001</v>
      </c>
      <c r="G2430" s="32">
        <f t="shared" si="80"/>
        <v>52.804554000000003</v>
      </c>
    </row>
    <row r="2431" spans="1:7" ht="15" customHeight="1">
      <c r="A2431" s="1"/>
      <c r="B2431" s="1"/>
      <c r="C2431" s="1"/>
      <c r="D2431" s="1"/>
      <c r="E2431" s="1"/>
      <c r="F2431" s="33" t="s">
        <v>2433</v>
      </c>
      <c r="G2431" s="34">
        <v>1296.341506079184</v>
      </c>
    </row>
    <row r="2432" spans="1:7" ht="15" customHeight="1">
      <c r="A2432" s="27" t="s">
        <v>2747</v>
      </c>
      <c r="B2432" s="27" t="s">
        <v>2817</v>
      </c>
      <c r="C2432" s="27" t="s">
        <v>1983</v>
      </c>
      <c r="D2432" s="28" t="s">
        <v>951</v>
      </c>
      <c r="E2432" s="1"/>
      <c r="F2432" s="1"/>
      <c r="G2432" s="1"/>
    </row>
    <row r="2433" spans="1:7" ht="15" customHeight="1">
      <c r="A2433" s="29" t="s">
        <v>152</v>
      </c>
      <c r="B2433" s="29" t="s">
        <v>153</v>
      </c>
      <c r="C2433" s="29" t="s">
        <v>154</v>
      </c>
      <c r="D2433" s="30" t="s">
        <v>155</v>
      </c>
      <c r="E2433" s="31">
        <v>142</v>
      </c>
      <c r="F2433" s="32">
        <v>1.36</v>
      </c>
      <c r="G2433" s="32">
        <f>F2433*E2433</f>
        <v>193.12</v>
      </c>
    </row>
    <row r="2434" spans="1:7" ht="15" customHeight="1">
      <c r="A2434" s="1"/>
      <c r="B2434" s="1"/>
      <c r="C2434" s="1"/>
      <c r="D2434" s="1"/>
      <c r="E2434" s="1"/>
      <c r="F2434" s="33" t="s">
        <v>2433</v>
      </c>
      <c r="G2434" s="34">
        <v>193.12</v>
      </c>
    </row>
    <row r="2435" spans="1:7" ht="15" customHeight="1">
      <c r="A2435" s="27" t="s">
        <v>2753</v>
      </c>
      <c r="B2435" s="27" t="s">
        <v>2818</v>
      </c>
      <c r="C2435" s="27" t="s">
        <v>1939</v>
      </c>
      <c r="D2435" s="28" t="s">
        <v>196</v>
      </c>
      <c r="E2435" s="1"/>
      <c r="F2435" s="1"/>
      <c r="G2435" s="1"/>
    </row>
    <row r="2436" spans="1:7" ht="15" customHeight="1">
      <c r="A2436" s="29" t="s">
        <v>152</v>
      </c>
      <c r="B2436" s="29" t="s">
        <v>153</v>
      </c>
      <c r="C2436" s="29" t="s">
        <v>154</v>
      </c>
      <c r="D2436" s="30" t="s">
        <v>155</v>
      </c>
      <c r="E2436" s="31">
        <v>142</v>
      </c>
      <c r="F2436" s="32">
        <v>2.72E-4</v>
      </c>
      <c r="G2436" s="32">
        <f>F2436*E2436</f>
        <v>3.8623999999999999E-2</v>
      </c>
    </row>
    <row r="2437" spans="1:7" ht="20.100000000000001" customHeight="1">
      <c r="A2437" s="29" t="s">
        <v>193</v>
      </c>
      <c r="B2437" s="29" t="s">
        <v>194</v>
      </c>
      <c r="C2437" s="29" t="s">
        <v>195</v>
      </c>
      <c r="D2437" s="30" t="s">
        <v>196</v>
      </c>
      <c r="E2437" s="31">
        <v>18</v>
      </c>
      <c r="F2437" s="32">
        <v>2.0000000000000001E-4</v>
      </c>
      <c r="G2437" s="32">
        <f>F2437*E2437</f>
        <v>3.6000000000000003E-3</v>
      </c>
    </row>
    <row r="2438" spans="1:7" ht="27.95" customHeight="1">
      <c r="A2438" s="29" t="s">
        <v>231</v>
      </c>
      <c r="B2438" s="29" t="s">
        <v>232</v>
      </c>
      <c r="C2438" s="29" t="s">
        <v>233</v>
      </c>
      <c r="D2438" s="30" t="s">
        <v>171</v>
      </c>
      <c r="E2438" s="31">
        <v>17.399999999999999</v>
      </c>
      <c r="F2438" s="32">
        <v>1.1E-4</v>
      </c>
      <c r="G2438" s="32">
        <f>F2438*E2438</f>
        <v>1.9139999999999999E-3</v>
      </c>
    </row>
    <row r="2439" spans="1:7" ht="15" customHeight="1">
      <c r="A2439" s="1"/>
      <c r="B2439" s="1"/>
      <c r="C2439" s="1"/>
      <c r="D2439" s="1"/>
      <c r="E2439" s="1"/>
      <c r="F2439" s="33" t="s">
        <v>2433</v>
      </c>
      <c r="G2439" s="34">
        <v>4.4137999999999997E-2</v>
      </c>
    </row>
    <row r="2440" spans="1:7" ht="15" customHeight="1">
      <c r="A2440" s="27" t="s">
        <v>2753</v>
      </c>
      <c r="B2440" s="27" t="s">
        <v>2819</v>
      </c>
      <c r="C2440" s="27" t="s">
        <v>1870</v>
      </c>
      <c r="D2440" s="28" t="s">
        <v>196</v>
      </c>
      <c r="E2440" s="1"/>
      <c r="F2440" s="1"/>
      <c r="G2440" s="1"/>
    </row>
    <row r="2441" spans="1:7" ht="15" customHeight="1">
      <c r="A2441" s="29" t="s">
        <v>152</v>
      </c>
      <c r="B2441" s="29" t="s">
        <v>153</v>
      </c>
      <c r="C2441" s="29" t="s">
        <v>154</v>
      </c>
      <c r="D2441" s="30" t="s">
        <v>155</v>
      </c>
      <c r="E2441" s="31">
        <v>142</v>
      </c>
      <c r="F2441" s="32">
        <v>1.2239999999999999E-2</v>
      </c>
      <c r="G2441" s="32">
        <f>F2441*E2441</f>
        <v>1.7380799999999998</v>
      </c>
    </row>
    <row r="2442" spans="1:7" ht="20.100000000000001" customHeight="1">
      <c r="A2442" s="29" t="s">
        <v>193</v>
      </c>
      <c r="B2442" s="29" t="s">
        <v>194</v>
      </c>
      <c r="C2442" s="29" t="s">
        <v>195</v>
      </c>
      <c r="D2442" s="30" t="s">
        <v>196</v>
      </c>
      <c r="E2442" s="31">
        <v>18</v>
      </c>
      <c r="F2442" s="32">
        <v>8.9999999999999993E-3</v>
      </c>
      <c r="G2442" s="32">
        <f>F2442*E2442</f>
        <v>0.16199999999999998</v>
      </c>
    </row>
    <row r="2443" spans="1:7" ht="27.95" customHeight="1">
      <c r="A2443" s="29" t="s">
        <v>231</v>
      </c>
      <c r="B2443" s="29" t="s">
        <v>232</v>
      </c>
      <c r="C2443" s="29" t="s">
        <v>233</v>
      </c>
      <c r="D2443" s="30" t="s">
        <v>171</v>
      </c>
      <c r="E2443" s="31">
        <v>17.399999999999999</v>
      </c>
      <c r="F2443" s="32">
        <v>7.4250000000000002E-3</v>
      </c>
      <c r="G2443" s="32">
        <f>F2443*E2443</f>
        <v>0.129195</v>
      </c>
    </row>
    <row r="2444" spans="1:7" ht="15" customHeight="1">
      <c r="A2444" s="1"/>
      <c r="B2444" s="1"/>
      <c r="C2444" s="1"/>
      <c r="D2444" s="1"/>
      <c r="E2444" s="1"/>
      <c r="F2444" s="33" t="s">
        <v>2433</v>
      </c>
      <c r="G2444" s="34">
        <v>2.0292750000000002</v>
      </c>
    </row>
    <row r="2445" spans="1:7" ht="15" customHeight="1">
      <c r="A2445" s="27" t="s">
        <v>2729</v>
      </c>
      <c r="B2445" s="27" t="s">
        <v>2820</v>
      </c>
      <c r="C2445" s="27" t="s">
        <v>942</v>
      </c>
      <c r="D2445" s="28" t="s">
        <v>101</v>
      </c>
      <c r="E2445" s="1"/>
      <c r="F2445" s="1"/>
      <c r="G2445" s="1"/>
    </row>
    <row r="2446" spans="1:7" ht="20.100000000000001" customHeight="1">
      <c r="A2446" s="29" t="s">
        <v>190</v>
      </c>
      <c r="B2446" s="29" t="s">
        <v>191</v>
      </c>
      <c r="C2446" s="29" t="s">
        <v>192</v>
      </c>
      <c r="D2446" s="30" t="s">
        <v>81</v>
      </c>
      <c r="E2446" s="31">
        <v>57</v>
      </c>
      <c r="F2446" s="32">
        <v>5.2249999999999996</v>
      </c>
      <c r="G2446" s="32">
        <f>F2446*E2446</f>
        <v>297.82499999999999</v>
      </c>
    </row>
    <row r="2447" spans="1:7" ht="20.100000000000001" customHeight="1">
      <c r="A2447" s="29" t="s">
        <v>320</v>
      </c>
      <c r="B2447" s="29" t="s">
        <v>191</v>
      </c>
      <c r="C2447" s="29" t="s">
        <v>192</v>
      </c>
      <c r="D2447" s="30" t="s">
        <v>81</v>
      </c>
      <c r="E2447" s="31">
        <v>34</v>
      </c>
      <c r="F2447" s="32">
        <v>5.2249999999999996</v>
      </c>
      <c r="G2447" s="32">
        <f>F2447*E2447</f>
        <v>177.64999999999998</v>
      </c>
    </row>
    <row r="2448" spans="1:7" ht="20.100000000000001" customHeight="1">
      <c r="A2448" s="29" t="s">
        <v>321</v>
      </c>
      <c r="B2448" s="29" t="s">
        <v>322</v>
      </c>
      <c r="C2448" s="29" t="s">
        <v>323</v>
      </c>
      <c r="D2448" s="30" t="s">
        <v>81</v>
      </c>
      <c r="E2448" s="31">
        <v>30</v>
      </c>
      <c r="F2448" s="32">
        <v>5.2249999999999996</v>
      </c>
      <c r="G2448" s="32">
        <f>F2448*E2448</f>
        <v>156.75</v>
      </c>
    </row>
    <row r="2449" spans="1:7" ht="15" customHeight="1">
      <c r="A2449" s="1"/>
      <c r="B2449" s="1"/>
      <c r="C2449" s="1"/>
      <c r="D2449" s="1"/>
      <c r="E2449" s="1"/>
      <c r="F2449" s="33" t="s">
        <v>2433</v>
      </c>
      <c r="G2449" s="34">
        <v>632.22500000000002</v>
      </c>
    </row>
    <row r="2450" spans="1:7" ht="15.95" customHeight="1">
      <c r="A2450" s="27" t="s">
        <v>2729</v>
      </c>
      <c r="B2450" s="27" t="s">
        <v>2821</v>
      </c>
      <c r="C2450" s="27" t="s">
        <v>1244</v>
      </c>
      <c r="D2450" s="28" t="s">
        <v>48</v>
      </c>
      <c r="E2450" s="1"/>
      <c r="F2450" s="1"/>
      <c r="G2450" s="1"/>
    </row>
    <row r="2451" spans="1:7" ht="15" customHeight="1">
      <c r="A2451" s="29" t="s">
        <v>427</v>
      </c>
      <c r="B2451" s="29" t="s">
        <v>428</v>
      </c>
      <c r="C2451" s="29" t="s">
        <v>429</v>
      </c>
      <c r="D2451" s="30" t="s">
        <v>48</v>
      </c>
      <c r="E2451" s="31">
        <v>45.45</v>
      </c>
      <c r="F2451" s="32">
        <v>1.05</v>
      </c>
      <c r="G2451" s="32">
        <f>F2451*E2451</f>
        <v>47.722500000000004</v>
      </c>
    </row>
    <row r="2452" spans="1:7" ht="15" customHeight="1">
      <c r="A2452" s="1"/>
      <c r="B2452" s="1"/>
      <c r="C2452" s="1"/>
      <c r="D2452" s="1"/>
      <c r="E2452" s="1"/>
      <c r="F2452" s="33" t="s">
        <v>2433</v>
      </c>
      <c r="G2452" s="34">
        <v>47.722499999999997</v>
      </c>
    </row>
    <row r="2453" spans="1:7" ht="24" customHeight="1">
      <c r="A2453" s="27" t="s">
        <v>2729</v>
      </c>
      <c r="B2453" s="27" t="s">
        <v>2822</v>
      </c>
      <c r="C2453" s="27" t="s">
        <v>1952</v>
      </c>
      <c r="D2453" s="28" t="s">
        <v>48</v>
      </c>
      <c r="E2453" s="1"/>
      <c r="F2453" s="1"/>
      <c r="G2453" s="1"/>
    </row>
    <row r="2454" spans="1:7" ht="27.95" customHeight="1">
      <c r="A2454" s="29" t="s">
        <v>210</v>
      </c>
      <c r="B2454" s="29" t="s">
        <v>211</v>
      </c>
      <c r="C2454" s="29" t="s">
        <v>212</v>
      </c>
      <c r="D2454" s="30" t="s">
        <v>101</v>
      </c>
      <c r="E2454" s="31">
        <v>330.48</v>
      </c>
      <c r="F2454" s="32">
        <v>0.14027999999999999</v>
      </c>
      <c r="G2454" s="32">
        <f>F2454*E2454</f>
        <v>46.359734400000001</v>
      </c>
    </row>
    <row r="2455" spans="1:7" ht="27.95" customHeight="1">
      <c r="A2455" s="29" t="s">
        <v>295</v>
      </c>
      <c r="B2455" s="29" t="s">
        <v>211</v>
      </c>
      <c r="C2455" s="29" t="s">
        <v>296</v>
      </c>
      <c r="D2455" s="30" t="s">
        <v>101</v>
      </c>
      <c r="E2455" s="31">
        <v>4</v>
      </c>
      <c r="F2455" s="32">
        <v>0.14027999999999999</v>
      </c>
      <c r="G2455" s="32">
        <f>F2455*E2455</f>
        <v>0.56111999999999995</v>
      </c>
    </row>
    <row r="2456" spans="1:7" ht="27.95" customHeight="1">
      <c r="A2456" s="29" t="s">
        <v>303</v>
      </c>
      <c r="B2456" s="29" t="s">
        <v>304</v>
      </c>
      <c r="C2456" s="29" t="s">
        <v>305</v>
      </c>
      <c r="D2456" s="30" t="s">
        <v>48</v>
      </c>
      <c r="E2456" s="31">
        <v>12</v>
      </c>
      <c r="F2456" s="32">
        <v>0.23514399999999999</v>
      </c>
      <c r="G2456" s="32">
        <f>F2456*E2456</f>
        <v>2.8217279999999998</v>
      </c>
    </row>
    <row r="2457" spans="1:7" ht="27.95" customHeight="1">
      <c r="A2457" s="29" t="s">
        <v>343</v>
      </c>
      <c r="B2457" s="29" t="s">
        <v>211</v>
      </c>
      <c r="C2457" s="29" t="s">
        <v>212</v>
      </c>
      <c r="D2457" s="30" t="s">
        <v>101</v>
      </c>
      <c r="E2457" s="31">
        <v>426.35</v>
      </c>
      <c r="F2457" s="32">
        <v>0.14027999999999999</v>
      </c>
      <c r="G2457" s="32">
        <f>F2457*E2457</f>
        <v>59.808377999999998</v>
      </c>
    </row>
    <row r="2458" spans="1:7" ht="15" customHeight="1">
      <c r="A2458" s="1"/>
      <c r="B2458" s="1"/>
      <c r="C2458" s="1"/>
      <c r="D2458" s="1"/>
      <c r="E2458" s="1"/>
      <c r="F2458" s="33" t="s">
        <v>2433</v>
      </c>
      <c r="G2458" s="34">
        <v>109.55096039999999</v>
      </c>
    </row>
    <row r="2459" spans="1:7" ht="24" customHeight="1">
      <c r="A2459" s="27" t="s">
        <v>2729</v>
      </c>
      <c r="B2459" s="27" t="s">
        <v>2823</v>
      </c>
      <c r="C2459" s="27" t="s">
        <v>1968</v>
      </c>
      <c r="D2459" s="28" t="s">
        <v>48</v>
      </c>
      <c r="E2459" s="1"/>
      <c r="F2459" s="1"/>
      <c r="G2459" s="1"/>
    </row>
    <row r="2460" spans="1:7" ht="15" customHeight="1">
      <c r="A2460" s="29" t="s">
        <v>152</v>
      </c>
      <c r="B2460" s="29" t="s">
        <v>153</v>
      </c>
      <c r="C2460" s="29" t="s">
        <v>154</v>
      </c>
      <c r="D2460" s="30" t="s">
        <v>155</v>
      </c>
      <c r="E2460" s="31">
        <v>142</v>
      </c>
      <c r="F2460" s="32">
        <v>0.2044</v>
      </c>
      <c r="G2460" s="32">
        <f>F2460*E2460</f>
        <v>29.024799999999999</v>
      </c>
    </row>
    <row r="2461" spans="1:7" ht="15" customHeight="1">
      <c r="A2461" s="29" t="s">
        <v>178</v>
      </c>
      <c r="B2461" s="29" t="s">
        <v>153</v>
      </c>
      <c r="C2461" s="29" t="s">
        <v>154</v>
      </c>
      <c r="D2461" s="30" t="s">
        <v>155</v>
      </c>
      <c r="E2461" s="31">
        <v>71</v>
      </c>
      <c r="F2461" s="32">
        <v>0.2044</v>
      </c>
      <c r="G2461" s="32">
        <f>F2461*E2461</f>
        <v>14.5124</v>
      </c>
    </row>
    <row r="2462" spans="1:7" ht="15" customHeight="1">
      <c r="A2462" s="29" t="s">
        <v>256</v>
      </c>
      <c r="B2462" s="29" t="s">
        <v>153</v>
      </c>
      <c r="C2462" s="29" t="s">
        <v>154</v>
      </c>
      <c r="D2462" s="30" t="s">
        <v>155</v>
      </c>
      <c r="E2462" s="31">
        <v>190</v>
      </c>
      <c r="F2462" s="32">
        <v>0.2044</v>
      </c>
      <c r="G2462" s="32">
        <f>F2462*E2462</f>
        <v>38.835999999999999</v>
      </c>
    </row>
    <row r="2463" spans="1:7" ht="15" customHeight="1">
      <c r="A2463" s="29" t="s">
        <v>363</v>
      </c>
      <c r="B2463" s="29" t="s">
        <v>153</v>
      </c>
      <c r="C2463" s="29" t="s">
        <v>154</v>
      </c>
      <c r="D2463" s="30" t="s">
        <v>155</v>
      </c>
      <c r="E2463" s="31">
        <v>110</v>
      </c>
      <c r="F2463" s="32">
        <v>0.2044</v>
      </c>
      <c r="G2463" s="32">
        <f>F2463*E2463</f>
        <v>22.483999999999998</v>
      </c>
    </row>
    <row r="2464" spans="1:7" ht="15" customHeight="1">
      <c r="A2464" s="1"/>
      <c r="B2464" s="1"/>
      <c r="C2464" s="1"/>
      <c r="D2464" s="1"/>
      <c r="E2464" s="1"/>
      <c r="F2464" s="33" t="s">
        <v>2433</v>
      </c>
      <c r="G2464" s="34">
        <v>104.85720000000001</v>
      </c>
    </row>
    <row r="2465" spans="1:7" ht="24" customHeight="1">
      <c r="A2465" s="27" t="s">
        <v>2729</v>
      </c>
      <c r="B2465" s="27" t="s">
        <v>2824</v>
      </c>
      <c r="C2465" s="27" t="s">
        <v>1958</v>
      </c>
      <c r="D2465" s="28" t="s">
        <v>48</v>
      </c>
      <c r="E2465" s="1"/>
      <c r="F2465" s="1"/>
      <c r="G2465" s="1"/>
    </row>
    <row r="2466" spans="1:7" ht="27.95" customHeight="1">
      <c r="A2466" s="29" t="s">
        <v>52</v>
      </c>
      <c r="B2466" s="29" t="s">
        <v>53</v>
      </c>
      <c r="C2466" s="29" t="s">
        <v>54</v>
      </c>
      <c r="D2466" s="30" t="s">
        <v>48</v>
      </c>
      <c r="E2466" s="31">
        <v>14</v>
      </c>
      <c r="F2466" s="32">
        <v>1.574279168E-3</v>
      </c>
      <c r="G2466" s="32">
        <f>F2466*E2466</f>
        <v>2.2039908351999999E-2</v>
      </c>
    </row>
    <row r="2467" spans="1:7" ht="27.95" customHeight="1">
      <c r="A2467" s="29" t="s">
        <v>303</v>
      </c>
      <c r="B2467" s="29" t="s">
        <v>304</v>
      </c>
      <c r="C2467" s="29" t="s">
        <v>305</v>
      </c>
      <c r="D2467" s="30" t="s">
        <v>48</v>
      </c>
      <c r="E2467" s="31">
        <v>12</v>
      </c>
      <c r="F2467" s="32">
        <v>0.47444399999999998</v>
      </c>
      <c r="G2467" s="32">
        <f>F2467*E2467</f>
        <v>5.6933279999999993</v>
      </c>
    </row>
    <row r="2468" spans="1:7" ht="27.95" customHeight="1">
      <c r="A2468" s="29" t="s">
        <v>347</v>
      </c>
      <c r="B2468" s="29" t="s">
        <v>348</v>
      </c>
      <c r="C2468" s="29" t="s">
        <v>349</v>
      </c>
      <c r="D2468" s="30" t="s">
        <v>48</v>
      </c>
      <c r="E2468" s="31">
        <v>72</v>
      </c>
      <c r="F2468" s="32">
        <v>0.251168</v>
      </c>
      <c r="G2468" s="32">
        <f>F2468*E2468</f>
        <v>18.084095999999999</v>
      </c>
    </row>
    <row r="2469" spans="1:7" ht="15" customHeight="1">
      <c r="A2469" s="1"/>
      <c r="B2469" s="1"/>
      <c r="C2469" s="1"/>
      <c r="D2469" s="1"/>
      <c r="E2469" s="1"/>
      <c r="F2469" s="33" t="s">
        <v>2433</v>
      </c>
      <c r="G2469" s="34">
        <v>23.799463908351999</v>
      </c>
    </row>
    <row r="2470" spans="1:7" ht="24" customHeight="1">
      <c r="A2470" s="27" t="s">
        <v>2729</v>
      </c>
      <c r="B2470" s="27" t="s">
        <v>2825</v>
      </c>
      <c r="C2470" s="27" t="s">
        <v>2204</v>
      </c>
      <c r="D2470" s="28" t="s">
        <v>48</v>
      </c>
      <c r="E2470" s="1"/>
      <c r="F2470" s="1"/>
      <c r="G2470" s="1"/>
    </row>
    <row r="2471" spans="1:7" ht="20.100000000000001" customHeight="1">
      <c r="A2471" s="29" t="s">
        <v>49</v>
      </c>
      <c r="B2471" s="29" t="s">
        <v>50</v>
      </c>
      <c r="C2471" s="29" t="s">
        <v>51</v>
      </c>
      <c r="D2471" s="30" t="s">
        <v>48</v>
      </c>
      <c r="E2471" s="31">
        <v>30</v>
      </c>
      <c r="F2471" s="32">
        <v>1.9666161702</v>
      </c>
      <c r="G2471" s="32">
        <f>F2471*E2471</f>
        <v>58.998485106000004</v>
      </c>
    </row>
    <row r="2472" spans="1:7" ht="27.95" customHeight="1">
      <c r="A2472" s="29" t="s">
        <v>52</v>
      </c>
      <c r="B2472" s="29" t="s">
        <v>53</v>
      </c>
      <c r="C2472" s="29" t="s">
        <v>54</v>
      </c>
      <c r="D2472" s="30" t="s">
        <v>48</v>
      </c>
      <c r="E2472" s="31">
        <v>14</v>
      </c>
      <c r="F2472" s="32">
        <v>0.75035715479999998</v>
      </c>
      <c r="G2472" s="32">
        <f>F2472*E2472</f>
        <v>10.5050001672</v>
      </c>
    </row>
    <row r="2473" spans="1:7" ht="15" customHeight="1">
      <c r="A2473" s="1"/>
      <c r="B2473" s="1"/>
      <c r="C2473" s="1"/>
      <c r="D2473" s="1"/>
      <c r="E2473" s="1"/>
      <c r="F2473" s="33" t="s">
        <v>2433</v>
      </c>
      <c r="G2473" s="34">
        <v>69.503485273199999</v>
      </c>
    </row>
    <row r="2474" spans="1:7" ht="15" customHeight="1">
      <c r="A2474" s="27" t="s">
        <v>2753</v>
      </c>
      <c r="B2474" s="27" t="s">
        <v>2826</v>
      </c>
      <c r="C2474" s="27" t="s">
        <v>1872</v>
      </c>
      <c r="D2474" s="28" t="s">
        <v>196</v>
      </c>
      <c r="E2474" s="1"/>
      <c r="F2474" s="1"/>
      <c r="G2474" s="1"/>
    </row>
    <row r="2475" spans="1:7" ht="15" customHeight="1">
      <c r="A2475" s="29" t="s">
        <v>152</v>
      </c>
      <c r="B2475" s="29" t="s">
        <v>153</v>
      </c>
      <c r="C2475" s="29" t="s">
        <v>154</v>
      </c>
      <c r="D2475" s="30" t="s">
        <v>155</v>
      </c>
      <c r="E2475" s="31">
        <v>142</v>
      </c>
      <c r="F2475" s="32">
        <v>2.72E-4</v>
      </c>
      <c r="G2475" s="32">
        <f>F2475*E2475</f>
        <v>3.8623999999999999E-2</v>
      </c>
    </row>
    <row r="2476" spans="1:7" ht="15" customHeight="1">
      <c r="A2476" s="1"/>
      <c r="B2476" s="1"/>
      <c r="C2476" s="1"/>
      <c r="D2476" s="1"/>
      <c r="E2476" s="1"/>
      <c r="F2476" s="33" t="s">
        <v>2433</v>
      </c>
      <c r="G2476" s="34">
        <v>3.8623999999999999E-2</v>
      </c>
    </row>
    <row r="2477" spans="1:7" ht="15" customHeight="1">
      <c r="A2477" s="27" t="s">
        <v>2729</v>
      </c>
      <c r="B2477" s="27" t="s">
        <v>2827</v>
      </c>
      <c r="C2477" s="27" t="s">
        <v>1254</v>
      </c>
      <c r="D2477" s="28" t="s">
        <v>58</v>
      </c>
      <c r="E2477" s="1"/>
      <c r="F2477" s="1"/>
      <c r="G2477" s="1"/>
    </row>
    <row r="2478" spans="1:7" ht="15" customHeight="1">
      <c r="A2478" s="29" t="s">
        <v>433</v>
      </c>
      <c r="B2478" s="29" t="s">
        <v>434</v>
      </c>
      <c r="C2478" s="29" t="s">
        <v>435</v>
      </c>
      <c r="D2478" s="30" t="s">
        <v>58</v>
      </c>
      <c r="E2478" s="31">
        <v>1</v>
      </c>
      <c r="F2478" s="32">
        <v>1</v>
      </c>
      <c r="G2478" s="32">
        <f>F2478*E2478</f>
        <v>1</v>
      </c>
    </row>
    <row r="2479" spans="1:7" ht="15" customHeight="1">
      <c r="A2479" s="1"/>
      <c r="B2479" s="1"/>
      <c r="C2479" s="1"/>
      <c r="D2479" s="1"/>
      <c r="E2479" s="1"/>
      <c r="F2479" s="33" t="s">
        <v>2433</v>
      </c>
      <c r="G2479" s="34">
        <v>1</v>
      </c>
    </row>
    <row r="2480" spans="1:7" ht="15" customHeight="1">
      <c r="A2480" s="27" t="s">
        <v>2729</v>
      </c>
      <c r="B2480" s="27" t="s">
        <v>2828</v>
      </c>
      <c r="C2480" s="27" t="s">
        <v>1052</v>
      </c>
      <c r="D2480" s="28" t="s">
        <v>101</v>
      </c>
      <c r="E2480" s="1"/>
      <c r="F2480" s="1"/>
      <c r="G2480" s="1"/>
    </row>
    <row r="2481" spans="1:7" ht="20.100000000000001" customHeight="1">
      <c r="A2481" s="29" t="s">
        <v>49</v>
      </c>
      <c r="B2481" s="29" t="s">
        <v>50</v>
      </c>
      <c r="C2481" s="29" t="s">
        <v>51</v>
      </c>
      <c r="D2481" s="30" t="s">
        <v>48</v>
      </c>
      <c r="E2481" s="31">
        <v>30</v>
      </c>
      <c r="F2481" s="32">
        <v>20.082805098480002</v>
      </c>
      <c r="G2481" s="32">
        <f t="shared" ref="G2481:G2504" si="81">F2481*E2481</f>
        <v>602.48415295440009</v>
      </c>
    </row>
    <row r="2482" spans="1:7" ht="27.95" customHeight="1">
      <c r="A2482" s="29" t="s">
        <v>52</v>
      </c>
      <c r="B2482" s="29" t="s">
        <v>53</v>
      </c>
      <c r="C2482" s="29" t="s">
        <v>54</v>
      </c>
      <c r="D2482" s="30" t="s">
        <v>48</v>
      </c>
      <c r="E2482" s="31">
        <v>14</v>
      </c>
      <c r="F2482" s="32">
        <v>21.683553967294401</v>
      </c>
      <c r="G2482" s="32">
        <f t="shared" si="81"/>
        <v>303.56975554212158</v>
      </c>
    </row>
    <row r="2483" spans="1:7" ht="27.95" customHeight="1">
      <c r="A2483" s="29" t="s">
        <v>55</v>
      </c>
      <c r="B2483" s="29" t="s">
        <v>56</v>
      </c>
      <c r="C2483" s="29" t="s">
        <v>57</v>
      </c>
      <c r="D2483" s="30" t="s">
        <v>58</v>
      </c>
      <c r="E2483" s="31">
        <v>1</v>
      </c>
      <c r="F2483" s="32">
        <v>2.0951200000000001</v>
      </c>
      <c r="G2483" s="32">
        <f t="shared" si="81"/>
        <v>2.0951200000000001</v>
      </c>
    </row>
    <row r="2484" spans="1:7" ht="27.95" customHeight="1">
      <c r="A2484" s="29" t="s">
        <v>134</v>
      </c>
      <c r="B2484" s="29" t="s">
        <v>135</v>
      </c>
      <c r="C2484" s="29" t="s">
        <v>136</v>
      </c>
      <c r="D2484" s="30" t="s">
        <v>48</v>
      </c>
      <c r="E2484" s="31">
        <v>44.77</v>
      </c>
      <c r="F2484" s="32">
        <v>1.5780130000000001</v>
      </c>
      <c r="G2484" s="32">
        <f t="shared" si="81"/>
        <v>70.647642010000013</v>
      </c>
    </row>
    <row r="2485" spans="1:7" ht="36" customHeight="1">
      <c r="A2485" s="29" t="s">
        <v>137</v>
      </c>
      <c r="B2485" s="29" t="s">
        <v>138</v>
      </c>
      <c r="C2485" s="29" t="s">
        <v>139</v>
      </c>
      <c r="D2485" s="30" t="s">
        <v>48</v>
      </c>
      <c r="E2485" s="31">
        <v>44.77</v>
      </c>
      <c r="F2485" s="32">
        <v>7.697298</v>
      </c>
      <c r="G2485" s="32">
        <f t="shared" si="81"/>
        <v>344.60803146000001</v>
      </c>
    </row>
    <row r="2486" spans="1:7" ht="27.95" customHeight="1">
      <c r="A2486" s="29" t="s">
        <v>172</v>
      </c>
      <c r="B2486" s="29" t="s">
        <v>173</v>
      </c>
      <c r="C2486" s="29" t="s">
        <v>174</v>
      </c>
      <c r="D2486" s="30" t="s">
        <v>48</v>
      </c>
      <c r="E2486" s="31">
        <v>142</v>
      </c>
      <c r="F2486" s="32">
        <v>24.092739999999999</v>
      </c>
      <c r="G2486" s="32">
        <f t="shared" si="81"/>
        <v>3421.1690799999997</v>
      </c>
    </row>
    <row r="2487" spans="1:7" ht="27.95" customHeight="1">
      <c r="A2487" s="29" t="s">
        <v>219</v>
      </c>
      <c r="B2487" s="29" t="s">
        <v>220</v>
      </c>
      <c r="C2487" s="29" t="s">
        <v>221</v>
      </c>
      <c r="D2487" s="30" t="s">
        <v>48</v>
      </c>
      <c r="E2487" s="31">
        <v>9</v>
      </c>
      <c r="F2487" s="32">
        <v>1.6749240000000001</v>
      </c>
      <c r="G2487" s="32">
        <f t="shared" si="81"/>
        <v>15.074316000000001</v>
      </c>
    </row>
    <row r="2488" spans="1:7" ht="20.100000000000001" customHeight="1">
      <c r="A2488" s="29" t="s">
        <v>225</v>
      </c>
      <c r="B2488" s="29" t="s">
        <v>226</v>
      </c>
      <c r="C2488" s="29" t="s">
        <v>227</v>
      </c>
      <c r="D2488" s="30" t="s">
        <v>48</v>
      </c>
      <c r="E2488" s="31">
        <v>17.399999999999999</v>
      </c>
      <c r="F2488" s="32">
        <v>1.563731</v>
      </c>
      <c r="G2488" s="32">
        <f t="shared" si="81"/>
        <v>27.208919399999999</v>
      </c>
    </row>
    <row r="2489" spans="1:7" ht="27.95" customHeight="1">
      <c r="A2489" s="29" t="s">
        <v>238</v>
      </c>
      <c r="B2489" s="29" t="s">
        <v>135</v>
      </c>
      <c r="C2489" s="29" t="s">
        <v>136</v>
      </c>
      <c r="D2489" s="30" t="s">
        <v>48</v>
      </c>
      <c r="E2489" s="31">
        <v>1721.67</v>
      </c>
      <c r="F2489" s="32">
        <v>1.5780130000000001</v>
      </c>
      <c r="G2489" s="32">
        <f t="shared" si="81"/>
        <v>2716.8176417100003</v>
      </c>
    </row>
    <row r="2490" spans="1:7" ht="36" customHeight="1">
      <c r="A2490" s="29" t="s">
        <v>239</v>
      </c>
      <c r="B2490" s="29" t="s">
        <v>138</v>
      </c>
      <c r="C2490" s="29" t="s">
        <v>139</v>
      </c>
      <c r="D2490" s="30" t="s">
        <v>48</v>
      </c>
      <c r="E2490" s="31">
        <v>1721.67</v>
      </c>
      <c r="F2490" s="32">
        <v>7.697298</v>
      </c>
      <c r="G2490" s="32">
        <f t="shared" si="81"/>
        <v>13252.20704766</v>
      </c>
    </row>
    <row r="2491" spans="1:7" ht="36" customHeight="1">
      <c r="A2491" s="29" t="s">
        <v>266</v>
      </c>
      <c r="B2491" s="29" t="s">
        <v>267</v>
      </c>
      <c r="C2491" s="29" t="s">
        <v>268</v>
      </c>
      <c r="D2491" s="30" t="s">
        <v>48</v>
      </c>
      <c r="E2491" s="31">
        <v>408</v>
      </c>
      <c r="F2491" s="32">
        <v>20.319534999999998</v>
      </c>
      <c r="G2491" s="32">
        <f t="shared" si="81"/>
        <v>8290.3702799999992</v>
      </c>
    </row>
    <row r="2492" spans="1:7" ht="36" customHeight="1">
      <c r="A2492" s="29" t="s">
        <v>278</v>
      </c>
      <c r="B2492" s="29" t="s">
        <v>267</v>
      </c>
      <c r="C2492" s="29" t="s">
        <v>268</v>
      </c>
      <c r="D2492" s="30" t="s">
        <v>48</v>
      </c>
      <c r="E2492" s="31">
        <v>229.45</v>
      </c>
      <c r="F2492" s="32">
        <v>20.319534999999998</v>
      </c>
      <c r="G2492" s="32">
        <f t="shared" si="81"/>
        <v>4662.3173057499998</v>
      </c>
    </row>
    <row r="2493" spans="1:7" ht="20.100000000000001" customHeight="1">
      <c r="A2493" s="29" t="s">
        <v>282</v>
      </c>
      <c r="B2493" s="29" t="s">
        <v>283</v>
      </c>
      <c r="C2493" s="29" t="s">
        <v>284</v>
      </c>
      <c r="D2493" s="30" t="s">
        <v>48</v>
      </c>
      <c r="E2493" s="31">
        <v>229.45</v>
      </c>
      <c r="F2493" s="32">
        <v>24.79796</v>
      </c>
      <c r="G2493" s="32">
        <f t="shared" si="81"/>
        <v>5689.8919219999998</v>
      </c>
    </row>
    <row r="2494" spans="1:7" ht="20.100000000000001" customHeight="1">
      <c r="A2494" s="29" t="s">
        <v>285</v>
      </c>
      <c r="B2494" s="29" t="s">
        <v>286</v>
      </c>
      <c r="C2494" s="29" t="s">
        <v>287</v>
      </c>
      <c r="D2494" s="30" t="s">
        <v>48</v>
      </c>
      <c r="E2494" s="31">
        <v>46.46</v>
      </c>
      <c r="F2494" s="32">
        <v>14.08975</v>
      </c>
      <c r="G2494" s="32">
        <f t="shared" si="81"/>
        <v>654.60978499999999</v>
      </c>
    </row>
    <row r="2495" spans="1:7" ht="27.95" customHeight="1">
      <c r="A2495" s="29" t="s">
        <v>300</v>
      </c>
      <c r="B2495" s="29" t="s">
        <v>301</v>
      </c>
      <c r="C2495" s="29" t="s">
        <v>302</v>
      </c>
      <c r="D2495" s="30" t="s">
        <v>48</v>
      </c>
      <c r="E2495" s="31">
        <v>25</v>
      </c>
      <c r="F2495" s="32">
        <v>1.508122</v>
      </c>
      <c r="G2495" s="32">
        <f t="shared" si="81"/>
        <v>37.703049999999998</v>
      </c>
    </row>
    <row r="2496" spans="1:7" ht="27.95" customHeight="1">
      <c r="A2496" s="29" t="s">
        <v>309</v>
      </c>
      <c r="B2496" s="29" t="s">
        <v>135</v>
      </c>
      <c r="C2496" s="29" t="s">
        <v>136</v>
      </c>
      <c r="D2496" s="30" t="s">
        <v>48</v>
      </c>
      <c r="E2496" s="31">
        <v>25</v>
      </c>
      <c r="F2496" s="32">
        <v>1.5780130000000001</v>
      </c>
      <c r="G2496" s="32">
        <f t="shared" si="81"/>
        <v>39.450324999999999</v>
      </c>
    </row>
    <row r="2497" spans="1:7" ht="36" customHeight="1">
      <c r="A2497" s="29" t="s">
        <v>310</v>
      </c>
      <c r="B2497" s="29" t="s">
        <v>138</v>
      </c>
      <c r="C2497" s="29" t="s">
        <v>139</v>
      </c>
      <c r="D2497" s="30" t="s">
        <v>48</v>
      </c>
      <c r="E2497" s="31">
        <v>25</v>
      </c>
      <c r="F2497" s="32">
        <v>7.697298</v>
      </c>
      <c r="G2497" s="32">
        <f t="shared" si="81"/>
        <v>192.43244999999999</v>
      </c>
    </row>
    <row r="2498" spans="1:7" ht="20.100000000000001" customHeight="1">
      <c r="A2498" s="29" t="s">
        <v>337</v>
      </c>
      <c r="B2498" s="29" t="s">
        <v>338</v>
      </c>
      <c r="C2498" s="29" t="s">
        <v>339</v>
      </c>
      <c r="D2498" s="30" t="s">
        <v>118</v>
      </c>
      <c r="E2498" s="31">
        <v>9.9</v>
      </c>
      <c r="F2498" s="32">
        <v>103.056</v>
      </c>
      <c r="G2498" s="32">
        <f t="shared" si="81"/>
        <v>1020.2544</v>
      </c>
    </row>
    <row r="2499" spans="1:7" ht="20.100000000000001" customHeight="1">
      <c r="A2499" s="29" t="s">
        <v>354</v>
      </c>
      <c r="B2499" s="29" t="s">
        <v>355</v>
      </c>
      <c r="C2499" s="29" t="s">
        <v>356</v>
      </c>
      <c r="D2499" s="30" t="s">
        <v>118</v>
      </c>
      <c r="E2499" s="31">
        <v>3.89</v>
      </c>
      <c r="F2499" s="32">
        <v>449.84124500000001</v>
      </c>
      <c r="G2499" s="32">
        <f t="shared" si="81"/>
        <v>1749.8824430500001</v>
      </c>
    </row>
    <row r="2500" spans="1:7" ht="20.100000000000001" customHeight="1">
      <c r="A2500" s="29" t="s">
        <v>357</v>
      </c>
      <c r="B2500" s="29" t="s">
        <v>358</v>
      </c>
      <c r="C2500" s="29" t="s">
        <v>359</v>
      </c>
      <c r="D2500" s="30" t="s">
        <v>81</v>
      </c>
      <c r="E2500" s="31">
        <v>220</v>
      </c>
      <c r="F2500" s="32">
        <v>5.03770878</v>
      </c>
      <c r="G2500" s="32">
        <f t="shared" si="81"/>
        <v>1108.2959315999999</v>
      </c>
    </row>
    <row r="2501" spans="1:7" ht="27.95" customHeight="1">
      <c r="A2501" s="29" t="s">
        <v>360</v>
      </c>
      <c r="B2501" s="29" t="s">
        <v>361</v>
      </c>
      <c r="C2501" s="29" t="s">
        <v>362</v>
      </c>
      <c r="D2501" s="30" t="s">
        <v>48</v>
      </c>
      <c r="E2501" s="31">
        <v>242</v>
      </c>
      <c r="F2501" s="32">
        <v>3.0041760000000002</v>
      </c>
      <c r="G2501" s="32">
        <f t="shared" si="81"/>
        <v>727.01059200000009</v>
      </c>
    </row>
    <row r="2502" spans="1:7" ht="36" customHeight="1">
      <c r="A2502" s="29" t="s">
        <v>374</v>
      </c>
      <c r="B2502" s="29" t="s">
        <v>267</v>
      </c>
      <c r="C2502" s="29" t="s">
        <v>268</v>
      </c>
      <c r="D2502" s="30" t="s">
        <v>48</v>
      </c>
      <c r="E2502" s="31">
        <v>123.31</v>
      </c>
      <c r="F2502" s="32">
        <v>20.319534999999998</v>
      </c>
      <c r="G2502" s="32">
        <f t="shared" si="81"/>
        <v>2505.6018608499999</v>
      </c>
    </row>
    <row r="2503" spans="1:7" ht="20.100000000000001" customHeight="1">
      <c r="A2503" s="29" t="s">
        <v>376</v>
      </c>
      <c r="B2503" s="29" t="s">
        <v>377</v>
      </c>
      <c r="C2503" s="29" t="s">
        <v>378</v>
      </c>
      <c r="D2503" s="30" t="s">
        <v>48</v>
      </c>
      <c r="E2503" s="31">
        <v>123.31</v>
      </c>
      <c r="F2503" s="32">
        <v>19.725650000000002</v>
      </c>
      <c r="G2503" s="32">
        <f t="shared" si="81"/>
        <v>2432.3699015000002</v>
      </c>
    </row>
    <row r="2504" spans="1:7" ht="20.100000000000001" customHeight="1">
      <c r="A2504" s="29" t="s">
        <v>379</v>
      </c>
      <c r="B2504" s="29" t="s">
        <v>286</v>
      </c>
      <c r="C2504" s="29" t="s">
        <v>287</v>
      </c>
      <c r="D2504" s="30" t="s">
        <v>48</v>
      </c>
      <c r="E2504" s="31">
        <v>55.18</v>
      </c>
      <c r="F2504" s="32">
        <v>14.08975</v>
      </c>
      <c r="G2504" s="32">
        <f t="shared" si="81"/>
        <v>777.47240499999998</v>
      </c>
    </row>
    <row r="2505" spans="1:7" ht="15" customHeight="1">
      <c r="A2505" s="1"/>
      <c r="B2505" s="1"/>
      <c r="C2505" s="1"/>
      <c r="D2505" s="1"/>
      <c r="E2505" s="1"/>
      <c r="F2505" s="33" t="s">
        <v>2433</v>
      </c>
      <c r="G2505" s="34">
        <v>50643.544358486521</v>
      </c>
    </row>
    <row r="2506" spans="1:7" ht="15" customHeight="1">
      <c r="A2506" s="27" t="s">
        <v>2729</v>
      </c>
      <c r="B2506" s="27" t="s">
        <v>2829</v>
      </c>
      <c r="C2506" s="27" t="s">
        <v>1404</v>
      </c>
      <c r="D2506" s="28" t="s">
        <v>101</v>
      </c>
      <c r="E2506" s="1"/>
      <c r="F2506" s="1"/>
      <c r="G2506" s="1"/>
    </row>
    <row r="2507" spans="1:7" ht="20.100000000000001" customHeight="1">
      <c r="A2507" s="29" t="s">
        <v>59</v>
      </c>
      <c r="B2507" s="29" t="s">
        <v>60</v>
      </c>
      <c r="C2507" s="29" t="s">
        <v>61</v>
      </c>
      <c r="D2507" s="30" t="s">
        <v>58</v>
      </c>
      <c r="E2507" s="31">
        <v>1</v>
      </c>
      <c r="F2507" s="32">
        <v>27.5</v>
      </c>
      <c r="G2507" s="32">
        <f>F2507*E2507</f>
        <v>27.5</v>
      </c>
    </row>
    <row r="2508" spans="1:7" ht="20.100000000000001" customHeight="1">
      <c r="A2508" s="29" t="s">
        <v>228</v>
      </c>
      <c r="B2508" s="29" t="s">
        <v>229</v>
      </c>
      <c r="C2508" s="29" t="s">
        <v>230</v>
      </c>
      <c r="D2508" s="30" t="s">
        <v>48</v>
      </c>
      <c r="E2508" s="31">
        <v>17.399999999999999</v>
      </c>
      <c r="F2508" s="32">
        <v>12.15</v>
      </c>
      <c r="G2508" s="32">
        <f>F2508*E2508</f>
        <v>211.41</v>
      </c>
    </row>
    <row r="2509" spans="1:7" ht="15" customHeight="1">
      <c r="A2509" s="1"/>
      <c r="B2509" s="1"/>
      <c r="C2509" s="1"/>
      <c r="D2509" s="1"/>
      <c r="E2509" s="1"/>
      <c r="F2509" s="33" t="s">
        <v>2433</v>
      </c>
      <c r="G2509" s="34">
        <v>238.91</v>
      </c>
    </row>
    <row r="2510" spans="1:7" ht="15" customHeight="1">
      <c r="A2510" s="27" t="s">
        <v>2753</v>
      </c>
      <c r="B2510" s="27" t="s">
        <v>2830</v>
      </c>
      <c r="C2510" s="27" t="s">
        <v>1905</v>
      </c>
      <c r="D2510" s="28" t="s">
        <v>196</v>
      </c>
      <c r="E2510" s="1"/>
      <c r="F2510" s="1"/>
      <c r="G2510" s="1"/>
    </row>
    <row r="2511" spans="1:7" ht="20.100000000000001" customHeight="1">
      <c r="A2511" s="29" t="s">
        <v>193</v>
      </c>
      <c r="B2511" s="29" t="s">
        <v>194</v>
      </c>
      <c r="C2511" s="29" t="s">
        <v>195</v>
      </c>
      <c r="D2511" s="30" t="s">
        <v>196</v>
      </c>
      <c r="E2511" s="31">
        <v>18</v>
      </c>
      <c r="F2511" s="32">
        <v>4.0000000000000002E-4</v>
      </c>
      <c r="G2511" s="32">
        <f>F2511*E2511</f>
        <v>7.2000000000000007E-3</v>
      </c>
    </row>
    <row r="2512" spans="1:7" ht="15" customHeight="1">
      <c r="A2512" s="1"/>
      <c r="B2512" s="1"/>
      <c r="C2512" s="1"/>
      <c r="D2512" s="1"/>
      <c r="E2512" s="1"/>
      <c r="F2512" s="33" t="s">
        <v>2433</v>
      </c>
      <c r="G2512" s="34">
        <v>7.1999999999999998E-3</v>
      </c>
    </row>
    <row r="2513" spans="1:7" ht="15.95" customHeight="1">
      <c r="A2513" s="27" t="s">
        <v>2535</v>
      </c>
      <c r="B2513" s="27" t="s">
        <v>2831</v>
      </c>
      <c r="C2513" s="27" t="s">
        <v>1636</v>
      </c>
      <c r="D2513" s="28" t="s">
        <v>58</v>
      </c>
      <c r="E2513" s="1"/>
      <c r="F2513" s="1"/>
      <c r="G2513" s="1"/>
    </row>
    <row r="2514" spans="1:7" ht="20.100000000000001" customHeight="1">
      <c r="A2514" s="29" t="s">
        <v>49</v>
      </c>
      <c r="B2514" s="29" t="s">
        <v>50</v>
      </c>
      <c r="C2514" s="29" t="s">
        <v>51</v>
      </c>
      <c r="D2514" s="30" t="s">
        <v>48</v>
      </c>
      <c r="E2514" s="31">
        <v>30</v>
      </c>
      <c r="F2514" s="32">
        <v>1.7654272199999999E-7</v>
      </c>
      <c r="G2514" s="32">
        <f>F2514*E2514</f>
        <v>5.2962816599999996E-6</v>
      </c>
    </row>
    <row r="2515" spans="1:7" ht="27.95" customHeight="1">
      <c r="A2515" s="29" t="s">
        <v>52</v>
      </c>
      <c r="B2515" s="29" t="s">
        <v>53</v>
      </c>
      <c r="C2515" s="29" t="s">
        <v>54</v>
      </c>
      <c r="D2515" s="30" t="s">
        <v>48</v>
      </c>
      <c r="E2515" s="31">
        <v>14</v>
      </c>
      <c r="F2515" s="32">
        <v>2.8655324246399998E-7</v>
      </c>
      <c r="G2515" s="32">
        <f>F2515*E2515</f>
        <v>4.0117453944959998E-6</v>
      </c>
    </row>
    <row r="2516" spans="1:7" ht="15" customHeight="1">
      <c r="A2516" s="1"/>
      <c r="B2516" s="1"/>
      <c r="C2516" s="1"/>
      <c r="D2516" s="1"/>
      <c r="E2516" s="1"/>
      <c r="F2516" s="33" t="s">
        <v>2433</v>
      </c>
      <c r="G2516" s="34">
        <v>9.3080270544959994E-6</v>
      </c>
    </row>
    <row r="2517" spans="1:7" ht="24" customHeight="1">
      <c r="A2517" s="27" t="s">
        <v>2729</v>
      </c>
      <c r="B2517" s="27" t="s">
        <v>2832</v>
      </c>
      <c r="C2517" s="27" t="s">
        <v>1785</v>
      </c>
      <c r="D2517" s="28" t="s">
        <v>118</v>
      </c>
      <c r="E2517" s="1"/>
      <c r="F2517" s="1"/>
      <c r="G2517" s="1"/>
    </row>
    <row r="2518" spans="1:7" ht="15" customHeight="1">
      <c r="A2518" s="29" t="s">
        <v>152</v>
      </c>
      <c r="B2518" s="29" t="s">
        <v>153</v>
      </c>
      <c r="C2518" s="29" t="s">
        <v>154</v>
      </c>
      <c r="D2518" s="30" t="s">
        <v>155</v>
      </c>
      <c r="E2518" s="31">
        <v>142</v>
      </c>
      <c r="F2518" s="32">
        <v>0.01</v>
      </c>
      <c r="G2518" s="32">
        <f>F2518*E2518</f>
        <v>1.42</v>
      </c>
    </row>
    <row r="2519" spans="1:7" ht="15" customHeight="1">
      <c r="A2519" s="29" t="s">
        <v>178</v>
      </c>
      <c r="B2519" s="29" t="s">
        <v>153</v>
      </c>
      <c r="C2519" s="29" t="s">
        <v>154</v>
      </c>
      <c r="D2519" s="30" t="s">
        <v>155</v>
      </c>
      <c r="E2519" s="31">
        <v>71</v>
      </c>
      <c r="F2519" s="32">
        <v>0.01</v>
      </c>
      <c r="G2519" s="32">
        <f>F2519*E2519</f>
        <v>0.71</v>
      </c>
    </row>
    <row r="2520" spans="1:7" ht="15" customHeight="1">
      <c r="A2520" s="29" t="s">
        <v>256</v>
      </c>
      <c r="B2520" s="29" t="s">
        <v>153</v>
      </c>
      <c r="C2520" s="29" t="s">
        <v>154</v>
      </c>
      <c r="D2520" s="30" t="s">
        <v>155</v>
      </c>
      <c r="E2520" s="31">
        <v>190</v>
      </c>
      <c r="F2520" s="32">
        <v>0.01</v>
      </c>
      <c r="G2520" s="32">
        <f>F2520*E2520</f>
        <v>1.9000000000000001</v>
      </c>
    </row>
    <row r="2521" spans="1:7" ht="15" customHeight="1">
      <c r="A2521" s="29" t="s">
        <v>363</v>
      </c>
      <c r="B2521" s="29" t="s">
        <v>153</v>
      </c>
      <c r="C2521" s="29" t="s">
        <v>154</v>
      </c>
      <c r="D2521" s="30" t="s">
        <v>155</v>
      </c>
      <c r="E2521" s="31">
        <v>110</v>
      </c>
      <c r="F2521" s="32">
        <v>0.01</v>
      </c>
      <c r="G2521" s="32">
        <f>F2521*E2521</f>
        <v>1.1000000000000001</v>
      </c>
    </row>
    <row r="2522" spans="1:7" ht="15" customHeight="1">
      <c r="A2522" s="1"/>
      <c r="B2522" s="1"/>
      <c r="C2522" s="1"/>
      <c r="D2522" s="1"/>
      <c r="E2522" s="1"/>
      <c r="F2522" s="33" t="s">
        <v>2433</v>
      </c>
      <c r="G2522" s="34">
        <v>5.13</v>
      </c>
    </row>
    <row r="2523" spans="1:7" ht="24" customHeight="1">
      <c r="A2523" s="27" t="s">
        <v>2729</v>
      </c>
      <c r="B2523" s="27" t="s">
        <v>2833</v>
      </c>
      <c r="C2523" s="27" t="s">
        <v>1082</v>
      </c>
      <c r="D2523" s="28" t="s">
        <v>118</v>
      </c>
      <c r="E2523" s="1"/>
      <c r="F2523" s="1"/>
      <c r="G2523" s="1"/>
    </row>
    <row r="2524" spans="1:7" ht="20.100000000000001" customHeight="1">
      <c r="A2524" s="29" t="s">
        <v>297</v>
      </c>
      <c r="B2524" s="29" t="s">
        <v>298</v>
      </c>
      <c r="C2524" s="29" t="s">
        <v>299</v>
      </c>
      <c r="D2524" s="30" t="s">
        <v>118</v>
      </c>
      <c r="E2524" s="31">
        <v>0.25</v>
      </c>
      <c r="F2524" s="32">
        <v>1.103</v>
      </c>
      <c r="G2524" s="32">
        <f>F2524*E2524</f>
        <v>0.27575</v>
      </c>
    </row>
    <row r="2525" spans="1:7" ht="27.95" customHeight="1">
      <c r="A2525" s="29" t="s">
        <v>306</v>
      </c>
      <c r="B2525" s="29" t="s">
        <v>307</v>
      </c>
      <c r="C2525" s="29" t="s">
        <v>308</v>
      </c>
      <c r="D2525" s="30" t="s">
        <v>118</v>
      </c>
      <c r="E2525" s="31">
        <v>0.56000000000000005</v>
      </c>
      <c r="F2525" s="32">
        <v>1.103</v>
      </c>
      <c r="G2525" s="32">
        <f>F2525*E2525</f>
        <v>0.61768000000000001</v>
      </c>
    </row>
    <row r="2526" spans="1:7" ht="20.100000000000001" customHeight="1">
      <c r="A2526" s="29" t="s">
        <v>353</v>
      </c>
      <c r="B2526" s="29" t="s">
        <v>298</v>
      </c>
      <c r="C2526" s="29" t="s">
        <v>299</v>
      </c>
      <c r="D2526" s="30" t="s">
        <v>118</v>
      </c>
      <c r="E2526" s="31">
        <v>3.38</v>
      </c>
      <c r="F2526" s="32">
        <v>1.103</v>
      </c>
      <c r="G2526" s="32">
        <f>F2526*E2526</f>
        <v>3.7281399999999998</v>
      </c>
    </row>
    <row r="2527" spans="1:7" ht="15" customHeight="1">
      <c r="A2527" s="1"/>
      <c r="B2527" s="1"/>
      <c r="C2527" s="1"/>
      <c r="D2527" s="1"/>
      <c r="E2527" s="1"/>
      <c r="F2527" s="33" t="s">
        <v>2433</v>
      </c>
      <c r="G2527" s="34">
        <v>4.6215700000000002</v>
      </c>
    </row>
    <row r="2528" spans="1:7" ht="15" customHeight="1">
      <c r="A2528" s="27" t="s">
        <v>2729</v>
      </c>
      <c r="B2528" s="27" t="s">
        <v>2834</v>
      </c>
      <c r="C2528" s="27" t="s">
        <v>1655</v>
      </c>
      <c r="D2528" s="28" t="s">
        <v>58</v>
      </c>
      <c r="E2528" s="1"/>
      <c r="F2528" s="1"/>
      <c r="G2528" s="1"/>
    </row>
    <row r="2529" spans="1:7" ht="20.100000000000001" customHeight="1">
      <c r="A2529" s="29" t="s">
        <v>49</v>
      </c>
      <c r="B2529" s="29" t="s">
        <v>50</v>
      </c>
      <c r="C2529" s="29" t="s">
        <v>51</v>
      </c>
      <c r="D2529" s="30" t="s">
        <v>48</v>
      </c>
      <c r="E2529" s="31">
        <v>30</v>
      </c>
      <c r="F2529" s="32">
        <v>0.05</v>
      </c>
      <c r="G2529" s="32">
        <f>F2529*E2529</f>
        <v>1.5</v>
      </c>
    </row>
    <row r="2530" spans="1:7" ht="27.95" customHeight="1">
      <c r="A2530" s="29" t="s">
        <v>52</v>
      </c>
      <c r="B2530" s="29" t="s">
        <v>53</v>
      </c>
      <c r="C2530" s="29" t="s">
        <v>54</v>
      </c>
      <c r="D2530" s="30" t="s">
        <v>48</v>
      </c>
      <c r="E2530" s="31">
        <v>14</v>
      </c>
      <c r="F2530" s="32">
        <v>0.18790000000000001</v>
      </c>
      <c r="G2530" s="32">
        <f>F2530*E2530</f>
        <v>2.6306000000000003</v>
      </c>
    </row>
    <row r="2531" spans="1:7" ht="15" customHeight="1">
      <c r="A2531" s="1"/>
      <c r="B2531" s="1"/>
      <c r="C2531" s="1"/>
      <c r="D2531" s="1"/>
      <c r="E2531" s="1"/>
      <c r="F2531" s="33" t="s">
        <v>2433</v>
      </c>
      <c r="G2531" s="34">
        <v>4.1306000000000003</v>
      </c>
    </row>
    <row r="2532" spans="1:7" ht="15" customHeight="1">
      <c r="A2532" s="27" t="s">
        <v>2729</v>
      </c>
      <c r="B2532" s="27" t="s">
        <v>2835</v>
      </c>
      <c r="C2532" s="27" t="s">
        <v>1658</v>
      </c>
      <c r="D2532" s="28" t="s">
        <v>58</v>
      </c>
      <c r="E2532" s="1"/>
      <c r="F2532" s="1"/>
      <c r="G2532" s="1"/>
    </row>
    <row r="2533" spans="1:7" ht="20.100000000000001" customHeight="1">
      <c r="A2533" s="29" t="s">
        <v>49</v>
      </c>
      <c r="B2533" s="29" t="s">
        <v>50</v>
      </c>
      <c r="C2533" s="29" t="s">
        <v>51</v>
      </c>
      <c r="D2533" s="30" t="s">
        <v>48</v>
      </c>
      <c r="E2533" s="31">
        <v>30</v>
      </c>
      <c r="F2533" s="32">
        <v>2.5000000000000001E-2</v>
      </c>
      <c r="G2533" s="32">
        <f>F2533*E2533</f>
        <v>0.75</v>
      </c>
    </row>
    <row r="2534" spans="1:7" ht="27.95" customHeight="1">
      <c r="A2534" s="29" t="s">
        <v>52</v>
      </c>
      <c r="B2534" s="29" t="s">
        <v>53</v>
      </c>
      <c r="C2534" s="29" t="s">
        <v>54</v>
      </c>
      <c r="D2534" s="30" t="s">
        <v>48</v>
      </c>
      <c r="E2534" s="31">
        <v>14</v>
      </c>
      <c r="F2534" s="32">
        <v>2.6800000000000001E-2</v>
      </c>
      <c r="G2534" s="32">
        <f>F2534*E2534</f>
        <v>0.37520000000000003</v>
      </c>
    </row>
    <row r="2535" spans="1:7" ht="15" customHeight="1">
      <c r="A2535" s="1"/>
      <c r="B2535" s="1"/>
      <c r="C2535" s="1"/>
      <c r="D2535" s="1"/>
      <c r="E2535" s="1"/>
      <c r="F2535" s="33" t="s">
        <v>2433</v>
      </c>
      <c r="G2535" s="34">
        <v>1.1252</v>
      </c>
    </row>
    <row r="2536" spans="1:7" ht="15" customHeight="1">
      <c r="A2536" s="27" t="s">
        <v>2729</v>
      </c>
      <c r="B2536" s="27" t="s">
        <v>2836</v>
      </c>
      <c r="C2536" s="27" t="s">
        <v>799</v>
      </c>
      <c r="D2536" s="28" t="s">
        <v>58</v>
      </c>
      <c r="E2536" s="1"/>
      <c r="F2536" s="1"/>
      <c r="G2536" s="1"/>
    </row>
    <row r="2537" spans="1:7" ht="20.100000000000001" customHeight="1">
      <c r="A2537" s="29" t="s">
        <v>77</v>
      </c>
      <c r="B2537" s="29" t="s">
        <v>78</v>
      </c>
      <c r="C2537" s="29" t="s">
        <v>79</v>
      </c>
      <c r="D2537" s="30" t="s">
        <v>81</v>
      </c>
      <c r="E2537" s="31">
        <v>154.34</v>
      </c>
      <c r="F2537" s="32">
        <v>2.1899999999999999E-2</v>
      </c>
      <c r="G2537" s="32">
        <f>F2537*E2537</f>
        <v>3.3800460000000001</v>
      </c>
    </row>
    <row r="2538" spans="1:7" ht="20.100000000000001" customHeight="1">
      <c r="A2538" s="29" t="s">
        <v>203</v>
      </c>
      <c r="B2538" s="29" t="s">
        <v>78</v>
      </c>
      <c r="C2538" s="29" t="s">
        <v>79</v>
      </c>
      <c r="D2538" s="30" t="s">
        <v>81</v>
      </c>
      <c r="E2538" s="31">
        <v>124.19</v>
      </c>
      <c r="F2538" s="32">
        <v>2.1899999999999999E-2</v>
      </c>
      <c r="G2538" s="32">
        <f>F2538*E2538</f>
        <v>2.7197609999999997</v>
      </c>
    </row>
    <row r="2539" spans="1:7" ht="15" customHeight="1">
      <c r="A2539" s="1"/>
      <c r="B2539" s="1"/>
      <c r="C2539" s="1"/>
      <c r="D2539" s="1"/>
      <c r="E2539" s="1"/>
      <c r="F2539" s="33" t="s">
        <v>2433</v>
      </c>
      <c r="G2539" s="34">
        <v>6.0998070000000002</v>
      </c>
    </row>
    <row r="2540" spans="1:7" ht="15.95" customHeight="1">
      <c r="A2540" s="27" t="s">
        <v>2729</v>
      </c>
      <c r="B2540" s="27" t="s">
        <v>2837</v>
      </c>
      <c r="C2540" s="27" t="s">
        <v>2362</v>
      </c>
      <c r="D2540" s="28" t="s">
        <v>695</v>
      </c>
      <c r="E2540" s="1"/>
      <c r="F2540" s="1"/>
      <c r="G2540" s="1"/>
    </row>
    <row r="2541" spans="1:7" ht="20.100000000000001" customHeight="1">
      <c r="A2541" s="29" t="s">
        <v>49</v>
      </c>
      <c r="B2541" s="29" t="s">
        <v>50</v>
      </c>
      <c r="C2541" s="29" t="s">
        <v>51</v>
      </c>
      <c r="D2541" s="30" t="s">
        <v>48</v>
      </c>
      <c r="E2541" s="31">
        <v>30</v>
      </c>
      <c r="F2541" s="32">
        <v>1.813896</v>
      </c>
      <c r="G2541" s="32">
        <f>F2541*E2541</f>
        <v>54.416879999999999</v>
      </c>
    </row>
    <row r="2542" spans="1:7" ht="27.95" customHeight="1">
      <c r="A2542" s="29" t="s">
        <v>52</v>
      </c>
      <c r="B2542" s="29" t="s">
        <v>53</v>
      </c>
      <c r="C2542" s="29" t="s">
        <v>54</v>
      </c>
      <c r="D2542" s="30" t="s">
        <v>48</v>
      </c>
      <c r="E2542" s="31">
        <v>14</v>
      </c>
      <c r="F2542" s="32">
        <v>1.82826</v>
      </c>
      <c r="G2542" s="32">
        <f>F2542*E2542</f>
        <v>25.59564</v>
      </c>
    </row>
    <row r="2543" spans="1:7" ht="15" customHeight="1">
      <c r="A2543" s="1"/>
      <c r="B2543" s="1"/>
      <c r="C2543" s="1"/>
      <c r="D2543" s="1"/>
      <c r="E2543" s="1"/>
      <c r="F2543" s="33" t="s">
        <v>2433</v>
      </c>
      <c r="G2543" s="34">
        <v>80.012519999999995</v>
      </c>
    </row>
    <row r="2544" spans="1:7" ht="15.95" customHeight="1">
      <c r="A2544" s="27" t="s">
        <v>2729</v>
      </c>
      <c r="B2544" s="27" t="s">
        <v>2838</v>
      </c>
      <c r="C2544" s="27" t="s">
        <v>1208</v>
      </c>
      <c r="D2544" s="28" t="s">
        <v>58</v>
      </c>
      <c r="E2544" s="1"/>
      <c r="F2544" s="1"/>
      <c r="G2544" s="1"/>
    </row>
    <row r="2545" spans="1:7" ht="20.100000000000001" customHeight="1">
      <c r="A2545" s="29" t="s">
        <v>409</v>
      </c>
      <c r="B2545" s="29" t="s">
        <v>410</v>
      </c>
      <c r="C2545" s="29" t="s">
        <v>411</v>
      </c>
      <c r="D2545" s="30" t="s">
        <v>58</v>
      </c>
      <c r="E2545" s="31">
        <v>11</v>
      </c>
      <c r="F2545" s="32">
        <v>1</v>
      </c>
      <c r="G2545" s="32">
        <f>F2545*E2545</f>
        <v>11</v>
      </c>
    </row>
    <row r="2546" spans="1:7" ht="15" customHeight="1">
      <c r="A2546" s="1"/>
      <c r="B2546" s="1"/>
      <c r="C2546" s="1"/>
      <c r="D2546" s="1"/>
      <c r="E2546" s="1"/>
      <c r="F2546" s="33" t="s">
        <v>2433</v>
      </c>
      <c r="G2546" s="34">
        <v>11</v>
      </c>
    </row>
    <row r="2547" spans="1:7" ht="15" customHeight="1">
      <c r="A2547" s="27" t="s">
        <v>2729</v>
      </c>
      <c r="B2547" s="27" t="s">
        <v>2839</v>
      </c>
      <c r="C2547" s="27" t="s">
        <v>585</v>
      </c>
      <c r="D2547" s="28" t="s">
        <v>58</v>
      </c>
      <c r="E2547" s="1"/>
      <c r="F2547" s="1"/>
      <c r="G2547" s="1"/>
    </row>
    <row r="2548" spans="1:7" ht="27.95" customHeight="1">
      <c r="A2548" s="29" t="s">
        <v>38</v>
      </c>
      <c r="B2548" s="29" t="s">
        <v>39</v>
      </c>
      <c r="C2548" s="29" t="s">
        <v>40</v>
      </c>
      <c r="D2548" s="30" t="s">
        <v>42</v>
      </c>
      <c r="E2548" s="31">
        <v>1</v>
      </c>
      <c r="F2548" s="32">
        <v>200</v>
      </c>
      <c r="G2548" s="32">
        <f>F2548*E2548</f>
        <v>200</v>
      </c>
    </row>
    <row r="2549" spans="1:7" ht="15" customHeight="1">
      <c r="A2549" s="1"/>
      <c r="B2549" s="1"/>
      <c r="C2549" s="1"/>
      <c r="D2549" s="1"/>
      <c r="E2549" s="1"/>
      <c r="F2549" s="33" t="s">
        <v>2433</v>
      </c>
      <c r="G2549" s="34">
        <v>200</v>
      </c>
    </row>
    <row r="2550" spans="1:7" ht="15" customHeight="1">
      <c r="A2550" s="27" t="s">
        <v>2729</v>
      </c>
      <c r="B2550" s="27" t="s">
        <v>2840</v>
      </c>
      <c r="C2550" s="27" t="s">
        <v>1664</v>
      </c>
      <c r="D2550" s="28" t="s">
        <v>58</v>
      </c>
      <c r="E2550" s="1"/>
      <c r="F2550" s="1"/>
      <c r="G2550" s="1"/>
    </row>
    <row r="2551" spans="1:7" ht="27.95" customHeight="1">
      <c r="A2551" s="29" t="s">
        <v>38</v>
      </c>
      <c r="B2551" s="29" t="s">
        <v>39</v>
      </c>
      <c r="C2551" s="29" t="s">
        <v>40</v>
      </c>
      <c r="D2551" s="30" t="s">
        <v>42</v>
      </c>
      <c r="E2551" s="31">
        <v>1</v>
      </c>
      <c r="F2551" s="32">
        <v>25</v>
      </c>
      <c r="G2551" s="32">
        <f>F2551*E2551</f>
        <v>25</v>
      </c>
    </row>
    <row r="2552" spans="1:7" ht="15" customHeight="1">
      <c r="A2552" s="1"/>
      <c r="B2552" s="1"/>
      <c r="C2552" s="1"/>
      <c r="D2552" s="1"/>
      <c r="E2552" s="1"/>
      <c r="F2552" s="33" t="s">
        <v>2433</v>
      </c>
      <c r="G2552" s="34">
        <v>25</v>
      </c>
    </row>
    <row r="2553" spans="1:7" ht="15" customHeight="1">
      <c r="A2553" s="27" t="s">
        <v>2729</v>
      </c>
      <c r="B2553" s="27" t="s">
        <v>2841</v>
      </c>
      <c r="C2553" s="27" t="s">
        <v>1774</v>
      </c>
      <c r="D2553" s="28" t="s">
        <v>58</v>
      </c>
      <c r="E2553" s="1"/>
      <c r="F2553" s="1"/>
      <c r="G2553" s="1"/>
    </row>
    <row r="2554" spans="1:7" ht="27.95" customHeight="1">
      <c r="A2554" s="29" t="s">
        <v>55</v>
      </c>
      <c r="B2554" s="29" t="s">
        <v>56</v>
      </c>
      <c r="C2554" s="29" t="s">
        <v>57</v>
      </c>
      <c r="D2554" s="30" t="s">
        <v>58</v>
      </c>
      <c r="E2554" s="31">
        <v>1</v>
      </c>
      <c r="F2554" s="32">
        <v>1</v>
      </c>
      <c r="G2554" s="32">
        <f>F2554*E2554</f>
        <v>1</v>
      </c>
    </row>
    <row r="2555" spans="1:7" ht="15" customHeight="1">
      <c r="A2555" s="1"/>
      <c r="B2555" s="1"/>
      <c r="C2555" s="1"/>
      <c r="D2555" s="1"/>
      <c r="E2555" s="1"/>
      <c r="F2555" s="33" t="s">
        <v>2433</v>
      </c>
      <c r="G2555" s="34">
        <v>1</v>
      </c>
    </row>
    <row r="2556" spans="1:7" ht="15.95" customHeight="1">
      <c r="A2556" s="27" t="s">
        <v>2729</v>
      </c>
      <c r="B2556" s="27" t="s">
        <v>2842</v>
      </c>
      <c r="C2556" s="27" t="s">
        <v>1780</v>
      </c>
      <c r="D2556" s="28" t="s">
        <v>58</v>
      </c>
      <c r="E2556" s="1"/>
      <c r="F2556" s="1"/>
      <c r="G2556" s="1"/>
    </row>
    <row r="2557" spans="1:7" ht="27.95" customHeight="1">
      <c r="A2557" s="29" t="s">
        <v>55</v>
      </c>
      <c r="B2557" s="29" t="s">
        <v>56</v>
      </c>
      <c r="C2557" s="29" t="s">
        <v>57</v>
      </c>
      <c r="D2557" s="30" t="s">
        <v>58</v>
      </c>
      <c r="E2557" s="31">
        <v>1</v>
      </c>
      <c r="F2557" s="32">
        <v>1</v>
      </c>
      <c r="G2557" s="32">
        <f>F2557*E2557</f>
        <v>1</v>
      </c>
    </row>
    <row r="2558" spans="1:7" ht="15" customHeight="1">
      <c r="A2558" s="1"/>
      <c r="B2558" s="1"/>
      <c r="C2558" s="1"/>
      <c r="D2558" s="1"/>
      <c r="E2558" s="1"/>
      <c r="F2558" s="33" t="s">
        <v>2433</v>
      </c>
      <c r="G2558" s="34">
        <v>1</v>
      </c>
    </row>
    <row r="2559" spans="1:7" ht="15.95" customHeight="1">
      <c r="A2559" s="27" t="s">
        <v>2729</v>
      </c>
      <c r="B2559" s="27" t="s">
        <v>2843</v>
      </c>
      <c r="C2559" s="27" t="s">
        <v>1777</v>
      </c>
      <c r="D2559" s="28" t="s">
        <v>58</v>
      </c>
      <c r="E2559" s="1"/>
      <c r="F2559" s="1"/>
      <c r="G2559" s="1"/>
    </row>
    <row r="2560" spans="1:7" ht="20.100000000000001" customHeight="1">
      <c r="A2560" s="29" t="s">
        <v>49</v>
      </c>
      <c r="B2560" s="29" t="s">
        <v>50</v>
      </c>
      <c r="C2560" s="29" t="s">
        <v>51</v>
      </c>
      <c r="D2560" s="30" t="s">
        <v>48</v>
      </c>
      <c r="E2560" s="31">
        <v>30</v>
      </c>
      <c r="F2560" s="32">
        <v>7.5999999999999998E-2</v>
      </c>
      <c r="G2560" s="32">
        <f>F2560*E2560</f>
        <v>2.2799999999999998</v>
      </c>
    </row>
    <row r="2561" spans="1:7" ht="27.95" customHeight="1">
      <c r="A2561" s="29" t="s">
        <v>52</v>
      </c>
      <c r="B2561" s="29" t="s">
        <v>53</v>
      </c>
      <c r="C2561" s="29" t="s">
        <v>54</v>
      </c>
      <c r="D2561" s="30" t="s">
        <v>48</v>
      </c>
      <c r="E2561" s="31">
        <v>14</v>
      </c>
      <c r="F2561" s="32">
        <v>0.1074</v>
      </c>
      <c r="G2561" s="32">
        <f>F2561*E2561</f>
        <v>1.5036</v>
      </c>
    </row>
    <row r="2562" spans="1:7" ht="15" customHeight="1">
      <c r="A2562" s="1"/>
      <c r="B2562" s="1"/>
      <c r="C2562" s="1"/>
      <c r="D2562" s="1"/>
      <c r="E2562" s="1"/>
      <c r="F2562" s="33" t="s">
        <v>2433</v>
      </c>
      <c r="G2562" s="34">
        <v>3.7835999999999999</v>
      </c>
    </row>
    <row r="2563" spans="1:7" ht="15" customHeight="1">
      <c r="A2563" s="27" t="s">
        <v>2753</v>
      </c>
      <c r="B2563" s="27" t="s">
        <v>2844</v>
      </c>
      <c r="C2563" s="27" t="s">
        <v>1907</v>
      </c>
      <c r="D2563" s="28" t="s">
        <v>196</v>
      </c>
      <c r="E2563" s="1"/>
      <c r="F2563" s="1"/>
      <c r="G2563" s="1"/>
    </row>
    <row r="2564" spans="1:7" ht="20.100000000000001" customHeight="1">
      <c r="A2564" s="29" t="s">
        <v>193</v>
      </c>
      <c r="B2564" s="29" t="s">
        <v>194</v>
      </c>
      <c r="C2564" s="29" t="s">
        <v>195</v>
      </c>
      <c r="D2564" s="30" t="s">
        <v>196</v>
      </c>
      <c r="E2564" s="31">
        <v>18</v>
      </c>
      <c r="F2564" s="32">
        <v>5.0000000000000001E-4</v>
      </c>
      <c r="G2564" s="32">
        <f>F2564*E2564</f>
        <v>9.0000000000000011E-3</v>
      </c>
    </row>
    <row r="2565" spans="1:7" ht="27.95" customHeight="1">
      <c r="A2565" s="29" t="s">
        <v>231</v>
      </c>
      <c r="B2565" s="29" t="s">
        <v>232</v>
      </c>
      <c r="C2565" s="29" t="s">
        <v>233</v>
      </c>
      <c r="D2565" s="30" t="s">
        <v>171</v>
      </c>
      <c r="E2565" s="31">
        <v>17.399999999999999</v>
      </c>
      <c r="F2565" s="32">
        <v>5.5000000000000003E-4</v>
      </c>
      <c r="G2565" s="32">
        <f>F2565*E2565</f>
        <v>9.5700000000000004E-3</v>
      </c>
    </row>
    <row r="2566" spans="1:7" ht="15" customHeight="1">
      <c r="A2566" s="1"/>
      <c r="B2566" s="1"/>
      <c r="C2566" s="1"/>
      <c r="D2566" s="1"/>
      <c r="E2566" s="1"/>
      <c r="F2566" s="33" t="s">
        <v>2433</v>
      </c>
      <c r="G2566" s="34">
        <v>1.857E-2</v>
      </c>
    </row>
    <row r="2567" spans="1:7" ht="15" customHeight="1">
      <c r="A2567" s="27" t="s">
        <v>2753</v>
      </c>
      <c r="B2567" s="27" t="s">
        <v>2845</v>
      </c>
      <c r="C2567" s="27" t="s">
        <v>1909</v>
      </c>
      <c r="D2567" s="28" t="s">
        <v>196</v>
      </c>
      <c r="E2567" s="1"/>
      <c r="F2567" s="1"/>
      <c r="G2567" s="1"/>
    </row>
    <row r="2568" spans="1:7" ht="20.100000000000001" customHeight="1">
      <c r="A2568" s="29" t="s">
        <v>193</v>
      </c>
      <c r="B2568" s="29" t="s">
        <v>194</v>
      </c>
      <c r="C2568" s="29" t="s">
        <v>195</v>
      </c>
      <c r="D2568" s="30" t="s">
        <v>196</v>
      </c>
      <c r="E2568" s="31">
        <v>18</v>
      </c>
      <c r="F2568" s="32">
        <v>6.9999999999999999E-4</v>
      </c>
      <c r="G2568" s="32">
        <f>F2568*E2568</f>
        <v>1.26E-2</v>
      </c>
    </row>
    <row r="2569" spans="1:7" ht="15" customHeight="1">
      <c r="A2569" s="1"/>
      <c r="B2569" s="1"/>
      <c r="C2569" s="1"/>
      <c r="D2569" s="1"/>
      <c r="E2569" s="1"/>
      <c r="F2569" s="33" t="s">
        <v>2433</v>
      </c>
      <c r="G2569" s="34">
        <v>1.26E-2</v>
      </c>
    </row>
    <row r="2570" spans="1:7" ht="15" customHeight="1">
      <c r="A2570" s="27" t="s">
        <v>2747</v>
      </c>
      <c r="B2570" s="27" t="s">
        <v>2846</v>
      </c>
      <c r="C2570" s="27" t="s">
        <v>1698</v>
      </c>
      <c r="D2570" s="28" t="s">
        <v>15</v>
      </c>
      <c r="E2570" s="1"/>
      <c r="F2570" s="1"/>
      <c r="G2570" s="1"/>
    </row>
    <row r="2571" spans="1:7" ht="15" customHeight="1">
      <c r="A2571" s="29" t="s">
        <v>469</v>
      </c>
      <c r="B2571" s="29" t="s">
        <v>470</v>
      </c>
      <c r="C2571" s="29" t="s">
        <v>471</v>
      </c>
      <c r="D2571" s="30" t="s">
        <v>58</v>
      </c>
      <c r="E2571" s="31">
        <v>1</v>
      </c>
      <c r="F2571" s="32">
        <v>18.809581999999999</v>
      </c>
      <c r="G2571" s="32">
        <f>F2571*E2571</f>
        <v>18.809581999999999</v>
      </c>
    </row>
    <row r="2572" spans="1:7" ht="15" customHeight="1">
      <c r="A2572" s="29" t="s">
        <v>474</v>
      </c>
      <c r="B2572" s="29" t="s">
        <v>475</v>
      </c>
      <c r="C2572" s="29" t="s">
        <v>476</v>
      </c>
      <c r="D2572" s="30" t="s">
        <v>58</v>
      </c>
      <c r="E2572" s="31">
        <v>1</v>
      </c>
      <c r="F2572" s="32">
        <v>41.240259999999999</v>
      </c>
      <c r="G2572" s="32">
        <f>F2572*E2572</f>
        <v>41.240259999999999</v>
      </c>
    </row>
    <row r="2573" spans="1:7" ht="20.100000000000001" customHeight="1">
      <c r="A2573" s="29" t="s">
        <v>477</v>
      </c>
      <c r="B2573" s="29" t="s">
        <v>478</v>
      </c>
      <c r="C2573" s="29" t="s">
        <v>479</v>
      </c>
      <c r="D2573" s="30" t="s">
        <v>58</v>
      </c>
      <c r="E2573" s="31">
        <v>1</v>
      </c>
      <c r="F2573" s="32">
        <v>30.175799999999999</v>
      </c>
      <c r="G2573" s="32">
        <f>F2573*E2573</f>
        <v>30.175799999999999</v>
      </c>
    </row>
    <row r="2574" spans="1:7" ht="15" customHeight="1">
      <c r="A2574" s="1"/>
      <c r="B2574" s="1"/>
      <c r="C2574" s="1"/>
      <c r="D2574" s="1"/>
      <c r="E2574" s="1"/>
      <c r="F2574" s="33" t="s">
        <v>2433</v>
      </c>
      <c r="G2574" s="34">
        <v>90.225641999999993</v>
      </c>
    </row>
    <row r="2575" spans="1:7" ht="15.95" customHeight="1">
      <c r="A2575" s="27" t="s">
        <v>2729</v>
      </c>
      <c r="B2575" s="27" t="s">
        <v>2847</v>
      </c>
      <c r="C2575" s="27" t="s">
        <v>978</v>
      </c>
      <c r="D2575" s="28" t="s">
        <v>817</v>
      </c>
      <c r="E2575" s="1"/>
      <c r="F2575" s="1"/>
      <c r="G2575" s="1"/>
    </row>
    <row r="2576" spans="1:7" ht="27.95" customHeight="1">
      <c r="A2576" s="29" t="s">
        <v>52</v>
      </c>
      <c r="B2576" s="29" t="s">
        <v>53</v>
      </c>
      <c r="C2576" s="29" t="s">
        <v>54</v>
      </c>
      <c r="D2576" s="30" t="s">
        <v>48</v>
      </c>
      <c r="E2576" s="31">
        <v>14</v>
      </c>
      <c r="F2576" s="32">
        <v>2.12796288E-4</v>
      </c>
      <c r="G2576" s="32">
        <f t="shared" ref="G2576:G2585" si="82">F2576*E2576</f>
        <v>2.9791480319999999E-3</v>
      </c>
    </row>
    <row r="2577" spans="1:7" ht="15" customHeight="1">
      <c r="A2577" s="29" t="s">
        <v>152</v>
      </c>
      <c r="B2577" s="29" t="s">
        <v>153</v>
      </c>
      <c r="C2577" s="29" t="s">
        <v>154</v>
      </c>
      <c r="D2577" s="30" t="s">
        <v>155</v>
      </c>
      <c r="E2577" s="31">
        <v>142</v>
      </c>
      <c r="F2577" s="32">
        <v>7.0000000000000001E-3</v>
      </c>
      <c r="G2577" s="32">
        <f t="shared" si="82"/>
        <v>0.99399999999999999</v>
      </c>
    </row>
    <row r="2578" spans="1:7" ht="15" customHeight="1">
      <c r="A2578" s="29" t="s">
        <v>178</v>
      </c>
      <c r="B2578" s="29" t="s">
        <v>153</v>
      </c>
      <c r="C2578" s="29" t="s">
        <v>154</v>
      </c>
      <c r="D2578" s="30" t="s">
        <v>155</v>
      </c>
      <c r="E2578" s="31">
        <v>71</v>
      </c>
      <c r="F2578" s="32">
        <v>7.0000000000000001E-3</v>
      </c>
      <c r="G2578" s="32">
        <f t="shared" si="82"/>
        <v>0.497</v>
      </c>
    </row>
    <row r="2579" spans="1:7" ht="27.95" customHeight="1">
      <c r="A2579" s="29" t="s">
        <v>210</v>
      </c>
      <c r="B2579" s="29" t="s">
        <v>211</v>
      </c>
      <c r="C2579" s="29" t="s">
        <v>212</v>
      </c>
      <c r="D2579" s="30" t="s">
        <v>101</v>
      </c>
      <c r="E2579" s="31">
        <v>330.48</v>
      </c>
      <c r="F2579" s="32">
        <v>4.0000000000000001E-3</v>
      </c>
      <c r="G2579" s="32">
        <f t="shared" si="82"/>
        <v>1.3219200000000002</v>
      </c>
    </row>
    <row r="2580" spans="1:7" ht="15" customHeight="1">
      <c r="A2580" s="29" t="s">
        <v>256</v>
      </c>
      <c r="B2580" s="29" t="s">
        <v>153</v>
      </c>
      <c r="C2580" s="29" t="s">
        <v>154</v>
      </c>
      <c r="D2580" s="30" t="s">
        <v>155</v>
      </c>
      <c r="E2580" s="31">
        <v>190</v>
      </c>
      <c r="F2580" s="32">
        <v>7.0000000000000001E-3</v>
      </c>
      <c r="G2580" s="32">
        <f t="shared" si="82"/>
        <v>1.33</v>
      </c>
    </row>
    <row r="2581" spans="1:7" ht="27.95" customHeight="1">
      <c r="A2581" s="29" t="s">
        <v>295</v>
      </c>
      <c r="B2581" s="29" t="s">
        <v>211</v>
      </c>
      <c r="C2581" s="29" t="s">
        <v>296</v>
      </c>
      <c r="D2581" s="30" t="s">
        <v>101</v>
      </c>
      <c r="E2581" s="31">
        <v>4</v>
      </c>
      <c r="F2581" s="32">
        <v>4.0000000000000001E-3</v>
      </c>
      <c r="G2581" s="32">
        <f t="shared" si="82"/>
        <v>1.6E-2</v>
      </c>
    </row>
    <row r="2582" spans="1:7" ht="27.95" customHeight="1">
      <c r="A2582" s="29" t="s">
        <v>303</v>
      </c>
      <c r="B2582" s="29" t="s">
        <v>304</v>
      </c>
      <c r="C2582" s="29" t="s">
        <v>305</v>
      </c>
      <c r="D2582" s="30" t="s">
        <v>48</v>
      </c>
      <c r="E2582" s="31">
        <v>12</v>
      </c>
      <c r="F2582" s="32">
        <v>0.01</v>
      </c>
      <c r="G2582" s="32">
        <f t="shared" si="82"/>
        <v>0.12</v>
      </c>
    </row>
    <row r="2583" spans="1:7" ht="27.95" customHeight="1">
      <c r="A2583" s="29" t="s">
        <v>343</v>
      </c>
      <c r="B2583" s="29" t="s">
        <v>211</v>
      </c>
      <c r="C2583" s="29" t="s">
        <v>212</v>
      </c>
      <c r="D2583" s="30" t="s">
        <v>101</v>
      </c>
      <c r="E2583" s="31">
        <v>426.35</v>
      </c>
      <c r="F2583" s="32">
        <v>4.0000000000000001E-3</v>
      </c>
      <c r="G2583" s="32">
        <f t="shared" si="82"/>
        <v>1.7054</v>
      </c>
    </row>
    <row r="2584" spans="1:7" ht="27.95" customHeight="1">
      <c r="A2584" s="29" t="s">
        <v>347</v>
      </c>
      <c r="B2584" s="29" t="s">
        <v>348</v>
      </c>
      <c r="C2584" s="29" t="s">
        <v>349</v>
      </c>
      <c r="D2584" s="30" t="s">
        <v>48</v>
      </c>
      <c r="E2584" s="31">
        <v>72</v>
      </c>
      <c r="F2584" s="32">
        <v>0.01</v>
      </c>
      <c r="G2584" s="32">
        <f t="shared" si="82"/>
        <v>0.72</v>
      </c>
    </row>
    <row r="2585" spans="1:7" ht="15" customHeight="1">
      <c r="A2585" s="29" t="s">
        <v>363</v>
      </c>
      <c r="B2585" s="29" t="s">
        <v>153</v>
      </c>
      <c r="C2585" s="29" t="s">
        <v>154</v>
      </c>
      <c r="D2585" s="30" t="s">
        <v>155</v>
      </c>
      <c r="E2585" s="31">
        <v>110</v>
      </c>
      <c r="F2585" s="32">
        <v>7.0000000000000001E-3</v>
      </c>
      <c r="G2585" s="32">
        <f t="shared" si="82"/>
        <v>0.77</v>
      </c>
    </row>
    <row r="2586" spans="1:7" ht="15" customHeight="1">
      <c r="A2586" s="1"/>
      <c r="B2586" s="1"/>
      <c r="C2586" s="1"/>
      <c r="D2586" s="1"/>
      <c r="E2586" s="1"/>
      <c r="F2586" s="33" t="s">
        <v>2433</v>
      </c>
      <c r="G2586" s="34">
        <v>7.4772991480320004</v>
      </c>
    </row>
    <row r="2587" spans="1:7" ht="15.95" customHeight="1">
      <c r="A2587" s="27" t="s">
        <v>2729</v>
      </c>
      <c r="B2587" s="27" t="s">
        <v>2848</v>
      </c>
      <c r="C2587" s="27" t="s">
        <v>1975</v>
      </c>
      <c r="D2587" s="28" t="s">
        <v>1856</v>
      </c>
      <c r="E2587" s="1"/>
      <c r="F2587" s="1"/>
      <c r="G2587" s="1"/>
    </row>
    <row r="2588" spans="1:7" ht="15" customHeight="1">
      <c r="A2588" s="29" t="s">
        <v>152</v>
      </c>
      <c r="B2588" s="29" t="s">
        <v>153</v>
      </c>
      <c r="C2588" s="29" t="s">
        <v>154</v>
      </c>
      <c r="D2588" s="30" t="s">
        <v>155</v>
      </c>
      <c r="E2588" s="31">
        <v>142</v>
      </c>
      <c r="F2588" s="32">
        <v>1.2E-2</v>
      </c>
      <c r="G2588" s="32">
        <f>F2588*E2588</f>
        <v>1.704</v>
      </c>
    </row>
    <row r="2589" spans="1:7" ht="15" customHeight="1">
      <c r="A2589" s="1"/>
      <c r="B2589" s="1"/>
      <c r="C2589" s="1"/>
      <c r="D2589" s="1"/>
      <c r="E2589" s="1"/>
      <c r="F2589" s="33" t="s">
        <v>2433</v>
      </c>
      <c r="G2589" s="34">
        <v>1.704</v>
      </c>
    </row>
    <row r="2590" spans="1:7" ht="15.95" customHeight="1">
      <c r="A2590" s="27" t="s">
        <v>2729</v>
      </c>
      <c r="B2590" s="27" t="s">
        <v>2849</v>
      </c>
      <c r="C2590" s="27" t="s">
        <v>1797</v>
      </c>
      <c r="D2590" s="28" t="s">
        <v>58</v>
      </c>
      <c r="E2590" s="1"/>
      <c r="F2590" s="1"/>
      <c r="G2590" s="1"/>
    </row>
    <row r="2591" spans="1:7" ht="27.95" customHeight="1">
      <c r="A2591" s="29" t="s">
        <v>55</v>
      </c>
      <c r="B2591" s="29" t="s">
        <v>56</v>
      </c>
      <c r="C2591" s="29" t="s">
        <v>57</v>
      </c>
      <c r="D2591" s="30" t="s">
        <v>58</v>
      </c>
      <c r="E2591" s="31">
        <v>1</v>
      </c>
      <c r="F2591" s="32">
        <v>1</v>
      </c>
      <c r="G2591" s="32">
        <f>F2591*E2591</f>
        <v>1</v>
      </c>
    </row>
    <row r="2592" spans="1:7" ht="15" customHeight="1">
      <c r="A2592" s="1"/>
      <c r="B2592" s="1"/>
      <c r="C2592" s="1"/>
      <c r="D2592" s="1"/>
      <c r="E2592" s="1"/>
      <c r="F2592" s="33" t="s">
        <v>2433</v>
      </c>
      <c r="G2592" s="34">
        <v>1</v>
      </c>
    </row>
    <row r="2593" spans="1:7" ht="15.95" customHeight="1">
      <c r="A2593" s="27" t="s">
        <v>2729</v>
      </c>
      <c r="B2593" s="27" t="s">
        <v>2850</v>
      </c>
      <c r="C2593" s="27" t="s">
        <v>1802</v>
      </c>
      <c r="D2593" s="28" t="s">
        <v>58</v>
      </c>
      <c r="E2593" s="1"/>
      <c r="F2593" s="1"/>
      <c r="G2593" s="1"/>
    </row>
    <row r="2594" spans="1:7" ht="20.100000000000001" customHeight="1">
      <c r="A2594" s="29" t="s">
        <v>49</v>
      </c>
      <c r="B2594" s="29" t="s">
        <v>50</v>
      </c>
      <c r="C2594" s="29" t="s">
        <v>51</v>
      </c>
      <c r="D2594" s="30" t="s">
        <v>48</v>
      </c>
      <c r="E2594" s="31">
        <v>30</v>
      </c>
      <c r="F2594" s="32">
        <v>0.05</v>
      </c>
      <c r="G2594" s="32">
        <f>F2594*E2594</f>
        <v>1.5</v>
      </c>
    </row>
    <row r="2595" spans="1:7" ht="27.95" customHeight="1">
      <c r="A2595" s="29" t="s">
        <v>52</v>
      </c>
      <c r="B2595" s="29" t="s">
        <v>53</v>
      </c>
      <c r="C2595" s="29" t="s">
        <v>54</v>
      </c>
      <c r="D2595" s="30" t="s">
        <v>48</v>
      </c>
      <c r="E2595" s="31">
        <v>14</v>
      </c>
      <c r="F2595" s="32">
        <v>0.1074</v>
      </c>
      <c r="G2595" s="32">
        <f>F2595*E2595</f>
        <v>1.5036</v>
      </c>
    </row>
    <row r="2596" spans="1:7" ht="15" customHeight="1">
      <c r="A2596" s="1"/>
      <c r="B2596" s="1"/>
      <c r="C2596" s="1"/>
      <c r="D2596" s="1"/>
      <c r="E2596" s="1"/>
      <c r="F2596" s="33" t="s">
        <v>2433</v>
      </c>
      <c r="G2596" s="34">
        <v>3.0036</v>
      </c>
    </row>
    <row r="2597" spans="1:7" ht="15" customHeight="1">
      <c r="A2597" s="27" t="s">
        <v>2729</v>
      </c>
      <c r="B2597" s="27" t="s">
        <v>2851</v>
      </c>
      <c r="C2597" s="27" t="s">
        <v>444</v>
      </c>
      <c r="D2597" s="28" t="s">
        <v>1250</v>
      </c>
      <c r="E2597" s="1"/>
      <c r="F2597" s="1"/>
      <c r="G2597" s="1"/>
    </row>
    <row r="2598" spans="1:7" ht="15" customHeight="1">
      <c r="A2598" s="29" t="s">
        <v>442</v>
      </c>
      <c r="B2598" s="29" t="s">
        <v>443</v>
      </c>
      <c r="C2598" s="29" t="s">
        <v>444</v>
      </c>
      <c r="D2598" s="30" t="s">
        <v>196</v>
      </c>
      <c r="E2598" s="31">
        <v>12</v>
      </c>
      <c r="F2598" s="32">
        <v>1</v>
      </c>
      <c r="G2598" s="32">
        <f>F2598*E2598</f>
        <v>12</v>
      </c>
    </row>
    <row r="2599" spans="1:7" ht="15" customHeight="1">
      <c r="A2599" s="1"/>
      <c r="B2599" s="1"/>
      <c r="C2599" s="1"/>
      <c r="D2599" s="1"/>
      <c r="E2599" s="1"/>
      <c r="F2599" s="33" t="s">
        <v>2433</v>
      </c>
      <c r="G2599" s="34">
        <v>12</v>
      </c>
    </row>
    <row r="2600" spans="1:7" ht="15" customHeight="1">
      <c r="A2600" s="27" t="s">
        <v>2729</v>
      </c>
      <c r="B2600" s="27" t="s">
        <v>2852</v>
      </c>
      <c r="C2600" s="27" t="s">
        <v>1266</v>
      </c>
      <c r="D2600" s="28" t="s">
        <v>1250</v>
      </c>
      <c r="E2600" s="1"/>
      <c r="F2600" s="1"/>
      <c r="G2600" s="1"/>
    </row>
    <row r="2601" spans="1:7" ht="15" customHeight="1">
      <c r="A2601" s="29" t="s">
        <v>445</v>
      </c>
      <c r="B2601" s="29" t="s">
        <v>446</v>
      </c>
      <c r="C2601" s="29" t="s">
        <v>447</v>
      </c>
      <c r="D2601" s="30" t="s">
        <v>196</v>
      </c>
      <c r="E2601" s="31">
        <v>12</v>
      </c>
      <c r="F2601" s="32">
        <v>1</v>
      </c>
      <c r="G2601" s="32">
        <f>F2601*E2601</f>
        <v>12</v>
      </c>
    </row>
    <row r="2602" spans="1:7" ht="15" customHeight="1">
      <c r="A2602" s="1"/>
      <c r="B2602" s="1"/>
      <c r="C2602" s="1"/>
      <c r="D2602" s="1"/>
      <c r="E2602" s="1"/>
      <c r="F2602" s="33" t="s">
        <v>2433</v>
      </c>
      <c r="G2602" s="34">
        <v>12</v>
      </c>
    </row>
    <row r="2603" spans="1:7" ht="15" customHeight="1">
      <c r="A2603" s="27" t="s">
        <v>2729</v>
      </c>
      <c r="B2603" s="27" t="s">
        <v>2853</v>
      </c>
      <c r="C2603" s="27" t="s">
        <v>1217</v>
      </c>
      <c r="D2603" s="28" t="s">
        <v>48</v>
      </c>
      <c r="E2603" s="1"/>
      <c r="F2603" s="1"/>
      <c r="G2603" s="1"/>
    </row>
    <row r="2604" spans="1:7" ht="20.100000000000001" customHeight="1">
      <c r="A2604" s="29" t="s">
        <v>412</v>
      </c>
      <c r="B2604" s="29" t="s">
        <v>413</v>
      </c>
      <c r="C2604" s="29" t="s">
        <v>414</v>
      </c>
      <c r="D2604" s="30" t="s">
        <v>48</v>
      </c>
      <c r="E2604" s="31">
        <v>106.02</v>
      </c>
      <c r="F2604" s="32">
        <v>1</v>
      </c>
      <c r="G2604" s="32">
        <f>F2604*E2604</f>
        <v>106.02</v>
      </c>
    </row>
    <row r="2605" spans="1:7" ht="15" customHeight="1">
      <c r="A2605" s="1"/>
      <c r="B2605" s="1"/>
      <c r="C2605" s="1"/>
      <c r="D2605" s="1"/>
      <c r="E2605" s="1"/>
      <c r="F2605" s="33" t="s">
        <v>2433</v>
      </c>
      <c r="G2605" s="34">
        <v>106.02</v>
      </c>
    </row>
    <row r="2606" spans="1:7" ht="15" customHeight="1">
      <c r="A2606" s="27" t="s">
        <v>2729</v>
      </c>
      <c r="B2606" s="27" t="s">
        <v>2854</v>
      </c>
      <c r="C2606" s="27" t="s">
        <v>1230</v>
      </c>
      <c r="D2606" s="28" t="s">
        <v>58</v>
      </c>
      <c r="E2606" s="1"/>
      <c r="F2606" s="1"/>
      <c r="G2606" s="1"/>
    </row>
    <row r="2607" spans="1:7" ht="15" customHeight="1">
      <c r="A2607" s="29" t="s">
        <v>421</v>
      </c>
      <c r="B2607" s="29" t="s">
        <v>422</v>
      </c>
      <c r="C2607" s="29" t="s">
        <v>423</v>
      </c>
      <c r="D2607" s="30" t="s">
        <v>58</v>
      </c>
      <c r="E2607" s="31">
        <v>10</v>
      </c>
      <c r="F2607" s="32">
        <v>3</v>
      </c>
      <c r="G2607" s="32">
        <f>F2607*E2607</f>
        <v>30</v>
      </c>
    </row>
    <row r="2608" spans="1:7" ht="20.100000000000001" customHeight="1">
      <c r="A2608" s="29" t="s">
        <v>424</v>
      </c>
      <c r="B2608" s="29" t="s">
        <v>425</v>
      </c>
      <c r="C2608" s="29" t="s">
        <v>426</v>
      </c>
      <c r="D2608" s="30" t="s">
        <v>58</v>
      </c>
      <c r="E2608" s="31">
        <v>2</v>
      </c>
      <c r="F2608" s="32">
        <v>3</v>
      </c>
      <c r="G2608" s="32">
        <f>F2608*E2608</f>
        <v>6</v>
      </c>
    </row>
    <row r="2609" spans="1:7" ht="15" customHeight="1">
      <c r="A2609" s="1"/>
      <c r="B2609" s="1"/>
      <c r="C2609" s="1"/>
      <c r="D2609" s="1"/>
      <c r="E2609" s="1"/>
      <c r="F2609" s="33" t="s">
        <v>2433</v>
      </c>
      <c r="G2609" s="34">
        <v>36</v>
      </c>
    </row>
    <row r="2610" spans="1:7" ht="15.95" customHeight="1">
      <c r="A2610" s="27" t="s">
        <v>2729</v>
      </c>
      <c r="B2610" s="27" t="s">
        <v>2855</v>
      </c>
      <c r="C2610" s="27" t="s">
        <v>2253</v>
      </c>
      <c r="D2610" s="28" t="s">
        <v>58</v>
      </c>
      <c r="E2610" s="1"/>
      <c r="F2610" s="1"/>
      <c r="G2610" s="1"/>
    </row>
    <row r="2611" spans="1:7" ht="27.95" customHeight="1">
      <c r="A2611" s="29" t="s">
        <v>52</v>
      </c>
      <c r="B2611" s="29" t="s">
        <v>53</v>
      </c>
      <c r="C2611" s="29" t="s">
        <v>54</v>
      </c>
      <c r="D2611" s="30" t="s">
        <v>48</v>
      </c>
      <c r="E2611" s="31">
        <v>14</v>
      </c>
      <c r="F2611" s="32">
        <v>8.0399999999999999E-2</v>
      </c>
      <c r="G2611" s="32">
        <f>F2611*E2611</f>
        <v>1.1255999999999999</v>
      </c>
    </row>
    <row r="2612" spans="1:7" ht="15" customHeight="1">
      <c r="A2612" s="1"/>
      <c r="B2612" s="1"/>
      <c r="C2612" s="1"/>
      <c r="D2612" s="1"/>
      <c r="E2612" s="1"/>
      <c r="F2612" s="33" t="s">
        <v>2433</v>
      </c>
      <c r="G2612" s="34">
        <v>1.1255999999999999</v>
      </c>
    </row>
    <row r="2613" spans="1:7" ht="15" customHeight="1">
      <c r="A2613" s="27" t="s">
        <v>2729</v>
      </c>
      <c r="B2613" s="27" t="s">
        <v>2856</v>
      </c>
      <c r="C2613" s="27" t="s">
        <v>1272</v>
      </c>
      <c r="D2613" s="28" t="s">
        <v>58</v>
      </c>
      <c r="E2613" s="1"/>
      <c r="F2613" s="1"/>
      <c r="G2613" s="1"/>
    </row>
    <row r="2614" spans="1:7" ht="15" customHeight="1">
      <c r="A2614" s="29" t="s">
        <v>451</v>
      </c>
      <c r="B2614" s="29" t="s">
        <v>452</v>
      </c>
      <c r="C2614" s="29" t="s">
        <v>453</v>
      </c>
      <c r="D2614" s="30" t="s">
        <v>196</v>
      </c>
      <c r="E2614" s="31">
        <v>33</v>
      </c>
      <c r="F2614" s="32">
        <v>1</v>
      </c>
      <c r="G2614" s="32">
        <f>F2614*E2614</f>
        <v>33</v>
      </c>
    </row>
    <row r="2615" spans="1:7" ht="15" customHeight="1">
      <c r="A2615" s="1"/>
      <c r="B2615" s="1"/>
      <c r="C2615" s="1"/>
      <c r="D2615" s="1"/>
      <c r="E2615" s="1"/>
      <c r="F2615" s="33" t="s">
        <v>2433</v>
      </c>
      <c r="G2615" s="34">
        <v>33</v>
      </c>
    </row>
    <row r="2616" spans="1:7" ht="15" customHeight="1">
      <c r="A2616" s="27" t="s">
        <v>2747</v>
      </c>
      <c r="B2616" s="27" t="s">
        <v>2857</v>
      </c>
      <c r="C2616" s="27" t="s">
        <v>1701</v>
      </c>
      <c r="D2616" s="28" t="s">
        <v>15</v>
      </c>
      <c r="E2616" s="1"/>
      <c r="F2616" s="1"/>
      <c r="G2616" s="1"/>
    </row>
    <row r="2617" spans="1:7" ht="20.100000000000001" customHeight="1">
      <c r="A2617" s="29" t="s">
        <v>49</v>
      </c>
      <c r="B2617" s="29" t="s">
        <v>50</v>
      </c>
      <c r="C2617" s="29" t="s">
        <v>51</v>
      </c>
      <c r="D2617" s="30" t="s">
        <v>48</v>
      </c>
      <c r="E2617" s="31">
        <v>30</v>
      </c>
      <c r="F2617" s="32">
        <v>0.2864754067784</v>
      </c>
      <c r="G2617" s="32">
        <f t="shared" ref="G2617:G2622" si="83">F2617*E2617</f>
        <v>8.5942622033520006</v>
      </c>
    </row>
    <row r="2618" spans="1:7" ht="27.95" customHeight="1">
      <c r="A2618" s="29" t="s">
        <v>52</v>
      </c>
      <c r="B2618" s="29" t="s">
        <v>53</v>
      </c>
      <c r="C2618" s="29" t="s">
        <v>54</v>
      </c>
      <c r="D2618" s="30" t="s">
        <v>48</v>
      </c>
      <c r="E2618" s="31">
        <v>14</v>
      </c>
      <c r="F2618" s="32">
        <v>0.54165486124390005</v>
      </c>
      <c r="G2618" s="32">
        <f t="shared" si="83"/>
        <v>7.5831680574146008</v>
      </c>
    </row>
    <row r="2619" spans="1:7" ht="27.95" customHeight="1">
      <c r="A2619" s="29" t="s">
        <v>55</v>
      </c>
      <c r="B2619" s="29" t="s">
        <v>56</v>
      </c>
      <c r="C2619" s="29" t="s">
        <v>57</v>
      </c>
      <c r="D2619" s="30" t="s">
        <v>58</v>
      </c>
      <c r="E2619" s="31">
        <v>1</v>
      </c>
      <c r="F2619" s="32">
        <v>11.04024942315</v>
      </c>
      <c r="G2619" s="32">
        <f t="shared" si="83"/>
        <v>11.04024942315</v>
      </c>
    </row>
    <row r="2620" spans="1:7" ht="20.100000000000001" customHeight="1">
      <c r="A2620" s="29" t="s">
        <v>324</v>
      </c>
      <c r="B2620" s="29" t="s">
        <v>325</v>
      </c>
      <c r="C2620" s="29" t="s">
        <v>326</v>
      </c>
      <c r="D2620" s="30" t="s">
        <v>58</v>
      </c>
      <c r="E2620" s="31">
        <v>2</v>
      </c>
      <c r="F2620" s="32">
        <v>0.263767113</v>
      </c>
      <c r="G2620" s="32">
        <f t="shared" si="83"/>
        <v>0.52753422599999999</v>
      </c>
    </row>
    <row r="2621" spans="1:7" ht="20.100000000000001" customHeight="1">
      <c r="A2621" s="29" t="s">
        <v>364</v>
      </c>
      <c r="B2621" s="29" t="s">
        <v>365</v>
      </c>
      <c r="C2621" s="29" t="s">
        <v>366</v>
      </c>
      <c r="D2621" s="30" t="s">
        <v>81</v>
      </c>
      <c r="E2621" s="31">
        <v>110</v>
      </c>
      <c r="F2621" s="32">
        <v>0.5840632</v>
      </c>
      <c r="G2621" s="32">
        <f t="shared" si="83"/>
        <v>64.246952000000007</v>
      </c>
    </row>
    <row r="2622" spans="1:7" ht="20.100000000000001" customHeight="1">
      <c r="A2622" s="29" t="s">
        <v>430</v>
      </c>
      <c r="B2622" s="29" t="s">
        <v>431</v>
      </c>
      <c r="C2622" s="29" t="s">
        <v>432</v>
      </c>
      <c r="D2622" s="30" t="s">
        <v>196</v>
      </c>
      <c r="E2622" s="31">
        <v>47</v>
      </c>
      <c r="F2622" s="32">
        <v>0.52148499999999998</v>
      </c>
      <c r="G2622" s="32">
        <f t="shared" si="83"/>
        <v>24.509795</v>
      </c>
    </row>
    <row r="2623" spans="1:7" ht="15" customHeight="1">
      <c r="A2623" s="1"/>
      <c r="B2623" s="1"/>
      <c r="C2623" s="1"/>
      <c r="D2623" s="1"/>
      <c r="E2623" s="1"/>
      <c r="F2623" s="33" t="s">
        <v>2433</v>
      </c>
      <c r="G2623" s="34">
        <v>116.5019609099166</v>
      </c>
    </row>
    <row r="2624" spans="1:7" ht="15" customHeight="1">
      <c r="A2624" s="27" t="s">
        <v>2729</v>
      </c>
      <c r="B2624" s="27" t="s">
        <v>2858</v>
      </c>
      <c r="C2624" s="27" t="s">
        <v>1814</v>
      </c>
      <c r="D2624" s="28" t="s">
        <v>81</v>
      </c>
      <c r="E2624" s="1"/>
      <c r="F2624" s="1"/>
      <c r="G2624" s="1"/>
    </row>
    <row r="2625" spans="1:7" ht="27.95" customHeight="1">
      <c r="A2625" s="29" t="s">
        <v>55</v>
      </c>
      <c r="B2625" s="29" t="s">
        <v>56</v>
      </c>
      <c r="C2625" s="29" t="s">
        <v>57</v>
      </c>
      <c r="D2625" s="30" t="s">
        <v>58</v>
      </c>
      <c r="E2625" s="31">
        <v>1</v>
      </c>
      <c r="F2625" s="32">
        <v>6.1528499999999999</v>
      </c>
      <c r="G2625" s="32">
        <f>F2625*E2625</f>
        <v>6.1528499999999999</v>
      </c>
    </row>
    <row r="2626" spans="1:7" ht="15" customHeight="1">
      <c r="A2626" s="1"/>
      <c r="B2626" s="1"/>
      <c r="C2626" s="1"/>
      <c r="D2626" s="1"/>
      <c r="E2626" s="1"/>
      <c r="F2626" s="33" t="s">
        <v>2433</v>
      </c>
      <c r="G2626" s="34">
        <v>6.1528499999999999</v>
      </c>
    </row>
    <row r="2627" spans="1:7" ht="15" customHeight="1">
      <c r="A2627" s="27" t="s">
        <v>2729</v>
      </c>
      <c r="B2627" s="27" t="s">
        <v>2859</v>
      </c>
      <c r="C2627" s="27" t="s">
        <v>1810</v>
      </c>
      <c r="D2627" s="28" t="s">
        <v>81</v>
      </c>
      <c r="E2627" s="1"/>
      <c r="F2627" s="1"/>
      <c r="G2627" s="1"/>
    </row>
    <row r="2628" spans="1:7" ht="20.100000000000001" customHeight="1">
      <c r="A2628" s="29" t="s">
        <v>49</v>
      </c>
      <c r="B2628" s="29" t="s">
        <v>50</v>
      </c>
      <c r="C2628" s="29" t="s">
        <v>51</v>
      </c>
      <c r="D2628" s="30" t="s">
        <v>48</v>
      </c>
      <c r="E2628" s="31">
        <v>30</v>
      </c>
      <c r="F2628" s="32">
        <v>0.48714299999999999</v>
      </c>
      <c r="G2628" s="32">
        <f>F2628*E2628</f>
        <v>14.61429</v>
      </c>
    </row>
    <row r="2629" spans="1:7" ht="27.95" customHeight="1">
      <c r="A2629" s="29" t="s">
        <v>52</v>
      </c>
      <c r="B2629" s="29" t="s">
        <v>53</v>
      </c>
      <c r="C2629" s="29" t="s">
        <v>54</v>
      </c>
      <c r="D2629" s="30" t="s">
        <v>48</v>
      </c>
      <c r="E2629" s="31">
        <v>14</v>
      </c>
      <c r="F2629" s="32">
        <v>0.87360300000000002</v>
      </c>
      <c r="G2629" s="32">
        <f>F2629*E2629</f>
        <v>12.230442</v>
      </c>
    </row>
    <row r="2630" spans="1:7" ht="15" customHeight="1">
      <c r="A2630" s="1"/>
      <c r="B2630" s="1"/>
      <c r="C2630" s="1"/>
      <c r="D2630" s="1"/>
      <c r="E2630" s="1"/>
      <c r="F2630" s="33" t="s">
        <v>2433</v>
      </c>
      <c r="G2630" s="34">
        <v>26.844732</v>
      </c>
    </row>
    <row r="2631" spans="1:7" ht="15" customHeight="1">
      <c r="A2631" s="27" t="s">
        <v>2729</v>
      </c>
      <c r="B2631" s="27" t="s">
        <v>2860</v>
      </c>
      <c r="C2631" s="27" t="s">
        <v>568</v>
      </c>
      <c r="D2631" s="28" t="s">
        <v>81</v>
      </c>
      <c r="E2631" s="1"/>
      <c r="F2631" s="1"/>
      <c r="G2631" s="1"/>
    </row>
    <row r="2632" spans="1:7" ht="20.100000000000001" customHeight="1">
      <c r="A2632" s="29" t="s">
        <v>34</v>
      </c>
      <c r="B2632" s="29" t="s">
        <v>35</v>
      </c>
      <c r="C2632" s="29" t="s">
        <v>36</v>
      </c>
      <c r="D2632" s="30" t="s">
        <v>30</v>
      </c>
      <c r="E2632" s="31">
        <v>12</v>
      </c>
      <c r="F2632" s="32">
        <v>3</v>
      </c>
      <c r="G2632" s="32">
        <f>F2632*E2632</f>
        <v>36</v>
      </c>
    </row>
    <row r="2633" spans="1:7" ht="15" customHeight="1">
      <c r="A2633" s="1"/>
      <c r="B2633" s="1"/>
      <c r="C2633" s="1"/>
      <c r="D2633" s="1"/>
      <c r="E2633" s="1"/>
      <c r="F2633" s="33" t="s">
        <v>2433</v>
      </c>
      <c r="G2633" s="34">
        <v>36</v>
      </c>
    </row>
    <row r="2634" spans="1:7" ht="15" customHeight="1">
      <c r="A2634" s="27" t="s">
        <v>2747</v>
      </c>
      <c r="B2634" s="27" t="s">
        <v>2861</v>
      </c>
      <c r="C2634" s="27" t="s">
        <v>1704</v>
      </c>
      <c r="D2634" s="28" t="s">
        <v>15</v>
      </c>
      <c r="E2634" s="1"/>
      <c r="F2634" s="1"/>
      <c r="G2634" s="1"/>
    </row>
    <row r="2635" spans="1:7" ht="20.100000000000001" customHeight="1">
      <c r="A2635" s="29" t="s">
        <v>49</v>
      </c>
      <c r="B2635" s="29" t="s">
        <v>50</v>
      </c>
      <c r="C2635" s="29" t="s">
        <v>51</v>
      </c>
      <c r="D2635" s="30" t="s">
        <v>48</v>
      </c>
      <c r="E2635" s="31">
        <v>30</v>
      </c>
      <c r="F2635" s="32">
        <v>7.2656590169999993E-2</v>
      </c>
      <c r="G2635" s="32">
        <f t="shared" ref="G2635:G2654" si="84">F2635*E2635</f>
        <v>2.1796977050999997</v>
      </c>
    </row>
    <row r="2636" spans="1:7" ht="27.95" customHeight="1">
      <c r="A2636" s="29" t="s">
        <v>52</v>
      </c>
      <c r="B2636" s="29" t="s">
        <v>53</v>
      </c>
      <c r="C2636" s="29" t="s">
        <v>54</v>
      </c>
      <c r="D2636" s="30" t="s">
        <v>48</v>
      </c>
      <c r="E2636" s="31">
        <v>14</v>
      </c>
      <c r="F2636" s="32">
        <v>0.40765798562414002</v>
      </c>
      <c r="G2636" s="32">
        <f t="shared" si="84"/>
        <v>5.7072117987379603</v>
      </c>
    </row>
    <row r="2637" spans="1:7" ht="20.100000000000001" customHeight="1">
      <c r="A2637" s="29" t="s">
        <v>59</v>
      </c>
      <c r="B2637" s="29" t="s">
        <v>60</v>
      </c>
      <c r="C2637" s="29" t="s">
        <v>61</v>
      </c>
      <c r="D2637" s="30" t="s">
        <v>58</v>
      </c>
      <c r="E2637" s="31">
        <v>1</v>
      </c>
      <c r="F2637" s="32">
        <v>8.1655999999999995</v>
      </c>
      <c r="G2637" s="32">
        <f t="shared" si="84"/>
        <v>8.1655999999999995</v>
      </c>
    </row>
    <row r="2638" spans="1:7" ht="20.100000000000001" customHeight="1">
      <c r="A2638" s="29" t="s">
        <v>393</v>
      </c>
      <c r="B2638" s="29" t="s">
        <v>394</v>
      </c>
      <c r="C2638" s="29" t="s">
        <v>395</v>
      </c>
      <c r="D2638" s="30" t="s">
        <v>58</v>
      </c>
      <c r="E2638" s="31">
        <v>33</v>
      </c>
      <c r="F2638" s="32">
        <v>1.3392604699999999</v>
      </c>
      <c r="G2638" s="32">
        <f t="shared" si="84"/>
        <v>44.195595509999997</v>
      </c>
    </row>
    <row r="2639" spans="1:7" ht="20.100000000000001" customHeight="1">
      <c r="A2639" s="29" t="s">
        <v>396</v>
      </c>
      <c r="B2639" s="29" t="s">
        <v>397</v>
      </c>
      <c r="C2639" s="29" t="s">
        <v>398</v>
      </c>
      <c r="D2639" s="30" t="s">
        <v>58</v>
      </c>
      <c r="E2639" s="31">
        <v>33</v>
      </c>
      <c r="F2639" s="32">
        <v>0.15677952000000001</v>
      </c>
      <c r="G2639" s="32">
        <f t="shared" si="84"/>
        <v>5.1737241599999999</v>
      </c>
    </row>
    <row r="2640" spans="1:7" ht="20.100000000000001" customHeight="1">
      <c r="A2640" s="29" t="s">
        <v>399</v>
      </c>
      <c r="B2640" s="29" t="s">
        <v>400</v>
      </c>
      <c r="C2640" s="29" t="s">
        <v>401</v>
      </c>
      <c r="D2640" s="30" t="s">
        <v>58</v>
      </c>
      <c r="E2640" s="31">
        <v>33</v>
      </c>
      <c r="F2640" s="32">
        <v>0.15565675000000001</v>
      </c>
      <c r="G2640" s="32">
        <f t="shared" si="84"/>
        <v>5.1366727500000007</v>
      </c>
    </row>
    <row r="2641" spans="1:7" ht="27.95" customHeight="1">
      <c r="A2641" s="29" t="s">
        <v>402</v>
      </c>
      <c r="B2641" s="29" t="s">
        <v>403</v>
      </c>
      <c r="C2641" s="29" t="s">
        <v>404</v>
      </c>
      <c r="D2641" s="30" t="s">
        <v>58</v>
      </c>
      <c r="E2641" s="31">
        <v>30</v>
      </c>
      <c r="F2641" s="32">
        <v>0.45666118</v>
      </c>
      <c r="G2641" s="32">
        <f t="shared" si="84"/>
        <v>13.6998354</v>
      </c>
    </row>
    <row r="2642" spans="1:7" ht="20.100000000000001" customHeight="1">
      <c r="A2642" s="29" t="s">
        <v>405</v>
      </c>
      <c r="B2642" s="29" t="s">
        <v>406</v>
      </c>
      <c r="C2642" s="29" t="s">
        <v>407</v>
      </c>
      <c r="D2642" s="30" t="s">
        <v>58</v>
      </c>
      <c r="E2642" s="31">
        <v>30</v>
      </c>
      <c r="F2642" s="32">
        <v>0.47258410000000001</v>
      </c>
      <c r="G2642" s="32">
        <f t="shared" si="84"/>
        <v>14.177523000000001</v>
      </c>
    </row>
    <row r="2643" spans="1:7" ht="20.100000000000001" customHeight="1">
      <c r="A2643" s="29" t="s">
        <v>408</v>
      </c>
      <c r="B2643" s="29" t="s">
        <v>400</v>
      </c>
      <c r="C2643" s="29" t="s">
        <v>401</v>
      </c>
      <c r="D2643" s="30" t="s">
        <v>58</v>
      </c>
      <c r="E2643" s="31">
        <v>30</v>
      </c>
      <c r="F2643" s="32">
        <v>0.15565675000000001</v>
      </c>
      <c r="G2643" s="32">
        <f t="shared" si="84"/>
        <v>4.6697025000000005</v>
      </c>
    </row>
    <row r="2644" spans="1:7" ht="20.100000000000001" customHeight="1">
      <c r="A2644" s="29" t="s">
        <v>409</v>
      </c>
      <c r="B2644" s="29" t="s">
        <v>410</v>
      </c>
      <c r="C2644" s="29" t="s">
        <v>411</v>
      </c>
      <c r="D2644" s="30" t="s">
        <v>58</v>
      </c>
      <c r="E2644" s="31">
        <v>11</v>
      </c>
      <c r="F2644" s="32">
        <v>1.0298863</v>
      </c>
      <c r="G2644" s="32">
        <f t="shared" si="84"/>
        <v>11.3287493</v>
      </c>
    </row>
    <row r="2645" spans="1:7" ht="15" customHeight="1">
      <c r="A2645" s="29" t="s">
        <v>433</v>
      </c>
      <c r="B2645" s="29" t="s">
        <v>434</v>
      </c>
      <c r="C2645" s="29" t="s">
        <v>435</v>
      </c>
      <c r="D2645" s="30" t="s">
        <v>58</v>
      </c>
      <c r="E2645" s="31">
        <v>1</v>
      </c>
      <c r="F2645" s="32">
        <v>0.51034999999999997</v>
      </c>
      <c r="G2645" s="32">
        <f t="shared" si="84"/>
        <v>0.51034999999999997</v>
      </c>
    </row>
    <row r="2646" spans="1:7" ht="15" customHeight="1">
      <c r="A2646" s="29" t="s">
        <v>442</v>
      </c>
      <c r="B2646" s="29" t="s">
        <v>443</v>
      </c>
      <c r="C2646" s="29" t="s">
        <v>444</v>
      </c>
      <c r="D2646" s="30" t="s">
        <v>196</v>
      </c>
      <c r="E2646" s="31">
        <v>12</v>
      </c>
      <c r="F2646" s="32">
        <v>0.15310499999999999</v>
      </c>
      <c r="G2646" s="32">
        <f t="shared" si="84"/>
        <v>1.8372599999999999</v>
      </c>
    </row>
    <row r="2647" spans="1:7" ht="15" customHeight="1">
      <c r="A2647" s="29" t="s">
        <v>445</v>
      </c>
      <c r="B2647" s="29" t="s">
        <v>446</v>
      </c>
      <c r="C2647" s="29" t="s">
        <v>447</v>
      </c>
      <c r="D2647" s="30" t="s">
        <v>196</v>
      </c>
      <c r="E2647" s="31">
        <v>12</v>
      </c>
      <c r="F2647" s="32">
        <v>0.15310499999999999</v>
      </c>
      <c r="G2647" s="32">
        <f t="shared" si="84"/>
        <v>1.8372599999999999</v>
      </c>
    </row>
    <row r="2648" spans="1:7" ht="15" customHeight="1">
      <c r="A2648" s="29" t="s">
        <v>448</v>
      </c>
      <c r="B2648" s="29" t="s">
        <v>449</v>
      </c>
      <c r="C2648" s="29" t="s">
        <v>450</v>
      </c>
      <c r="D2648" s="30" t="s">
        <v>196</v>
      </c>
      <c r="E2648" s="31">
        <v>33</v>
      </c>
      <c r="F2648" s="32">
        <v>0.15310499999999999</v>
      </c>
      <c r="G2648" s="32">
        <f t="shared" si="84"/>
        <v>5.0524649999999998</v>
      </c>
    </row>
    <row r="2649" spans="1:7" ht="15" customHeight="1">
      <c r="A2649" s="29" t="s">
        <v>451</v>
      </c>
      <c r="B2649" s="29" t="s">
        <v>452</v>
      </c>
      <c r="C2649" s="29" t="s">
        <v>453</v>
      </c>
      <c r="D2649" s="30" t="s">
        <v>196</v>
      </c>
      <c r="E2649" s="31">
        <v>33</v>
      </c>
      <c r="F2649" s="32">
        <v>0.65120659999999997</v>
      </c>
      <c r="G2649" s="32">
        <f t="shared" si="84"/>
        <v>21.489817799999997</v>
      </c>
    </row>
    <row r="2650" spans="1:7" ht="27.95" customHeight="1">
      <c r="A2650" s="29" t="s">
        <v>454</v>
      </c>
      <c r="B2650" s="29" t="s">
        <v>455</v>
      </c>
      <c r="C2650" s="29" t="s">
        <v>456</v>
      </c>
      <c r="D2650" s="30" t="s">
        <v>58</v>
      </c>
      <c r="E2650" s="31">
        <v>12</v>
      </c>
      <c r="F2650" s="32">
        <v>0.22577884000000001</v>
      </c>
      <c r="G2650" s="32">
        <f t="shared" si="84"/>
        <v>2.70934608</v>
      </c>
    </row>
    <row r="2651" spans="1:7" ht="20.100000000000001" customHeight="1">
      <c r="A2651" s="29" t="s">
        <v>457</v>
      </c>
      <c r="B2651" s="29" t="s">
        <v>458</v>
      </c>
      <c r="C2651" s="29" t="s">
        <v>459</v>
      </c>
      <c r="D2651" s="30" t="s">
        <v>58</v>
      </c>
      <c r="E2651" s="31">
        <v>2</v>
      </c>
      <c r="F2651" s="32">
        <v>0.34683385999999999</v>
      </c>
      <c r="G2651" s="32">
        <f t="shared" si="84"/>
        <v>0.69366771999999999</v>
      </c>
    </row>
    <row r="2652" spans="1:7" ht="20.100000000000001" customHeight="1">
      <c r="A2652" s="29" t="s">
        <v>460</v>
      </c>
      <c r="B2652" s="29" t="s">
        <v>461</v>
      </c>
      <c r="C2652" s="29" t="s">
        <v>462</v>
      </c>
      <c r="D2652" s="30" t="s">
        <v>58</v>
      </c>
      <c r="E2652" s="31">
        <v>3</v>
      </c>
      <c r="F2652" s="32">
        <v>0.58128864999999996</v>
      </c>
      <c r="G2652" s="32">
        <f t="shared" si="84"/>
        <v>1.74386595</v>
      </c>
    </row>
    <row r="2653" spans="1:7" ht="20.100000000000001" customHeight="1">
      <c r="A2653" s="29" t="s">
        <v>463</v>
      </c>
      <c r="B2653" s="29" t="s">
        <v>464</v>
      </c>
      <c r="C2653" s="29" t="s">
        <v>465</v>
      </c>
      <c r="D2653" s="30" t="s">
        <v>58</v>
      </c>
      <c r="E2653" s="31">
        <v>2</v>
      </c>
      <c r="F2653" s="32">
        <v>0.73745574999999997</v>
      </c>
      <c r="G2653" s="32">
        <f t="shared" si="84"/>
        <v>1.4749114999999999</v>
      </c>
    </row>
    <row r="2654" spans="1:7" ht="15" customHeight="1">
      <c r="A2654" s="29" t="s">
        <v>466</v>
      </c>
      <c r="B2654" s="29" t="s">
        <v>467</v>
      </c>
      <c r="C2654" s="29" t="s">
        <v>468</v>
      </c>
      <c r="D2654" s="30" t="s">
        <v>196</v>
      </c>
      <c r="E2654" s="31">
        <v>34.72</v>
      </c>
      <c r="F2654" s="32">
        <v>1.0206999999999999</v>
      </c>
      <c r="G2654" s="32">
        <f t="shared" si="84"/>
        <v>35.438703999999994</v>
      </c>
    </row>
    <row r="2655" spans="1:7" ht="15" customHeight="1">
      <c r="A2655" s="1"/>
      <c r="B2655" s="1"/>
      <c r="C2655" s="1"/>
      <c r="D2655" s="1"/>
      <c r="E2655" s="1"/>
      <c r="F2655" s="33" t="s">
        <v>2433</v>
      </c>
      <c r="G2655" s="34">
        <v>187.22196017383797</v>
      </c>
    </row>
    <row r="2656" spans="1:7" ht="15" customHeight="1">
      <c r="A2656" s="27" t="s">
        <v>2747</v>
      </c>
      <c r="B2656" s="27" t="s">
        <v>2862</v>
      </c>
      <c r="C2656" s="27" t="s">
        <v>535</v>
      </c>
      <c r="D2656" s="28" t="s">
        <v>19</v>
      </c>
      <c r="E2656" s="1"/>
      <c r="F2656" s="1"/>
      <c r="G2656" s="1"/>
    </row>
    <row r="2657" spans="1:7" ht="15" customHeight="1">
      <c r="A2657" s="29" t="s">
        <v>16</v>
      </c>
      <c r="B2657" s="29" t="s">
        <v>17</v>
      </c>
      <c r="C2657" s="29" t="s">
        <v>18</v>
      </c>
      <c r="D2657" s="30" t="s">
        <v>19</v>
      </c>
      <c r="E2657" s="31">
        <v>12</v>
      </c>
      <c r="F2657" s="32">
        <v>1.0182599999999999</v>
      </c>
      <c r="G2657" s="32">
        <f>F2657*E2657</f>
        <v>12.21912</v>
      </c>
    </row>
    <row r="2658" spans="1:7" ht="15" customHeight="1">
      <c r="A2658" s="1"/>
      <c r="B2658" s="1"/>
      <c r="C2658" s="1"/>
      <c r="D2658" s="1"/>
      <c r="E2658" s="1"/>
      <c r="F2658" s="33" t="s">
        <v>2433</v>
      </c>
      <c r="G2658" s="34">
        <v>12.21912</v>
      </c>
    </row>
    <row r="2659" spans="1:7" ht="15" customHeight="1">
      <c r="A2659" s="27" t="s">
        <v>2863</v>
      </c>
      <c r="B2659" s="27" t="s">
        <v>2864</v>
      </c>
      <c r="C2659" s="27" t="s">
        <v>1506</v>
      </c>
      <c r="D2659" s="28" t="s">
        <v>1507</v>
      </c>
      <c r="E2659" s="1"/>
      <c r="F2659" s="1"/>
      <c r="G2659" s="1"/>
    </row>
    <row r="2660" spans="1:7" ht="20.100000000000001" customHeight="1">
      <c r="A2660" s="29" t="s">
        <v>49</v>
      </c>
      <c r="B2660" s="29" t="s">
        <v>50</v>
      </c>
      <c r="C2660" s="29" t="s">
        <v>51</v>
      </c>
      <c r="D2660" s="30" t="s">
        <v>48</v>
      </c>
      <c r="E2660" s="31">
        <v>30</v>
      </c>
      <c r="F2660" s="32">
        <v>0.20072251978547359</v>
      </c>
      <c r="G2660" s="32">
        <f t="shared" ref="G2660:G2698" si="85">F2660*E2660</f>
        <v>6.0216755935642077</v>
      </c>
    </row>
    <row r="2661" spans="1:7" ht="27.95" customHeight="1">
      <c r="A2661" s="29" t="s">
        <v>52</v>
      </c>
      <c r="B2661" s="29" t="s">
        <v>53</v>
      </c>
      <c r="C2661" s="29" t="s">
        <v>54</v>
      </c>
      <c r="D2661" s="30" t="s">
        <v>48</v>
      </c>
      <c r="E2661" s="31">
        <v>14</v>
      </c>
      <c r="F2661" s="32">
        <v>0.18820392956092644</v>
      </c>
      <c r="G2661" s="32">
        <f t="shared" si="85"/>
        <v>2.6348550138529703</v>
      </c>
    </row>
    <row r="2662" spans="1:7" ht="20.100000000000001" customHeight="1">
      <c r="A2662" s="29" t="s">
        <v>90</v>
      </c>
      <c r="B2662" s="29" t="s">
        <v>91</v>
      </c>
      <c r="C2662" s="29" t="s">
        <v>92</v>
      </c>
      <c r="D2662" s="30" t="s">
        <v>93</v>
      </c>
      <c r="E2662" s="31">
        <v>95.05</v>
      </c>
      <c r="F2662" s="32">
        <v>2.8151849999999999E-2</v>
      </c>
      <c r="G2662" s="32">
        <f t="shared" si="85"/>
        <v>2.6758333424999998</v>
      </c>
    </row>
    <row r="2663" spans="1:7" ht="27.95" customHeight="1">
      <c r="A2663" s="29" t="s">
        <v>109</v>
      </c>
      <c r="B2663" s="29" t="s">
        <v>110</v>
      </c>
      <c r="C2663" s="29" t="s">
        <v>111</v>
      </c>
      <c r="D2663" s="30" t="s">
        <v>58</v>
      </c>
      <c r="E2663" s="31">
        <v>257.60000000000002</v>
      </c>
      <c r="F2663" s="32">
        <v>0.14501</v>
      </c>
      <c r="G2663" s="32">
        <f t="shared" si="85"/>
        <v>37.354576000000002</v>
      </c>
    </row>
    <row r="2664" spans="1:7" ht="20.100000000000001" customHeight="1">
      <c r="A2664" s="29" t="s">
        <v>133</v>
      </c>
      <c r="B2664" s="29" t="s">
        <v>91</v>
      </c>
      <c r="C2664" s="29" t="s">
        <v>92</v>
      </c>
      <c r="D2664" s="30" t="s">
        <v>93</v>
      </c>
      <c r="E2664" s="31">
        <v>852</v>
      </c>
      <c r="F2664" s="32">
        <v>2.8151849999999999E-2</v>
      </c>
      <c r="G2664" s="32">
        <f t="shared" si="85"/>
        <v>23.985376199999997</v>
      </c>
    </row>
    <row r="2665" spans="1:7" ht="27.95" customHeight="1">
      <c r="A2665" s="29" t="s">
        <v>134</v>
      </c>
      <c r="B2665" s="29" t="s">
        <v>135</v>
      </c>
      <c r="C2665" s="29" t="s">
        <v>136</v>
      </c>
      <c r="D2665" s="30" t="s">
        <v>48</v>
      </c>
      <c r="E2665" s="31">
        <v>44.77</v>
      </c>
      <c r="F2665" s="32">
        <v>4.6757344000000001E-3</v>
      </c>
      <c r="G2665" s="32">
        <f t="shared" si="85"/>
        <v>0.20933262908800002</v>
      </c>
    </row>
    <row r="2666" spans="1:7" ht="36" customHeight="1">
      <c r="A2666" s="29" t="s">
        <v>137</v>
      </c>
      <c r="B2666" s="29" t="s">
        <v>138</v>
      </c>
      <c r="C2666" s="29" t="s">
        <v>139</v>
      </c>
      <c r="D2666" s="30" t="s">
        <v>48</v>
      </c>
      <c r="E2666" s="31">
        <v>44.77</v>
      </c>
      <c r="F2666" s="32">
        <v>5.1630768E-2</v>
      </c>
      <c r="G2666" s="32">
        <f t="shared" si="85"/>
        <v>2.3115094833600001</v>
      </c>
    </row>
    <row r="2667" spans="1:7" ht="15" customHeight="1">
      <c r="A2667" s="29" t="s">
        <v>158</v>
      </c>
      <c r="B2667" s="29" t="s">
        <v>159</v>
      </c>
      <c r="C2667" s="29" t="s">
        <v>160</v>
      </c>
      <c r="D2667" s="30" t="s">
        <v>48</v>
      </c>
      <c r="E2667" s="31">
        <v>161.22</v>
      </c>
      <c r="F2667" s="32">
        <v>2.8151849999999999E-2</v>
      </c>
      <c r="G2667" s="32">
        <f t="shared" si="85"/>
        <v>4.5386412570000001</v>
      </c>
    </row>
    <row r="2668" spans="1:7" ht="15" customHeight="1">
      <c r="A2668" s="29" t="s">
        <v>166</v>
      </c>
      <c r="B2668" s="29" t="s">
        <v>159</v>
      </c>
      <c r="C2668" s="29" t="s">
        <v>160</v>
      </c>
      <c r="D2668" s="30" t="s">
        <v>48</v>
      </c>
      <c r="E2668" s="31">
        <v>262.7</v>
      </c>
      <c r="F2668" s="32">
        <v>2.8151849999999999E-2</v>
      </c>
      <c r="G2668" s="32">
        <f t="shared" si="85"/>
        <v>7.3954909949999994</v>
      </c>
    </row>
    <row r="2669" spans="1:7" ht="20.100000000000001" customHeight="1">
      <c r="A2669" s="29" t="s">
        <v>184</v>
      </c>
      <c r="B2669" s="29" t="s">
        <v>185</v>
      </c>
      <c r="C2669" s="29" t="s">
        <v>186</v>
      </c>
      <c r="D2669" s="30" t="s">
        <v>48</v>
      </c>
      <c r="E2669" s="31">
        <v>856.28</v>
      </c>
      <c r="F2669" s="32">
        <v>7.0200000000000004E-4</v>
      </c>
      <c r="G2669" s="32">
        <f t="shared" si="85"/>
        <v>0.60110856000000001</v>
      </c>
    </row>
    <row r="2670" spans="1:7" ht="20.100000000000001" customHeight="1">
      <c r="A2670" s="29" t="s">
        <v>190</v>
      </c>
      <c r="B2670" s="29" t="s">
        <v>191</v>
      </c>
      <c r="C2670" s="29" t="s">
        <v>192</v>
      </c>
      <c r="D2670" s="30" t="s">
        <v>81</v>
      </c>
      <c r="E2670" s="31">
        <v>57</v>
      </c>
      <c r="F2670" s="32">
        <v>1.0296E-2</v>
      </c>
      <c r="G2670" s="32">
        <f t="shared" si="85"/>
        <v>0.58687199999999995</v>
      </c>
    </row>
    <row r="2671" spans="1:7" ht="15" customHeight="1">
      <c r="A2671" s="29" t="s">
        <v>207</v>
      </c>
      <c r="B2671" s="29" t="s">
        <v>159</v>
      </c>
      <c r="C2671" s="29" t="s">
        <v>160</v>
      </c>
      <c r="D2671" s="30" t="s">
        <v>48</v>
      </c>
      <c r="E2671" s="31">
        <v>91.8</v>
      </c>
      <c r="F2671" s="32">
        <v>2.8151849999999999E-2</v>
      </c>
      <c r="G2671" s="32">
        <f t="shared" si="85"/>
        <v>2.5843398299999998</v>
      </c>
    </row>
    <row r="2672" spans="1:7" ht="27.95" customHeight="1">
      <c r="A2672" s="29" t="s">
        <v>210</v>
      </c>
      <c r="B2672" s="29" t="s">
        <v>211</v>
      </c>
      <c r="C2672" s="29" t="s">
        <v>212</v>
      </c>
      <c r="D2672" s="30" t="s">
        <v>101</v>
      </c>
      <c r="E2672" s="31">
        <v>330.48</v>
      </c>
      <c r="F2672" s="32">
        <v>8.9963999999999999E-3</v>
      </c>
      <c r="G2672" s="32">
        <f t="shared" si="85"/>
        <v>2.9731302720000001</v>
      </c>
    </row>
    <row r="2673" spans="1:7" ht="27.95" customHeight="1">
      <c r="A2673" s="29" t="s">
        <v>214</v>
      </c>
      <c r="B2673" s="29" t="s">
        <v>110</v>
      </c>
      <c r="C2673" s="29" t="s">
        <v>111</v>
      </c>
      <c r="D2673" s="30" t="s">
        <v>58</v>
      </c>
      <c r="E2673" s="31">
        <v>365.33</v>
      </c>
      <c r="F2673" s="32">
        <v>0.14501</v>
      </c>
      <c r="G2673" s="32">
        <f t="shared" si="85"/>
        <v>52.976503299999997</v>
      </c>
    </row>
    <row r="2674" spans="1:7" ht="20.100000000000001" customHeight="1">
      <c r="A2674" s="29" t="s">
        <v>237</v>
      </c>
      <c r="B2674" s="29" t="s">
        <v>91</v>
      </c>
      <c r="C2674" s="29" t="s">
        <v>92</v>
      </c>
      <c r="D2674" s="30" t="s">
        <v>93</v>
      </c>
      <c r="E2674" s="31">
        <v>1721.67</v>
      </c>
      <c r="F2674" s="32">
        <v>2.8151849999999999E-2</v>
      </c>
      <c r="G2674" s="32">
        <f t="shared" si="85"/>
        <v>48.468195589499999</v>
      </c>
    </row>
    <row r="2675" spans="1:7" ht="27.95" customHeight="1">
      <c r="A2675" s="29" t="s">
        <v>238</v>
      </c>
      <c r="B2675" s="29" t="s">
        <v>135</v>
      </c>
      <c r="C2675" s="29" t="s">
        <v>136</v>
      </c>
      <c r="D2675" s="30" t="s">
        <v>48</v>
      </c>
      <c r="E2675" s="31">
        <v>1721.67</v>
      </c>
      <c r="F2675" s="32">
        <v>4.6757344000000001E-3</v>
      </c>
      <c r="G2675" s="32">
        <f t="shared" si="85"/>
        <v>8.0500716444479998</v>
      </c>
    </row>
    <row r="2676" spans="1:7" ht="36" customHeight="1">
      <c r="A2676" s="29" t="s">
        <v>239</v>
      </c>
      <c r="B2676" s="29" t="s">
        <v>138</v>
      </c>
      <c r="C2676" s="29" t="s">
        <v>139</v>
      </c>
      <c r="D2676" s="30" t="s">
        <v>48</v>
      </c>
      <c r="E2676" s="31">
        <v>1721.67</v>
      </c>
      <c r="F2676" s="32">
        <v>5.1630768E-2</v>
      </c>
      <c r="G2676" s="32">
        <f t="shared" si="85"/>
        <v>88.891144342560011</v>
      </c>
    </row>
    <row r="2677" spans="1:7" ht="15" customHeight="1">
      <c r="A2677" s="29" t="s">
        <v>265</v>
      </c>
      <c r="B2677" s="29" t="s">
        <v>159</v>
      </c>
      <c r="C2677" s="29" t="s">
        <v>160</v>
      </c>
      <c r="D2677" s="30" t="s">
        <v>48</v>
      </c>
      <c r="E2677" s="31">
        <v>408</v>
      </c>
      <c r="F2677" s="32">
        <v>2.8151849999999999E-2</v>
      </c>
      <c r="G2677" s="32">
        <f t="shared" si="85"/>
        <v>11.4859548</v>
      </c>
    </row>
    <row r="2678" spans="1:7" ht="36" customHeight="1">
      <c r="A2678" s="29" t="s">
        <v>266</v>
      </c>
      <c r="B2678" s="29" t="s">
        <v>267</v>
      </c>
      <c r="C2678" s="29" t="s">
        <v>268</v>
      </c>
      <c r="D2678" s="30" t="s">
        <v>48</v>
      </c>
      <c r="E2678" s="31">
        <v>408</v>
      </c>
      <c r="F2678" s="32">
        <v>6.0937193600000002E-2</v>
      </c>
      <c r="G2678" s="32">
        <f t="shared" si="85"/>
        <v>24.862374988799999</v>
      </c>
    </row>
    <row r="2679" spans="1:7" ht="36" customHeight="1">
      <c r="A2679" s="29" t="s">
        <v>278</v>
      </c>
      <c r="B2679" s="29" t="s">
        <v>267</v>
      </c>
      <c r="C2679" s="29" t="s">
        <v>268</v>
      </c>
      <c r="D2679" s="30" t="s">
        <v>48</v>
      </c>
      <c r="E2679" s="31">
        <v>229.45</v>
      </c>
      <c r="F2679" s="32">
        <v>6.0937193600000002E-2</v>
      </c>
      <c r="G2679" s="32">
        <f t="shared" si="85"/>
        <v>13.982039071519999</v>
      </c>
    </row>
    <row r="2680" spans="1:7" ht="27.95" customHeight="1">
      <c r="A2680" s="29" t="s">
        <v>295</v>
      </c>
      <c r="B2680" s="29" t="s">
        <v>211</v>
      </c>
      <c r="C2680" s="29" t="s">
        <v>296</v>
      </c>
      <c r="D2680" s="30" t="s">
        <v>101</v>
      </c>
      <c r="E2680" s="31">
        <v>4</v>
      </c>
      <c r="F2680" s="32">
        <v>8.9963999999999999E-3</v>
      </c>
      <c r="G2680" s="32">
        <f t="shared" si="85"/>
        <v>3.59856E-2</v>
      </c>
    </row>
    <row r="2681" spans="1:7" ht="20.100000000000001" customHeight="1">
      <c r="A2681" s="29" t="s">
        <v>297</v>
      </c>
      <c r="B2681" s="29" t="s">
        <v>298</v>
      </c>
      <c r="C2681" s="29" t="s">
        <v>299</v>
      </c>
      <c r="D2681" s="30" t="s">
        <v>118</v>
      </c>
      <c r="E2681" s="31">
        <v>0.25</v>
      </c>
      <c r="F2681" s="32">
        <v>0.54183999999999999</v>
      </c>
      <c r="G2681" s="32">
        <f t="shared" si="85"/>
        <v>0.13546</v>
      </c>
    </row>
    <row r="2682" spans="1:7" ht="27.95" customHeight="1">
      <c r="A2682" s="29" t="s">
        <v>300</v>
      </c>
      <c r="B2682" s="29" t="s">
        <v>301</v>
      </c>
      <c r="C2682" s="29" t="s">
        <v>302</v>
      </c>
      <c r="D2682" s="30" t="s">
        <v>48</v>
      </c>
      <c r="E2682" s="31">
        <v>25</v>
      </c>
      <c r="F2682" s="32">
        <v>1.0115951999999999E-2</v>
      </c>
      <c r="G2682" s="32">
        <f t="shared" si="85"/>
        <v>0.25289879999999998</v>
      </c>
    </row>
    <row r="2683" spans="1:7" ht="27.95" customHeight="1">
      <c r="A2683" s="29" t="s">
        <v>303</v>
      </c>
      <c r="B2683" s="29" t="s">
        <v>304</v>
      </c>
      <c r="C2683" s="29" t="s">
        <v>305</v>
      </c>
      <c r="D2683" s="30" t="s">
        <v>48</v>
      </c>
      <c r="E2683" s="31">
        <v>12</v>
      </c>
      <c r="F2683" s="32">
        <v>7.9883679999999999E-2</v>
      </c>
      <c r="G2683" s="32">
        <f t="shared" si="85"/>
        <v>0.95860415999999993</v>
      </c>
    </row>
    <row r="2684" spans="1:7" ht="27.95" customHeight="1">
      <c r="A2684" s="29" t="s">
        <v>306</v>
      </c>
      <c r="B2684" s="29" t="s">
        <v>307</v>
      </c>
      <c r="C2684" s="29" t="s">
        <v>308</v>
      </c>
      <c r="D2684" s="30" t="s">
        <v>118</v>
      </c>
      <c r="E2684" s="31">
        <v>0.56000000000000005</v>
      </c>
      <c r="F2684" s="32">
        <v>0.93911999999999995</v>
      </c>
      <c r="G2684" s="32">
        <f t="shared" si="85"/>
        <v>0.52590720000000002</v>
      </c>
    </row>
    <row r="2685" spans="1:7" ht="27.95" customHeight="1">
      <c r="A2685" s="29" t="s">
        <v>309</v>
      </c>
      <c r="B2685" s="29" t="s">
        <v>135</v>
      </c>
      <c r="C2685" s="29" t="s">
        <v>136</v>
      </c>
      <c r="D2685" s="30" t="s">
        <v>48</v>
      </c>
      <c r="E2685" s="31">
        <v>25</v>
      </c>
      <c r="F2685" s="32">
        <v>4.6757344000000001E-3</v>
      </c>
      <c r="G2685" s="32">
        <f t="shared" si="85"/>
        <v>0.11689336</v>
      </c>
    </row>
    <row r="2686" spans="1:7" ht="36" customHeight="1">
      <c r="A2686" s="29" t="s">
        <v>310</v>
      </c>
      <c r="B2686" s="29" t="s">
        <v>138</v>
      </c>
      <c r="C2686" s="29" t="s">
        <v>139</v>
      </c>
      <c r="D2686" s="30" t="s">
        <v>48</v>
      </c>
      <c r="E2686" s="31">
        <v>25</v>
      </c>
      <c r="F2686" s="32">
        <v>5.1630768E-2</v>
      </c>
      <c r="G2686" s="32">
        <f t="shared" si="85"/>
        <v>1.2907691999999999</v>
      </c>
    </row>
    <row r="2687" spans="1:7" ht="27.95" customHeight="1">
      <c r="A2687" s="29" t="s">
        <v>316</v>
      </c>
      <c r="B2687" s="29" t="s">
        <v>317</v>
      </c>
      <c r="C2687" s="29" t="s">
        <v>318</v>
      </c>
      <c r="D2687" s="30" t="s">
        <v>48</v>
      </c>
      <c r="E2687" s="31">
        <v>459</v>
      </c>
      <c r="F2687" s="32">
        <v>7.7999999999999996E-3</v>
      </c>
      <c r="G2687" s="32">
        <f t="shared" si="85"/>
        <v>3.5802</v>
      </c>
    </row>
    <row r="2688" spans="1:7" ht="20.100000000000001" customHeight="1">
      <c r="A2688" s="29" t="s">
        <v>319</v>
      </c>
      <c r="B2688" s="29" t="s">
        <v>185</v>
      </c>
      <c r="C2688" s="29" t="s">
        <v>186</v>
      </c>
      <c r="D2688" s="30" t="s">
        <v>48</v>
      </c>
      <c r="E2688" s="31">
        <v>459</v>
      </c>
      <c r="F2688" s="32">
        <v>7.0200000000000004E-4</v>
      </c>
      <c r="G2688" s="32">
        <f t="shared" si="85"/>
        <v>0.322218</v>
      </c>
    </row>
    <row r="2689" spans="1:7" ht="20.100000000000001" customHeight="1">
      <c r="A2689" s="29" t="s">
        <v>320</v>
      </c>
      <c r="B2689" s="29" t="s">
        <v>191</v>
      </c>
      <c r="C2689" s="29" t="s">
        <v>192</v>
      </c>
      <c r="D2689" s="30" t="s">
        <v>81</v>
      </c>
      <c r="E2689" s="31">
        <v>34</v>
      </c>
      <c r="F2689" s="32">
        <v>1.0296E-2</v>
      </c>
      <c r="G2689" s="32">
        <f t="shared" si="85"/>
        <v>0.35006399999999999</v>
      </c>
    </row>
    <row r="2690" spans="1:7" ht="20.100000000000001" customHeight="1">
      <c r="A2690" s="29" t="s">
        <v>321</v>
      </c>
      <c r="B2690" s="29" t="s">
        <v>322</v>
      </c>
      <c r="C2690" s="29" t="s">
        <v>323</v>
      </c>
      <c r="D2690" s="30" t="s">
        <v>81</v>
      </c>
      <c r="E2690" s="31">
        <v>30</v>
      </c>
      <c r="F2690" s="32">
        <v>1.0296E-2</v>
      </c>
      <c r="G2690" s="32">
        <f t="shared" si="85"/>
        <v>0.30887999999999999</v>
      </c>
    </row>
    <row r="2691" spans="1:7" ht="20.100000000000001" customHeight="1">
      <c r="A2691" s="29" t="s">
        <v>337</v>
      </c>
      <c r="B2691" s="29" t="s">
        <v>338</v>
      </c>
      <c r="C2691" s="29" t="s">
        <v>339</v>
      </c>
      <c r="D2691" s="30" t="s">
        <v>118</v>
      </c>
      <c r="E2691" s="31">
        <v>9.9</v>
      </c>
      <c r="F2691" s="32">
        <v>0.40538879999999999</v>
      </c>
      <c r="G2691" s="32">
        <f t="shared" si="85"/>
        <v>4.01334912</v>
      </c>
    </row>
    <row r="2692" spans="1:7" ht="27.95" customHeight="1">
      <c r="A2692" s="29" t="s">
        <v>343</v>
      </c>
      <c r="B2692" s="29" t="s">
        <v>211</v>
      </c>
      <c r="C2692" s="29" t="s">
        <v>212</v>
      </c>
      <c r="D2692" s="30" t="s">
        <v>101</v>
      </c>
      <c r="E2692" s="31">
        <v>426.35</v>
      </c>
      <c r="F2692" s="32">
        <v>8.9963999999999999E-3</v>
      </c>
      <c r="G2692" s="32">
        <f t="shared" si="85"/>
        <v>3.8356151400000003</v>
      </c>
    </row>
    <row r="2693" spans="1:7" ht="27.95" customHeight="1">
      <c r="A2693" s="29" t="s">
        <v>347</v>
      </c>
      <c r="B2693" s="29" t="s">
        <v>348</v>
      </c>
      <c r="C2693" s="29" t="s">
        <v>349</v>
      </c>
      <c r="D2693" s="30" t="s">
        <v>48</v>
      </c>
      <c r="E2693" s="31">
        <v>72</v>
      </c>
      <c r="F2693" s="32">
        <v>1.6107839999999998E-2</v>
      </c>
      <c r="G2693" s="32">
        <f t="shared" si="85"/>
        <v>1.1597644799999998</v>
      </c>
    </row>
    <row r="2694" spans="1:7" ht="20.100000000000001" customHeight="1">
      <c r="A2694" s="29" t="s">
        <v>353</v>
      </c>
      <c r="B2694" s="29" t="s">
        <v>298</v>
      </c>
      <c r="C2694" s="29" t="s">
        <v>299</v>
      </c>
      <c r="D2694" s="30" t="s">
        <v>118</v>
      </c>
      <c r="E2694" s="31">
        <v>3.38</v>
      </c>
      <c r="F2694" s="32">
        <v>0.54183999999999999</v>
      </c>
      <c r="G2694" s="32">
        <f t="shared" si="85"/>
        <v>1.8314191999999998</v>
      </c>
    </row>
    <row r="2695" spans="1:7" ht="20.100000000000001" customHeight="1">
      <c r="A2695" s="29" t="s">
        <v>354</v>
      </c>
      <c r="B2695" s="29" t="s">
        <v>355</v>
      </c>
      <c r="C2695" s="29" t="s">
        <v>356</v>
      </c>
      <c r="D2695" s="30" t="s">
        <v>118</v>
      </c>
      <c r="E2695" s="31">
        <v>3.89</v>
      </c>
      <c r="F2695" s="32">
        <v>2.0565390927</v>
      </c>
      <c r="G2695" s="32">
        <f t="shared" si="85"/>
        <v>7.999937070603</v>
      </c>
    </row>
    <row r="2696" spans="1:7" ht="20.100000000000001" customHeight="1">
      <c r="A2696" s="29" t="s">
        <v>357</v>
      </c>
      <c r="B2696" s="29" t="s">
        <v>358</v>
      </c>
      <c r="C2696" s="29" t="s">
        <v>359</v>
      </c>
      <c r="D2696" s="30" t="s">
        <v>81</v>
      </c>
      <c r="E2696" s="31">
        <v>220</v>
      </c>
      <c r="F2696" s="32">
        <v>1.8864730884000001E-2</v>
      </c>
      <c r="G2696" s="32">
        <f t="shared" si="85"/>
        <v>4.1502407944800002</v>
      </c>
    </row>
    <row r="2697" spans="1:7" ht="27.95" customHeight="1">
      <c r="A2697" s="29" t="s">
        <v>360</v>
      </c>
      <c r="B2697" s="29" t="s">
        <v>361</v>
      </c>
      <c r="C2697" s="29" t="s">
        <v>362</v>
      </c>
      <c r="D2697" s="30" t="s">
        <v>48</v>
      </c>
      <c r="E2697" s="31">
        <v>242</v>
      </c>
      <c r="F2697" s="32">
        <v>2.0809958399999998E-2</v>
      </c>
      <c r="G2697" s="32">
        <f t="shared" si="85"/>
        <v>5.0360099327999999</v>
      </c>
    </row>
    <row r="2698" spans="1:7" ht="36" customHeight="1">
      <c r="A2698" s="29" t="s">
        <v>374</v>
      </c>
      <c r="B2698" s="29" t="s">
        <v>267</v>
      </c>
      <c r="C2698" s="29" t="s">
        <v>268</v>
      </c>
      <c r="D2698" s="30" t="s">
        <v>48</v>
      </c>
      <c r="E2698" s="31">
        <v>123.31</v>
      </c>
      <c r="F2698" s="32">
        <v>6.0937193600000002E-2</v>
      </c>
      <c r="G2698" s="32">
        <f t="shared" si="85"/>
        <v>7.5141653428160007</v>
      </c>
    </row>
    <row r="2699" spans="1:7" ht="15" customHeight="1">
      <c r="A2699" s="1"/>
      <c r="B2699" s="1"/>
      <c r="C2699" s="1"/>
      <c r="D2699" s="1"/>
      <c r="E2699" s="1"/>
      <c r="F2699" s="33" t="s">
        <v>2433</v>
      </c>
      <c r="G2699" s="34">
        <v>386.0074063138922</v>
      </c>
    </row>
    <row r="2700" spans="1:7" ht="15" customHeight="1">
      <c r="A2700" s="27" t="s">
        <v>2729</v>
      </c>
      <c r="B2700" s="27" t="s">
        <v>2865</v>
      </c>
      <c r="C2700" s="27" t="s">
        <v>1192</v>
      </c>
      <c r="D2700" s="28" t="s">
        <v>58</v>
      </c>
      <c r="E2700" s="1"/>
      <c r="F2700" s="1"/>
      <c r="G2700" s="1"/>
    </row>
    <row r="2701" spans="1:7" ht="20.100000000000001" customHeight="1">
      <c r="A2701" s="29" t="s">
        <v>399</v>
      </c>
      <c r="B2701" s="29" t="s">
        <v>400</v>
      </c>
      <c r="C2701" s="29" t="s">
        <v>401</v>
      </c>
      <c r="D2701" s="30" t="s">
        <v>58</v>
      </c>
      <c r="E2701" s="31">
        <v>33</v>
      </c>
      <c r="F2701" s="32">
        <v>1</v>
      </c>
      <c r="G2701" s="32">
        <f>F2701*E2701</f>
        <v>33</v>
      </c>
    </row>
    <row r="2702" spans="1:7" ht="20.100000000000001" customHeight="1">
      <c r="A2702" s="29" t="s">
        <v>408</v>
      </c>
      <c r="B2702" s="29" t="s">
        <v>400</v>
      </c>
      <c r="C2702" s="29" t="s">
        <v>401</v>
      </c>
      <c r="D2702" s="30" t="s">
        <v>58</v>
      </c>
      <c r="E2702" s="31">
        <v>30</v>
      </c>
      <c r="F2702" s="32">
        <v>1</v>
      </c>
      <c r="G2702" s="32">
        <f>F2702*E2702</f>
        <v>30</v>
      </c>
    </row>
    <row r="2703" spans="1:7" ht="15" customHeight="1">
      <c r="A2703" s="1"/>
      <c r="B2703" s="1"/>
      <c r="C2703" s="1"/>
      <c r="D2703" s="1"/>
      <c r="E2703" s="1"/>
      <c r="F2703" s="33" t="s">
        <v>2433</v>
      </c>
      <c r="G2703" s="34">
        <v>63</v>
      </c>
    </row>
    <row r="2704" spans="1:7" ht="15.95" customHeight="1">
      <c r="A2704" s="27" t="s">
        <v>2729</v>
      </c>
      <c r="B2704" s="27" t="s">
        <v>2866</v>
      </c>
      <c r="C2704" s="27" t="s">
        <v>1820</v>
      </c>
      <c r="D2704" s="28" t="s">
        <v>58</v>
      </c>
      <c r="E2704" s="1"/>
      <c r="F2704" s="1"/>
      <c r="G2704" s="1"/>
    </row>
    <row r="2705" spans="1:7" ht="27.95" customHeight="1">
      <c r="A2705" s="29" t="s">
        <v>52</v>
      </c>
      <c r="B2705" s="29" t="s">
        <v>53</v>
      </c>
      <c r="C2705" s="29" t="s">
        <v>54</v>
      </c>
      <c r="D2705" s="30" t="s">
        <v>48</v>
      </c>
      <c r="E2705" s="31">
        <v>14</v>
      </c>
      <c r="F2705" s="32">
        <v>2.6800000000000001E-2</v>
      </c>
      <c r="G2705" s="32">
        <f>F2705*E2705</f>
        <v>0.37520000000000003</v>
      </c>
    </row>
    <row r="2706" spans="1:7" ht="15" customHeight="1">
      <c r="A2706" s="1"/>
      <c r="B2706" s="1"/>
      <c r="C2706" s="1"/>
      <c r="D2706" s="1"/>
      <c r="E2706" s="1"/>
      <c r="F2706" s="33" t="s">
        <v>2433</v>
      </c>
      <c r="G2706" s="34">
        <v>0.37519999999999998</v>
      </c>
    </row>
    <row r="2707" spans="1:7" ht="15" customHeight="1">
      <c r="A2707" s="27" t="s">
        <v>2747</v>
      </c>
      <c r="B2707" s="27" t="s">
        <v>2867</v>
      </c>
      <c r="C2707" s="27" t="s">
        <v>1708</v>
      </c>
      <c r="D2707" s="28" t="s">
        <v>15</v>
      </c>
      <c r="E2707" s="1"/>
      <c r="F2707" s="1"/>
      <c r="G2707" s="1"/>
    </row>
    <row r="2708" spans="1:7" ht="15" customHeight="1">
      <c r="A2708" s="29" t="s">
        <v>469</v>
      </c>
      <c r="B2708" s="29" t="s">
        <v>470</v>
      </c>
      <c r="C2708" s="29" t="s">
        <v>471</v>
      </c>
      <c r="D2708" s="30" t="s">
        <v>58</v>
      </c>
      <c r="E2708" s="31">
        <v>1</v>
      </c>
      <c r="F2708" s="32">
        <v>19.017713000000001</v>
      </c>
      <c r="G2708" s="32">
        <f>F2708*E2708</f>
        <v>19.017713000000001</v>
      </c>
    </row>
    <row r="2709" spans="1:7" ht="15" customHeight="1">
      <c r="A2709" s="29" t="s">
        <v>474</v>
      </c>
      <c r="B2709" s="29" t="s">
        <v>475</v>
      </c>
      <c r="C2709" s="29" t="s">
        <v>476</v>
      </c>
      <c r="D2709" s="30" t="s">
        <v>58</v>
      </c>
      <c r="E2709" s="31">
        <v>1</v>
      </c>
      <c r="F2709" s="32">
        <v>78.308229999999995</v>
      </c>
      <c r="G2709" s="32">
        <f>F2709*E2709</f>
        <v>78.308229999999995</v>
      </c>
    </row>
    <row r="2710" spans="1:7" ht="20.100000000000001" customHeight="1">
      <c r="A2710" s="29" t="s">
        <v>477</v>
      </c>
      <c r="B2710" s="29" t="s">
        <v>478</v>
      </c>
      <c r="C2710" s="29" t="s">
        <v>479</v>
      </c>
      <c r="D2710" s="30" t="s">
        <v>58</v>
      </c>
      <c r="E2710" s="31">
        <v>1</v>
      </c>
      <c r="F2710" s="32">
        <v>45.76455</v>
      </c>
      <c r="G2710" s="32">
        <f>F2710*E2710</f>
        <v>45.76455</v>
      </c>
    </row>
    <row r="2711" spans="1:7" ht="15" customHeight="1">
      <c r="A2711" s="1"/>
      <c r="B2711" s="1"/>
      <c r="C2711" s="1"/>
      <c r="D2711" s="1"/>
      <c r="E2711" s="1"/>
      <c r="F2711" s="33" t="s">
        <v>2433</v>
      </c>
      <c r="G2711" s="34">
        <v>143.09049300000001</v>
      </c>
    </row>
    <row r="2712" spans="1:7" ht="15" customHeight="1">
      <c r="A2712" s="27" t="s">
        <v>2747</v>
      </c>
      <c r="B2712" s="27" t="s">
        <v>2868</v>
      </c>
      <c r="C2712" s="27" t="s">
        <v>516</v>
      </c>
      <c r="D2712" s="28" t="s">
        <v>15</v>
      </c>
      <c r="E2712" s="1"/>
      <c r="F2712" s="1"/>
      <c r="G2712" s="1"/>
    </row>
    <row r="2713" spans="1:7" ht="15" customHeight="1">
      <c r="A2713" s="29" t="s">
        <v>11</v>
      </c>
      <c r="B2713" s="29" t="s">
        <v>12</v>
      </c>
      <c r="C2713" s="29" t="s">
        <v>13</v>
      </c>
      <c r="D2713" s="30" t="s">
        <v>15</v>
      </c>
      <c r="E2713" s="31">
        <v>264</v>
      </c>
      <c r="F2713" s="32">
        <v>1.0169900000000001</v>
      </c>
      <c r="G2713" s="32">
        <f>F2713*E2713</f>
        <v>268.48536000000001</v>
      </c>
    </row>
    <row r="2714" spans="1:7" ht="20.100000000000001" customHeight="1">
      <c r="A2714" s="29" t="s">
        <v>222</v>
      </c>
      <c r="B2714" s="29" t="s">
        <v>223</v>
      </c>
      <c r="C2714" s="29" t="s">
        <v>224</v>
      </c>
      <c r="D2714" s="30" t="s">
        <v>48</v>
      </c>
      <c r="E2714" s="31">
        <v>1.36</v>
      </c>
      <c r="F2714" s="32">
        <v>0.10474997</v>
      </c>
      <c r="G2714" s="32">
        <f>F2714*E2714</f>
        <v>0.14245995920000001</v>
      </c>
    </row>
    <row r="2715" spans="1:7" ht="15" customHeight="1">
      <c r="A2715" s="1"/>
      <c r="B2715" s="1"/>
      <c r="C2715" s="1"/>
      <c r="D2715" s="1"/>
      <c r="E2715" s="1"/>
      <c r="F2715" s="33" t="s">
        <v>2433</v>
      </c>
      <c r="G2715" s="34">
        <v>268.6278199592</v>
      </c>
    </row>
    <row r="2716" spans="1:7" ht="15" customHeight="1">
      <c r="A2716" s="27" t="s">
        <v>2747</v>
      </c>
      <c r="B2716" s="27" t="s">
        <v>2869</v>
      </c>
      <c r="C2716" s="27" t="s">
        <v>1829</v>
      </c>
      <c r="D2716" s="28" t="s">
        <v>15</v>
      </c>
      <c r="E2716" s="1"/>
      <c r="F2716" s="1"/>
      <c r="G2716" s="1"/>
    </row>
    <row r="2717" spans="1:7" ht="20.100000000000001" customHeight="1">
      <c r="A2717" s="29" t="s">
        <v>324</v>
      </c>
      <c r="B2717" s="29" t="s">
        <v>325</v>
      </c>
      <c r="C2717" s="29" t="s">
        <v>326</v>
      </c>
      <c r="D2717" s="30" t="s">
        <v>58</v>
      </c>
      <c r="E2717" s="31">
        <v>2</v>
      </c>
      <c r="F2717" s="32">
        <v>0.33333299999999999</v>
      </c>
      <c r="G2717" s="32">
        <f>F2717*E2717</f>
        <v>0.66666599999999998</v>
      </c>
    </row>
    <row r="2718" spans="1:7" ht="15" customHeight="1">
      <c r="A2718" s="1"/>
      <c r="B2718" s="1"/>
      <c r="C2718" s="1"/>
      <c r="D2718" s="1"/>
      <c r="E2718" s="1"/>
      <c r="F2718" s="33" t="s">
        <v>2433</v>
      </c>
      <c r="G2718" s="34">
        <v>0.66666599999999998</v>
      </c>
    </row>
    <row r="2719" spans="1:7" ht="15.95" customHeight="1">
      <c r="A2719" s="27" t="s">
        <v>2753</v>
      </c>
      <c r="B2719" s="27" t="s">
        <v>2870</v>
      </c>
      <c r="C2719" s="27" t="s">
        <v>540</v>
      </c>
      <c r="D2719" s="28" t="s">
        <v>15</v>
      </c>
      <c r="E2719" s="1"/>
      <c r="F2719" s="1"/>
      <c r="G2719" s="1"/>
    </row>
    <row r="2720" spans="1:7" ht="20.100000000000001" customHeight="1">
      <c r="A2720" s="29" t="s">
        <v>20</v>
      </c>
      <c r="B2720" s="29" t="s">
        <v>21</v>
      </c>
      <c r="C2720" s="29" t="s">
        <v>22</v>
      </c>
      <c r="D2720" s="30" t="s">
        <v>15</v>
      </c>
      <c r="E2720" s="31">
        <v>396</v>
      </c>
      <c r="F2720" s="32">
        <v>1</v>
      </c>
      <c r="G2720" s="32">
        <f>F2720*E2720</f>
        <v>396</v>
      </c>
    </row>
    <row r="2721" spans="1:7" ht="15" customHeight="1">
      <c r="A2721" s="1"/>
      <c r="B2721" s="1"/>
      <c r="C2721" s="1"/>
      <c r="D2721" s="1"/>
      <c r="E2721" s="1"/>
      <c r="F2721" s="33" t="s">
        <v>2433</v>
      </c>
      <c r="G2721" s="34">
        <v>396</v>
      </c>
    </row>
    <row r="2722" spans="1:7" ht="15.95" customHeight="1">
      <c r="A2722" s="27" t="s">
        <v>2753</v>
      </c>
      <c r="B2722" s="27" t="s">
        <v>2871</v>
      </c>
      <c r="C2722" s="27" t="s">
        <v>1373</v>
      </c>
      <c r="D2722" s="28" t="s">
        <v>15</v>
      </c>
      <c r="E2722" s="1"/>
      <c r="F2722" s="1"/>
      <c r="G2722" s="1"/>
    </row>
    <row r="2723" spans="1:7" ht="20.100000000000001" customHeight="1">
      <c r="A2723" s="29" t="s">
        <v>45</v>
      </c>
      <c r="B2723" s="29" t="s">
        <v>46</v>
      </c>
      <c r="C2723" s="29" t="s">
        <v>47</v>
      </c>
      <c r="D2723" s="30" t="s">
        <v>48</v>
      </c>
      <c r="E2723" s="31">
        <v>2.88</v>
      </c>
      <c r="F2723" s="32">
        <v>0.37290000000000001</v>
      </c>
      <c r="G2723" s="32">
        <f t="shared" ref="G2723:G2752" si="86">F2723*E2723</f>
        <v>1.073952</v>
      </c>
    </row>
    <row r="2724" spans="1:7" ht="20.100000000000001" customHeight="1">
      <c r="A2724" s="29" t="s">
        <v>49</v>
      </c>
      <c r="B2724" s="29" t="s">
        <v>50</v>
      </c>
      <c r="C2724" s="29" t="s">
        <v>51</v>
      </c>
      <c r="D2724" s="30" t="s">
        <v>48</v>
      </c>
      <c r="E2724" s="31">
        <v>30</v>
      </c>
      <c r="F2724" s="32">
        <v>4.3593643999999996</v>
      </c>
      <c r="G2724" s="32">
        <f t="shared" si="86"/>
        <v>130.78093199999998</v>
      </c>
    </row>
    <row r="2725" spans="1:7" ht="27.95" customHeight="1">
      <c r="A2725" s="29" t="s">
        <v>52</v>
      </c>
      <c r="B2725" s="29" t="s">
        <v>53</v>
      </c>
      <c r="C2725" s="29" t="s">
        <v>54</v>
      </c>
      <c r="D2725" s="30" t="s">
        <v>48</v>
      </c>
      <c r="E2725" s="31">
        <v>14</v>
      </c>
      <c r="F2725" s="32">
        <v>2.7674053447040001</v>
      </c>
      <c r="G2725" s="32">
        <f t="shared" si="86"/>
        <v>38.743674825856004</v>
      </c>
    </row>
    <row r="2726" spans="1:7" ht="20.100000000000001" customHeight="1">
      <c r="A2726" s="29" t="s">
        <v>59</v>
      </c>
      <c r="B2726" s="29" t="s">
        <v>60</v>
      </c>
      <c r="C2726" s="29" t="s">
        <v>61</v>
      </c>
      <c r="D2726" s="30" t="s">
        <v>58</v>
      </c>
      <c r="E2726" s="31">
        <v>1</v>
      </c>
      <c r="F2726" s="32">
        <v>8</v>
      </c>
      <c r="G2726" s="32">
        <f t="shared" si="86"/>
        <v>8</v>
      </c>
    </row>
    <row r="2727" spans="1:7" ht="15" customHeight="1">
      <c r="A2727" s="29" t="s">
        <v>74</v>
      </c>
      <c r="B2727" s="29" t="s">
        <v>75</v>
      </c>
      <c r="C2727" s="29" t="s">
        <v>76</v>
      </c>
      <c r="D2727" s="30" t="s">
        <v>48</v>
      </c>
      <c r="E2727" s="31">
        <v>889</v>
      </c>
      <c r="F2727" s="32">
        <v>0.133876</v>
      </c>
      <c r="G2727" s="32">
        <f t="shared" si="86"/>
        <v>119.01576399999999</v>
      </c>
    </row>
    <row r="2728" spans="1:7" ht="20.100000000000001" customHeight="1">
      <c r="A2728" s="29" t="s">
        <v>77</v>
      </c>
      <c r="B2728" s="29" t="s">
        <v>78</v>
      </c>
      <c r="C2728" s="29" t="s">
        <v>79</v>
      </c>
      <c r="D2728" s="30" t="s">
        <v>81</v>
      </c>
      <c r="E2728" s="31">
        <v>154.34</v>
      </c>
      <c r="F2728" s="32">
        <v>0.2472</v>
      </c>
      <c r="G2728" s="32">
        <f t="shared" si="86"/>
        <v>38.152847999999999</v>
      </c>
    </row>
    <row r="2729" spans="1:7" ht="15" customHeight="1">
      <c r="A2729" s="29" t="s">
        <v>152</v>
      </c>
      <c r="B2729" s="29" t="s">
        <v>153</v>
      </c>
      <c r="C2729" s="29" t="s">
        <v>154</v>
      </c>
      <c r="D2729" s="30" t="s">
        <v>155</v>
      </c>
      <c r="E2729" s="31">
        <v>142</v>
      </c>
      <c r="F2729" s="32">
        <v>0.47375</v>
      </c>
      <c r="G2729" s="32">
        <f t="shared" si="86"/>
        <v>67.272499999999994</v>
      </c>
    </row>
    <row r="2730" spans="1:7" ht="15" customHeight="1">
      <c r="A2730" s="29" t="s">
        <v>178</v>
      </c>
      <c r="B2730" s="29" t="s">
        <v>153</v>
      </c>
      <c r="C2730" s="29" t="s">
        <v>154</v>
      </c>
      <c r="D2730" s="30" t="s">
        <v>155</v>
      </c>
      <c r="E2730" s="31">
        <v>71</v>
      </c>
      <c r="F2730" s="32">
        <v>0.47375</v>
      </c>
      <c r="G2730" s="32">
        <f t="shared" si="86"/>
        <v>33.636249999999997</v>
      </c>
    </row>
    <row r="2731" spans="1:7" ht="20.100000000000001" customHeight="1">
      <c r="A2731" s="29" t="s">
        <v>181</v>
      </c>
      <c r="B2731" s="29" t="s">
        <v>182</v>
      </c>
      <c r="C2731" s="29" t="s">
        <v>183</v>
      </c>
      <c r="D2731" s="30" t="s">
        <v>48</v>
      </c>
      <c r="E2731" s="31">
        <v>1217</v>
      </c>
      <c r="F2731" s="32">
        <v>4.0800000000000003E-2</v>
      </c>
      <c r="G2731" s="32">
        <f t="shared" si="86"/>
        <v>49.653600000000004</v>
      </c>
    </row>
    <row r="2732" spans="1:7" ht="20.100000000000001" customHeight="1">
      <c r="A2732" s="29" t="s">
        <v>184</v>
      </c>
      <c r="B2732" s="29" t="s">
        <v>185</v>
      </c>
      <c r="C2732" s="29" t="s">
        <v>186</v>
      </c>
      <c r="D2732" s="30" t="s">
        <v>48</v>
      </c>
      <c r="E2732" s="31">
        <v>856.28</v>
      </c>
      <c r="F2732" s="32">
        <v>5.6000000000000001E-2</v>
      </c>
      <c r="G2732" s="32">
        <f t="shared" si="86"/>
        <v>47.951679999999996</v>
      </c>
    </row>
    <row r="2733" spans="1:7" ht="20.100000000000001" customHeight="1">
      <c r="A2733" s="29" t="s">
        <v>190</v>
      </c>
      <c r="B2733" s="29" t="s">
        <v>191</v>
      </c>
      <c r="C2733" s="29" t="s">
        <v>192</v>
      </c>
      <c r="D2733" s="30" t="s">
        <v>81</v>
      </c>
      <c r="E2733" s="31">
        <v>57</v>
      </c>
      <c r="F2733" s="32">
        <v>0.112</v>
      </c>
      <c r="G2733" s="32">
        <f t="shared" si="86"/>
        <v>6.3840000000000003</v>
      </c>
    </row>
    <row r="2734" spans="1:7" ht="15" customHeight="1">
      <c r="A2734" s="29" t="s">
        <v>202</v>
      </c>
      <c r="B2734" s="29" t="s">
        <v>75</v>
      </c>
      <c r="C2734" s="29" t="s">
        <v>76</v>
      </c>
      <c r="D2734" s="30" t="s">
        <v>48</v>
      </c>
      <c r="E2734" s="31">
        <v>1600.8</v>
      </c>
      <c r="F2734" s="32">
        <v>0.133876</v>
      </c>
      <c r="G2734" s="32">
        <f t="shared" si="86"/>
        <v>214.3087008</v>
      </c>
    </row>
    <row r="2735" spans="1:7" ht="20.100000000000001" customHeight="1">
      <c r="A2735" s="29" t="s">
        <v>203</v>
      </c>
      <c r="B2735" s="29" t="s">
        <v>78</v>
      </c>
      <c r="C2735" s="29" t="s">
        <v>79</v>
      </c>
      <c r="D2735" s="30" t="s">
        <v>81</v>
      </c>
      <c r="E2735" s="31">
        <v>124.19</v>
      </c>
      <c r="F2735" s="32">
        <v>0.2472</v>
      </c>
      <c r="G2735" s="32">
        <f t="shared" si="86"/>
        <v>30.699767999999999</v>
      </c>
    </row>
    <row r="2736" spans="1:7" ht="27.95" customHeight="1">
      <c r="A2736" s="29" t="s">
        <v>210</v>
      </c>
      <c r="B2736" s="29" t="s">
        <v>211</v>
      </c>
      <c r="C2736" s="29" t="s">
        <v>212</v>
      </c>
      <c r="D2736" s="30" t="s">
        <v>101</v>
      </c>
      <c r="E2736" s="31">
        <v>330.48</v>
      </c>
      <c r="F2736" s="32">
        <v>0.93215000000000003</v>
      </c>
      <c r="G2736" s="32">
        <f t="shared" si="86"/>
        <v>308.05693200000002</v>
      </c>
    </row>
    <row r="2737" spans="1:7" ht="15" customHeight="1">
      <c r="A2737" s="29" t="s">
        <v>256</v>
      </c>
      <c r="B2737" s="29" t="s">
        <v>153</v>
      </c>
      <c r="C2737" s="29" t="s">
        <v>154</v>
      </c>
      <c r="D2737" s="30" t="s">
        <v>155</v>
      </c>
      <c r="E2737" s="31">
        <v>190</v>
      </c>
      <c r="F2737" s="32">
        <v>0.47375</v>
      </c>
      <c r="G2737" s="32">
        <f t="shared" si="86"/>
        <v>90.012500000000003</v>
      </c>
    </row>
    <row r="2738" spans="1:7" ht="27.95" customHeight="1">
      <c r="A2738" s="29" t="s">
        <v>295</v>
      </c>
      <c r="B2738" s="29" t="s">
        <v>211</v>
      </c>
      <c r="C2738" s="29" t="s">
        <v>296</v>
      </c>
      <c r="D2738" s="30" t="s">
        <v>101</v>
      </c>
      <c r="E2738" s="31">
        <v>4</v>
      </c>
      <c r="F2738" s="32">
        <v>0.93215000000000003</v>
      </c>
      <c r="G2738" s="32">
        <f t="shared" si="86"/>
        <v>3.7286000000000001</v>
      </c>
    </row>
    <row r="2739" spans="1:7" ht="20.100000000000001" customHeight="1">
      <c r="A2739" s="29" t="s">
        <v>297</v>
      </c>
      <c r="B2739" s="29" t="s">
        <v>298</v>
      </c>
      <c r="C2739" s="29" t="s">
        <v>299</v>
      </c>
      <c r="D2739" s="30" t="s">
        <v>118</v>
      </c>
      <c r="E2739" s="31">
        <v>0.25</v>
      </c>
      <c r="F2739" s="32">
        <v>2.4590000000000001</v>
      </c>
      <c r="G2739" s="32">
        <f t="shared" si="86"/>
        <v>0.61475000000000002</v>
      </c>
    </row>
    <row r="2740" spans="1:7" ht="27.95" customHeight="1">
      <c r="A2740" s="29" t="s">
        <v>303</v>
      </c>
      <c r="B2740" s="29" t="s">
        <v>304</v>
      </c>
      <c r="C2740" s="29" t="s">
        <v>305</v>
      </c>
      <c r="D2740" s="30" t="s">
        <v>48</v>
      </c>
      <c r="E2740" s="31">
        <v>12</v>
      </c>
      <c r="F2740" s="32">
        <v>1.884617</v>
      </c>
      <c r="G2740" s="32">
        <f t="shared" si="86"/>
        <v>22.615403999999998</v>
      </c>
    </row>
    <row r="2741" spans="1:7" ht="27.95" customHeight="1">
      <c r="A2741" s="29" t="s">
        <v>306</v>
      </c>
      <c r="B2741" s="29" t="s">
        <v>307</v>
      </c>
      <c r="C2741" s="29" t="s">
        <v>308</v>
      </c>
      <c r="D2741" s="30" t="s">
        <v>118</v>
      </c>
      <c r="E2741" s="31">
        <v>0.56000000000000005</v>
      </c>
      <c r="F2741" s="32">
        <v>2.286</v>
      </c>
      <c r="G2741" s="32">
        <f t="shared" si="86"/>
        <v>1.2801600000000002</v>
      </c>
    </row>
    <row r="2742" spans="1:7" ht="27.95" customHeight="1">
      <c r="A2742" s="29" t="s">
        <v>316</v>
      </c>
      <c r="B2742" s="29" t="s">
        <v>317</v>
      </c>
      <c r="C2742" s="29" t="s">
        <v>318</v>
      </c>
      <c r="D2742" s="30" t="s">
        <v>48</v>
      </c>
      <c r="E2742" s="31">
        <v>459</v>
      </c>
      <c r="F2742" s="32">
        <v>4.3200000000000002E-2</v>
      </c>
      <c r="G2742" s="32">
        <f t="shared" si="86"/>
        <v>19.828800000000001</v>
      </c>
    </row>
    <row r="2743" spans="1:7" ht="20.100000000000001" customHeight="1">
      <c r="A2743" s="29" t="s">
        <v>319</v>
      </c>
      <c r="B2743" s="29" t="s">
        <v>185</v>
      </c>
      <c r="C2743" s="29" t="s">
        <v>186</v>
      </c>
      <c r="D2743" s="30" t="s">
        <v>48</v>
      </c>
      <c r="E2743" s="31">
        <v>459</v>
      </c>
      <c r="F2743" s="32">
        <v>5.6000000000000001E-2</v>
      </c>
      <c r="G2743" s="32">
        <f t="shared" si="86"/>
        <v>25.704000000000001</v>
      </c>
    </row>
    <row r="2744" spans="1:7" ht="20.100000000000001" customHeight="1">
      <c r="A2744" s="29" t="s">
        <v>320</v>
      </c>
      <c r="B2744" s="29" t="s">
        <v>191</v>
      </c>
      <c r="C2744" s="29" t="s">
        <v>192</v>
      </c>
      <c r="D2744" s="30" t="s">
        <v>81</v>
      </c>
      <c r="E2744" s="31">
        <v>34</v>
      </c>
      <c r="F2744" s="32">
        <v>0.112</v>
      </c>
      <c r="G2744" s="32">
        <f t="shared" si="86"/>
        <v>3.8080000000000003</v>
      </c>
    </row>
    <row r="2745" spans="1:7" ht="20.100000000000001" customHeight="1">
      <c r="A2745" s="29" t="s">
        <v>321</v>
      </c>
      <c r="B2745" s="29" t="s">
        <v>322</v>
      </c>
      <c r="C2745" s="29" t="s">
        <v>323</v>
      </c>
      <c r="D2745" s="30" t="s">
        <v>81</v>
      </c>
      <c r="E2745" s="31">
        <v>30</v>
      </c>
      <c r="F2745" s="32">
        <v>0.112</v>
      </c>
      <c r="G2745" s="32">
        <f t="shared" si="86"/>
        <v>3.36</v>
      </c>
    </row>
    <row r="2746" spans="1:7" ht="27.95" customHeight="1">
      <c r="A2746" s="29" t="s">
        <v>343</v>
      </c>
      <c r="B2746" s="29" t="s">
        <v>211</v>
      </c>
      <c r="C2746" s="29" t="s">
        <v>212</v>
      </c>
      <c r="D2746" s="30" t="s">
        <v>101</v>
      </c>
      <c r="E2746" s="31">
        <v>426.35</v>
      </c>
      <c r="F2746" s="32">
        <v>0.93215000000000003</v>
      </c>
      <c r="G2746" s="32">
        <f t="shared" si="86"/>
        <v>397.42215250000004</v>
      </c>
    </row>
    <row r="2747" spans="1:7" ht="27.95" customHeight="1">
      <c r="A2747" s="29" t="s">
        <v>347</v>
      </c>
      <c r="B2747" s="29" t="s">
        <v>348</v>
      </c>
      <c r="C2747" s="29" t="s">
        <v>349</v>
      </c>
      <c r="D2747" s="30" t="s">
        <v>48</v>
      </c>
      <c r="E2747" s="31">
        <v>72</v>
      </c>
      <c r="F2747" s="32">
        <v>1.1588400000000001</v>
      </c>
      <c r="G2747" s="32">
        <f t="shared" si="86"/>
        <v>83.436480000000003</v>
      </c>
    </row>
    <row r="2748" spans="1:7" ht="20.100000000000001" customHeight="1">
      <c r="A2748" s="29" t="s">
        <v>353</v>
      </c>
      <c r="B2748" s="29" t="s">
        <v>298</v>
      </c>
      <c r="C2748" s="29" t="s">
        <v>299</v>
      </c>
      <c r="D2748" s="30" t="s">
        <v>118</v>
      </c>
      <c r="E2748" s="31">
        <v>3.38</v>
      </c>
      <c r="F2748" s="32">
        <v>2.4590000000000001</v>
      </c>
      <c r="G2748" s="32">
        <f t="shared" si="86"/>
        <v>8.31142</v>
      </c>
    </row>
    <row r="2749" spans="1:7" ht="15" customHeight="1">
      <c r="A2749" s="29" t="s">
        <v>363</v>
      </c>
      <c r="B2749" s="29" t="s">
        <v>153</v>
      </c>
      <c r="C2749" s="29" t="s">
        <v>154</v>
      </c>
      <c r="D2749" s="30" t="s">
        <v>155</v>
      </c>
      <c r="E2749" s="31">
        <v>110</v>
      </c>
      <c r="F2749" s="32">
        <v>0.47375</v>
      </c>
      <c r="G2749" s="32">
        <f t="shared" si="86"/>
        <v>52.112499999999997</v>
      </c>
    </row>
    <row r="2750" spans="1:7" ht="15" customHeight="1">
      <c r="A2750" s="29" t="s">
        <v>421</v>
      </c>
      <c r="B2750" s="29" t="s">
        <v>422</v>
      </c>
      <c r="C2750" s="29" t="s">
        <v>423</v>
      </c>
      <c r="D2750" s="30" t="s">
        <v>58</v>
      </c>
      <c r="E2750" s="31">
        <v>10</v>
      </c>
      <c r="F2750" s="32">
        <v>5.0999999999999996</v>
      </c>
      <c r="G2750" s="32">
        <f t="shared" si="86"/>
        <v>51</v>
      </c>
    </row>
    <row r="2751" spans="1:7" ht="20.100000000000001" customHeight="1">
      <c r="A2751" s="29" t="s">
        <v>424</v>
      </c>
      <c r="B2751" s="29" t="s">
        <v>425</v>
      </c>
      <c r="C2751" s="29" t="s">
        <v>426</v>
      </c>
      <c r="D2751" s="30" t="s">
        <v>58</v>
      </c>
      <c r="E2751" s="31">
        <v>2</v>
      </c>
      <c r="F2751" s="32">
        <v>7.5</v>
      </c>
      <c r="G2751" s="32">
        <f t="shared" si="86"/>
        <v>15</v>
      </c>
    </row>
    <row r="2752" spans="1:7" ht="15" customHeight="1">
      <c r="A2752" s="29" t="s">
        <v>427</v>
      </c>
      <c r="B2752" s="29" t="s">
        <v>428</v>
      </c>
      <c r="C2752" s="29" t="s">
        <v>429</v>
      </c>
      <c r="D2752" s="30" t="s">
        <v>48</v>
      </c>
      <c r="E2752" s="31">
        <v>45.45</v>
      </c>
      <c r="F2752" s="32">
        <v>0.18</v>
      </c>
      <c r="G2752" s="32">
        <f t="shared" si="86"/>
        <v>8.1810000000000009</v>
      </c>
    </row>
    <row r="2753" spans="1:7" ht="15" customHeight="1">
      <c r="A2753" s="1"/>
      <c r="B2753" s="1"/>
      <c r="C2753" s="1"/>
      <c r="D2753" s="1"/>
      <c r="E2753" s="1"/>
      <c r="F2753" s="33" t="s">
        <v>2433</v>
      </c>
      <c r="G2753" s="34">
        <v>1880.146368125856</v>
      </c>
    </row>
    <row r="2754" spans="1:7" ht="15.95" customHeight="1">
      <c r="A2754" s="27" t="s">
        <v>2753</v>
      </c>
      <c r="B2754" s="27" t="s">
        <v>2872</v>
      </c>
      <c r="C2754" s="27" t="s">
        <v>1451</v>
      </c>
      <c r="D2754" s="28" t="s">
        <v>15</v>
      </c>
      <c r="E2754" s="1"/>
      <c r="F2754" s="1"/>
      <c r="G2754" s="1"/>
    </row>
    <row r="2755" spans="1:7" ht="20.100000000000001" customHeight="1">
      <c r="A2755" s="29" t="s">
        <v>49</v>
      </c>
      <c r="B2755" s="29" t="s">
        <v>50</v>
      </c>
      <c r="C2755" s="29" t="s">
        <v>51</v>
      </c>
      <c r="D2755" s="30" t="s">
        <v>48</v>
      </c>
      <c r="E2755" s="31">
        <v>30</v>
      </c>
      <c r="F2755" s="32">
        <v>0.51580824999999997</v>
      </c>
      <c r="G2755" s="32">
        <f t="shared" ref="G2755:G2760" si="87">F2755*E2755</f>
        <v>15.474247499999999</v>
      </c>
    </row>
    <row r="2756" spans="1:7" ht="27.95" customHeight="1">
      <c r="A2756" s="29" t="s">
        <v>52</v>
      </c>
      <c r="B2756" s="29" t="s">
        <v>53</v>
      </c>
      <c r="C2756" s="29" t="s">
        <v>54</v>
      </c>
      <c r="D2756" s="30" t="s">
        <v>48</v>
      </c>
      <c r="E2756" s="31">
        <v>14</v>
      </c>
      <c r="F2756" s="32">
        <v>0.99973986999999997</v>
      </c>
      <c r="G2756" s="32">
        <f t="shared" si="87"/>
        <v>13.99635818</v>
      </c>
    </row>
    <row r="2757" spans="1:7" ht="27.95" customHeight="1">
      <c r="A2757" s="29" t="s">
        <v>55</v>
      </c>
      <c r="B2757" s="29" t="s">
        <v>56</v>
      </c>
      <c r="C2757" s="29" t="s">
        <v>57</v>
      </c>
      <c r="D2757" s="30" t="s">
        <v>58</v>
      </c>
      <c r="E2757" s="31">
        <v>1</v>
      </c>
      <c r="F2757" s="32">
        <v>15.865690000000001</v>
      </c>
      <c r="G2757" s="32">
        <f t="shared" si="87"/>
        <v>15.865690000000001</v>
      </c>
    </row>
    <row r="2758" spans="1:7" ht="20.100000000000001" customHeight="1">
      <c r="A2758" s="29" t="s">
        <v>324</v>
      </c>
      <c r="B2758" s="29" t="s">
        <v>325</v>
      </c>
      <c r="C2758" s="29" t="s">
        <v>326</v>
      </c>
      <c r="D2758" s="30" t="s">
        <v>58</v>
      </c>
      <c r="E2758" s="31">
        <v>2</v>
      </c>
      <c r="F2758" s="32">
        <v>0.48659999999999998</v>
      </c>
      <c r="G2758" s="32">
        <f t="shared" si="87"/>
        <v>0.97319999999999995</v>
      </c>
    </row>
    <row r="2759" spans="1:7" ht="20.100000000000001" customHeight="1">
      <c r="A2759" s="29" t="s">
        <v>364</v>
      </c>
      <c r="B2759" s="29" t="s">
        <v>365</v>
      </c>
      <c r="C2759" s="29" t="s">
        <v>366</v>
      </c>
      <c r="D2759" s="30" t="s">
        <v>81</v>
      </c>
      <c r="E2759" s="31">
        <v>110</v>
      </c>
      <c r="F2759" s="32">
        <v>0.56000000000000005</v>
      </c>
      <c r="G2759" s="32">
        <f t="shared" si="87"/>
        <v>61.600000000000009</v>
      </c>
    </row>
    <row r="2760" spans="1:7" ht="20.100000000000001" customHeight="1">
      <c r="A2760" s="29" t="s">
        <v>430</v>
      </c>
      <c r="B2760" s="29" t="s">
        <v>431</v>
      </c>
      <c r="C2760" s="29" t="s">
        <v>432</v>
      </c>
      <c r="D2760" s="30" t="s">
        <v>196</v>
      </c>
      <c r="E2760" s="31">
        <v>47</v>
      </c>
      <c r="F2760" s="32">
        <v>0.5</v>
      </c>
      <c r="G2760" s="32">
        <f t="shared" si="87"/>
        <v>23.5</v>
      </c>
    </row>
    <row r="2761" spans="1:7" ht="15" customHeight="1">
      <c r="A2761" s="1"/>
      <c r="B2761" s="1"/>
      <c r="C2761" s="1"/>
      <c r="D2761" s="1"/>
      <c r="E2761" s="1"/>
      <c r="F2761" s="33" t="s">
        <v>2433</v>
      </c>
      <c r="G2761" s="34">
        <v>131.40949567999999</v>
      </c>
    </row>
    <row r="2762" spans="1:7" ht="15.95" customHeight="1">
      <c r="A2762" s="27" t="s">
        <v>2753</v>
      </c>
      <c r="B2762" s="27" t="s">
        <v>2873</v>
      </c>
      <c r="C2762" s="27" t="s">
        <v>1460</v>
      </c>
      <c r="D2762" s="28" t="s">
        <v>15</v>
      </c>
      <c r="E2762" s="1"/>
      <c r="F2762" s="1"/>
      <c r="G2762" s="1"/>
    </row>
    <row r="2763" spans="1:7" ht="20.100000000000001" customHeight="1">
      <c r="A2763" s="29" t="s">
        <v>49</v>
      </c>
      <c r="B2763" s="29" t="s">
        <v>50</v>
      </c>
      <c r="C2763" s="29" t="s">
        <v>51</v>
      </c>
      <c r="D2763" s="30" t="s">
        <v>48</v>
      </c>
      <c r="E2763" s="31">
        <v>30</v>
      </c>
      <c r="F2763" s="32">
        <v>8.7342400000000001E-2</v>
      </c>
      <c r="G2763" s="32">
        <f t="shared" ref="G2763:G2784" si="88">F2763*E2763</f>
        <v>2.6202719999999999</v>
      </c>
    </row>
    <row r="2764" spans="1:7" ht="27.95" customHeight="1">
      <c r="A2764" s="29" t="s">
        <v>52</v>
      </c>
      <c r="B2764" s="29" t="s">
        <v>53</v>
      </c>
      <c r="C2764" s="29" t="s">
        <v>54</v>
      </c>
      <c r="D2764" s="30" t="s">
        <v>48</v>
      </c>
      <c r="E2764" s="31">
        <v>14</v>
      </c>
      <c r="F2764" s="32">
        <v>0.60818976599999997</v>
      </c>
      <c r="G2764" s="32">
        <f t="shared" si="88"/>
        <v>8.514656724</v>
      </c>
    </row>
    <row r="2765" spans="1:7" ht="20.100000000000001" customHeight="1">
      <c r="A2765" s="29" t="s">
        <v>59</v>
      </c>
      <c r="B2765" s="29" t="s">
        <v>60</v>
      </c>
      <c r="C2765" s="29" t="s">
        <v>61</v>
      </c>
      <c r="D2765" s="30" t="s">
        <v>58</v>
      </c>
      <c r="E2765" s="31">
        <v>1</v>
      </c>
      <c r="F2765" s="32">
        <v>8</v>
      </c>
      <c r="G2765" s="32">
        <f t="shared" si="88"/>
        <v>8</v>
      </c>
    </row>
    <row r="2766" spans="1:7" ht="27.95" customHeight="1">
      <c r="A2766" s="29" t="s">
        <v>109</v>
      </c>
      <c r="B2766" s="29" t="s">
        <v>110</v>
      </c>
      <c r="C2766" s="29" t="s">
        <v>111</v>
      </c>
      <c r="D2766" s="30" t="s">
        <v>58</v>
      </c>
      <c r="E2766" s="31">
        <v>257.60000000000002</v>
      </c>
      <c r="F2766" s="32">
        <v>8.2600000000000007E-2</v>
      </c>
      <c r="G2766" s="32">
        <f t="shared" si="88"/>
        <v>21.277760000000004</v>
      </c>
    </row>
    <row r="2767" spans="1:7" ht="27.95" customHeight="1">
      <c r="A2767" s="29" t="s">
        <v>214</v>
      </c>
      <c r="B2767" s="29" t="s">
        <v>110</v>
      </c>
      <c r="C2767" s="29" t="s">
        <v>111</v>
      </c>
      <c r="D2767" s="30" t="s">
        <v>58</v>
      </c>
      <c r="E2767" s="31">
        <v>365.33</v>
      </c>
      <c r="F2767" s="32">
        <v>8.2600000000000007E-2</v>
      </c>
      <c r="G2767" s="32">
        <f t="shared" si="88"/>
        <v>30.176258000000001</v>
      </c>
    </row>
    <row r="2768" spans="1:7" ht="20.100000000000001" customHeight="1">
      <c r="A2768" s="29" t="s">
        <v>393</v>
      </c>
      <c r="B2768" s="29" t="s">
        <v>394</v>
      </c>
      <c r="C2768" s="29" t="s">
        <v>395</v>
      </c>
      <c r="D2768" s="30" t="s">
        <v>58</v>
      </c>
      <c r="E2768" s="31">
        <v>33</v>
      </c>
      <c r="F2768" s="32">
        <v>1.3121</v>
      </c>
      <c r="G2768" s="32">
        <f t="shared" si="88"/>
        <v>43.299300000000002</v>
      </c>
    </row>
    <row r="2769" spans="1:7" ht="20.100000000000001" customHeight="1">
      <c r="A2769" s="29" t="s">
        <v>396</v>
      </c>
      <c r="B2769" s="29" t="s">
        <v>397</v>
      </c>
      <c r="C2769" s="29" t="s">
        <v>398</v>
      </c>
      <c r="D2769" s="30" t="s">
        <v>58</v>
      </c>
      <c r="E2769" s="31">
        <v>33</v>
      </c>
      <c r="F2769" s="32">
        <v>0.15359999999999999</v>
      </c>
      <c r="G2769" s="32">
        <f t="shared" si="88"/>
        <v>5.0687999999999995</v>
      </c>
    </row>
    <row r="2770" spans="1:7" ht="20.100000000000001" customHeight="1">
      <c r="A2770" s="29" t="s">
        <v>399</v>
      </c>
      <c r="B2770" s="29" t="s">
        <v>400</v>
      </c>
      <c r="C2770" s="29" t="s">
        <v>401</v>
      </c>
      <c r="D2770" s="30" t="s">
        <v>58</v>
      </c>
      <c r="E2770" s="31">
        <v>33</v>
      </c>
      <c r="F2770" s="32">
        <v>0.1525</v>
      </c>
      <c r="G2770" s="32">
        <f t="shared" si="88"/>
        <v>5.0324999999999998</v>
      </c>
    </row>
    <row r="2771" spans="1:7" ht="27.95" customHeight="1">
      <c r="A2771" s="29" t="s">
        <v>402</v>
      </c>
      <c r="B2771" s="29" t="s">
        <v>403</v>
      </c>
      <c r="C2771" s="29" t="s">
        <v>404</v>
      </c>
      <c r="D2771" s="30" t="s">
        <v>58</v>
      </c>
      <c r="E2771" s="31">
        <v>30</v>
      </c>
      <c r="F2771" s="32">
        <v>0.44740000000000002</v>
      </c>
      <c r="G2771" s="32">
        <f t="shared" si="88"/>
        <v>13.422000000000001</v>
      </c>
    </row>
    <row r="2772" spans="1:7" ht="20.100000000000001" customHeight="1">
      <c r="A2772" s="29" t="s">
        <v>405</v>
      </c>
      <c r="B2772" s="29" t="s">
        <v>406</v>
      </c>
      <c r="C2772" s="29" t="s">
        <v>407</v>
      </c>
      <c r="D2772" s="30" t="s">
        <v>58</v>
      </c>
      <c r="E2772" s="31">
        <v>30</v>
      </c>
      <c r="F2772" s="32">
        <v>0.46300000000000002</v>
      </c>
      <c r="G2772" s="32">
        <f t="shared" si="88"/>
        <v>13.89</v>
      </c>
    </row>
    <row r="2773" spans="1:7" ht="20.100000000000001" customHeight="1">
      <c r="A2773" s="29" t="s">
        <v>408</v>
      </c>
      <c r="B2773" s="29" t="s">
        <v>400</v>
      </c>
      <c r="C2773" s="29" t="s">
        <v>401</v>
      </c>
      <c r="D2773" s="30" t="s">
        <v>58</v>
      </c>
      <c r="E2773" s="31">
        <v>30</v>
      </c>
      <c r="F2773" s="32">
        <v>0.1525</v>
      </c>
      <c r="G2773" s="32">
        <f t="shared" si="88"/>
        <v>4.5750000000000002</v>
      </c>
    </row>
    <row r="2774" spans="1:7" ht="20.100000000000001" customHeight="1">
      <c r="A2774" s="29" t="s">
        <v>409</v>
      </c>
      <c r="B2774" s="29" t="s">
        <v>410</v>
      </c>
      <c r="C2774" s="29" t="s">
        <v>411</v>
      </c>
      <c r="D2774" s="30" t="s">
        <v>58</v>
      </c>
      <c r="E2774" s="31">
        <v>11</v>
      </c>
      <c r="F2774" s="32">
        <v>1.0089999999999999</v>
      </c>
      <c r="G2774" s="32">
        <f t="shared" si="88"/>
        <v>11.098999999999998</v>
      </c>
    </row>
    <row r="2775" spans="1:7" ht="15" customHeight="1">
      <c r="A2775" s="29" t="s">
        <v>433</v>
      </c>
      <c r="B2775" s="29" t="s">
        <v>434</v>
      </c>
      <c r="C2775" s="29" t="s">
        <v>435</v>
      </c>
      <c r="D2775" s="30" t="s">
        <v>58</v>
      </c>
      <c r="E2775" s="31">
        <v>1</v>
      </c>
      <c r="F2775" s="32">
        <v>5.5</v>
      </c>
      <c r="G2775" s="32">
        <f t="shared" si="88"/>
        <v>5.5</v>
      </c>
    </row>
    <row r="2776" spans="1:7" ht="15" customHeight="1">
      <c r="A2776" s="29" t="s">
        <v>442</v>
      </c>
      <c r="B2776" s="29" t="s">
        <v>443</v>
      </c>
      <c r="C2776" s="29" t="s">
        <v>444</v>
      </c>
      <c r="D2776" s="30" t="s">
        <v>196</v>
      </c>
      <c r="E2776" s="31">
        <v>12</v>
      </c>
      <c r="F2776" s="32">
        <v>0.15</v>
      </c>
      <c r="G2776" s="32">
        <f t="shared" si="88"/>
        <v>1.7999999999999998</v>
      </c>
    </row>
    <row r="2777" spans="1:7" ht="15" customHeight="1">
      <c r="A2777" s="29" t="s">
        <v>445</v>
      </c>
      <c r="B2777" s="29" t="s">
        <v>446</v>
      </c>
      <c r="C2777" s="29" t="s">
        <v>447</v>
      </c>
      <c r="D2777" s="30" t="s">
        <v>196</v>
      </c>
      <c r="E2777" s="31">
        <v>12</v>
      </c>
      <c r="F2777" s="32">
        <v>0.15</v>
      </c>
      <c r="G2777" s="32">
        <f t="shared" si="88"/>
        <v>1.7999999999999998</v>
      </c>
    </row>
    <row r="2778" spans="1:7" ht="15" customHeight="1">
      <c r="A2778" s="29" t="s">
        <v>448</v>
      </c>
      <c r="B2778" s="29" t="s">
        <v>449</v>
      </c>
      <c r="C2778" s="29" t="s">
        <v>450</v>
      </c>
      <c r="D2778" s="30" t="s">
        <v>196</v>
      </c>
      <c r="E2778" s="31">
        <v>33</v>
      </c>
      <c r="F2778" s="32">
        <v>0.15</v>
      </c>
      <c r="G2778" s="32">
        <f t="shared" si="88"/>
        <v>4.95</v>
      </c>
    </row>
    <row r="2779" spans="1:7" ht="15" customHeight="1">
      <c r="A2779" s="29" t="s">
        <v>451</v>
      </c>
      <c r="B2779" s="29" t="s">
        <v>452</v>
      </c>
      <c r="C2779" s="29" t="s">
        <v>453</v>
      </c>
      <c r="D2779" s="30" t="s">
        <v>196</v>
      </c>
      <c r="E2779" s="31">
        <v>33</v>
      </c>
      <c r="F2779" s="32">
        <v>1.276</v>
      </c>
      <c r="G2779" s="32">
        <f t="shared" si="88"/>
        <v>42.108000000000004</v>
      </c>
    </row>
    <row r="2780" spans="1:7" ht="27.95" customHeight="1">
      <c r="A2780" s="29" t="s">
        <v>454</v>
      </c>
      <c r="B2780" s="29" t="s">
        <v>455</v>
      </c>
      <c r="C2780" s="29" t="s">
        <v>456</v>
      </c>
      <c r="D2780" s="30" t="s">
        <v>58</v>
      </c>
      <c r="E2780" s="31">
        <v>12</v>
      </c>
      <c r="F2780" s="32">
        <v>0.44240000000000002</v>
      </c>
      <c r="G2780" s="32">
        <f t="shared" si="88"/>
        <v>5.3087999999999997</v>
      </c>
    </row>
    <row r="2781" spans="1:7" ht="20.100000000000001" customHeight="1">
      <c r="A2781" s="29" t="s">
        <v>457</v>
      </c>
      <c r="B2781" s="29" t="s">
        <v>458</v>
      </c>
      <c r="C2781" s="29" t="s">
        <v>459</v>
      </c>
      <c r="D2781" s="30" t="s">
        <v>58</v>
      </c>
      <c r="E2781" s="31">
        <v>2</v>
      </c>
      <c r="F2781" s="32">
        <v>0.67959999999999998</v>
      </c>
      <c r="G2781" s="32">
        <f t="shared" si="88"/>
        <v>1.3592</v>
      </c>
    </row>
    <row r="2782" spans="1:7" ht="20.100000000000001" customHeight="1">
      <c r="A2782" s="29" t="s">
        <v>460</v>
      </c>
      <c r="B2782" s="29" t="s">
        <v>461</v>
      </c>
      <c r="C2782" s="29" t="s">
        <v>462</v>
      </c>
      <c r="D2782" s="30" t="s">
        <v>58</v>
      </c>
      <c r="E2782" s="31">
        <v>3</v>
      </c>
      <c r="F2782" s="32">
        <v>1.139</v>
      </c>
      <c r="G2782" s="32">
        <f t="shared" si="88"/>
        <v>3.4169999999999998</v>
      </c>
    </row>
    <row r="2783" spans="1:7" ht="20.100000000000001" customHeight="1">
      <c r="A2783" s="29" t="s">
        <v>463</v>
      </c>
      <c r="B2783" s="29" t="s">
        <v>464</v>
      </c>
      <c r="C2783" s="29" t="s">
        <v>465</v>
      </c>
      <c r="D2783" s="30" t="s">
        <v>58</v>
      </c>
      <c r="E2783" s="31">
        <v>2</v>
      </c>
      <c r="F2783" s="32">
        <v>1.4450000000000001</v>
      </c>
      <c r="G2783" s="32">
        <f t="shared" si="88"/>
        <v>2.89</v>
      </c>
    </row>
    <row r="2784" spans="1:7" ht="15" customHeight="1">
      <c r="A2784" s="29" t="s">
        <v>466</v>
      </c>
      <c r="B2784" s="29" t="s">
        <v>467</v>
      </c>
      <c r="C2784" s="29" t="s">
        <v>468</v>
      </c>
      <c r="D2784" s="30" t="s">
        <v>196</v>
      </c>
      <c r="E2784" s="31">
        <v>34.72</v>
      </c>
      <c r="F2784" s="32">
        <v>1</v>
      </c>
      <c r="G2784" s="32">
        <f t="shared" si="88"/>
        <v>34.72</v>
      </c>
    </row>
    <row r="2785" spans="1:7" ht="15" customHeight="1">
      <c r="A2785" s="1"/>
      <c r="B2785" s="1"/>
      <c r="C2785" s="1"/>
      <c r="D2785" s="1"/>
      <c r="E2785" s="1"/>
      <c r="F2785" s="33" t="s">
        <v>2433</v>
      </c>
      <c r="G2785" s="34">
        <v>270.82854672399998</v>
      </c>
    </row>
    <row r="2786" spans="1:7" ht="15.95" customHeight="1">
      <c r="A2786" s="27" t="s">
        <v>2753</v>
      </c>
      <c r="B2786" s="27" t="s">
        <v>2874</v>
      </c>
      <c r="C2786" s="27" t="s">
        <v>2158</v>
      </c>
      <c r="D2786" s="28" t="s">
        <v>15</v>
      </c>
      <c r="E2786" s="1"/>
      <c r="F2786" s="1"/>
      <c r="G2786" s="1"/>
    </row>
    <row r="2787" spans="1:7" ht="20.100000000000001" customHeight="1">
      <c r="A2787" s="29" t="s">
        <v>222</v>
      </c>
      <c r="B2787" s="29" t="s">
        <v>223</v>
      </c>
      <c r="C2787" s="29" t="s">
        <v>224</v>
      </c>
      <c r="D2787" s="30" t="s">
        <v>48</v>
      </c>
      <c r="E2787" s="31">
        <v>1.36</v>
      </c>
      <c r="F2787" s="32">
        <v>0.309</v>
      </c>
      <c r="G2787" s="32">
        <f>F2787*E2787</f>
        <v>0.42024</v>
      </c>
    </row>
    <row r="2788" spans="1:7" ht="15" customHeight="1">
      <c r="A2788" s="1"/>
      <c r="B2788" s="1"/>
      <c r="C2788" s="1"/>
      <c r="D2788" s="1"/>
      <c r="E2788" s="1"/>
      <c r="F2788" s="33" t="s">
        <v>2433</v>
      </c>
      <c r="G2788" s="34">
        <v>0.42024</v>
      </c>
    </row>
    <row r="2789" spans="1:7" ht="15.95" customHeight="1">
      <c r="A2789" s="27" t="s">
        <v>2753</v>
      </c>
      <c r="B2789" s="27" t="s">
        <v>2875</v>
      </c>
      <c r="C2789" s="27" t="s">
        <v>527</v>
      </c>
      <c r="D2789" s="28" t="s">
        <v>19</v>
      </c>
      <c r="E2789" s="1"/>
      <c r="F2789" s="1"/>
      <c r="G2789" s="1"/>
    </row>
    <row r="2790" spans="1:7" ht="15" customHeight="1">
      <c r="A2790" s="29" t="s">
        <v>16</v>
      </c>
      <c r="B2790" s="29" t="s">
        <v>17</v>
      </c>
      <c r="C2790" s="29" t="s">
        <v>18</v>
      </c>
      <c r="D2790" s="30" t="s">
        <v>19</v>
      </c>
      <c r="E2790" s="31">
        <v>12</v>
      </c>
      <c r="F2790" s="32">
        <v>1</v>
      </c>
      <c r="G2790" s="32">
        <f>F2790*E2790</f>
        <v>12</v>
      </c>
    </row>
    <row r="2791" spans="1:7" ht="15" customHeight="1">
      <c r="A2791" s="1"/>
      <c r="B2791" s="1"/>
      <c r="C2791" s="1"/>
      <c r="D2791" s="1"/>
      <c r="E2791" s="1"/>
      <c r="F2791" s="33" t="s">
        <v>2433</v>
      </c>
      <c r="G2791" s="34">
        <v>12</v>
      </c>
    </row>
    <row r="2792" spans="1:7" ht="15.95" customHeight="1">
      <c r="A2792" s="27" t="s">
        <v>2753</v>
      </c>
      <c r="B2792" s="27" t="s">
        <v>2876</v>
      </c>
      <c r="C2792" s="27" t="s">
        <v>506</v>
      </c>
      <c r="D2792" s="28" t="s">
        <v>15</v>
      </c>
      <c r="E2792" s="1"/>
      <c r="F2792" s="1"/>
      <c r="G2792" s="1"/>
    </row>
    <row r="2793" spans="1:7" ht="15" customHeight="1">
      <c r="A2793" s="29" t="s">
        <v>11</v>
      </c>
      <c r="B2793" s="29" t="s">
        <v>12</v>
      </c>
      <c r="C2793" s="29" t="s">
        <v>13</v>
      </c>
      <c r="D2793" s="30" t="s">
        <v>15</v>
      </c>
      <c r="E2793" s="31">
        <v>264</v>
      </c>
      <c r="F2793" s="32">
        <v>1</v>
      </c>
      <c r="G2793" s="32">
        <f t="shared" ref="G2793:G2800" si="89">F2793*E2793</f>
        <v>264</v>
      </c>
    </row>
    <row r="2794" spans="1:7" ht="15" customHeight="1">
      <c r="A2794" s="29" t="s">
        <v>23</v>
      </c>
      <c r="B2794" s="29" t="s">
        <v>24</v>
      </c>
      <c r="C2794" s="29" t="s">
        <v>25</v>
      </c>
      <c r="D2794" s="30" t="s">
        <v>15</v>
      </c>
      <c r="E2794" s="31">
        <v>396</v>
      </c>
      <c r="F2794" s="32">
        <v>1</v>
      </c>
      <c r="G2794" s="32">
        <f t="shared" si="89"/>
        <v>396</v>
      </c>
    </row>
    <row r="2795" spans="1:7" ht="27.95" customHeight="1">
      <c r="A2795" s="29" t="s">
        <v>38</v>
      </c>
      <c r="B2795" s="29" t="s">
        <v>39</v>
      </c>
      <c r="C2795" s="29" t="s">
        <v>40</v>
      </c>
      <c r="D2795" s="30" t="s">
        <v>42</v>
      </c>
      <c r="E2795" s="31">
        <v>1</v>
      </c>
      <c r="F2795" s="32">
        <v>42</v>
      </c>
      <c r="G2795" s="32">
        <f t="shared" si="89"/>
        <v>42</v>
      </c>
    </row>
    <row r="2796" spans="1:7" ht="20.100000000000001" customHeight="1">
      <c r="A2796" s="29" t="s">
        <v>222</v>
      </c>
      <c r="B2796" s="29" t="s">
        <v>223</v>
      </c>
      <c r="C2796" s="29" t="s">
        <v>224</v>
      </c>
      <c r="D2796" s="30" t="s">
        <v>48</v>
      </c>
      <c r="E2796" s="31">
        <v>1.36</v>
      </c>
      <c r="F2796" s="32">
        <v>0.10299999999999999</v>
      </c>
      <c r="G2796" s="32">
        <f t="shared" si="89"/>
        <v>0.14008000000000001</v>
      </c>
    </row>
    <row r="2797" spans="1:7" ht="20.100000000000001" customHeight="1">
      <c r="A2797" s="29" t="s">
        <v>324</v>
      </c>
      <c r="B2797" s="29" t="s">
        <v>325</v>
      </c>
      <c r="C2797" s="29" t="s">
        <v>326</v>
      </c>
      <c r="D2797" s="30" t="s">
        <v>58</v>
      </c>
      <c r="E2797" s="31">
        <v>2</v>
      </c>
      <c r="F2797" s="32">
        <v>0.33333299999999999</v>
      </c>
      <c r="G2797" s="32">
        <f t="shared" si="89"/>
        <v>0.66666599999999998</v>
      </c>
    </row>
    <row r="2798" spans="1:7" ht="15" customHeight="1">
      <c r="A2798" s="29" t="s">
        <v>469</v>
      </c>
      <c r="B2798" s="29" t="s">
        <v>470</v>
      </c>
      <c r="C2798" s="29" t="s">
        <v>471</v>
      </c>
      <c r="D2798" s="30" t="s">
        <v>58</v>
      </c>
      <c r="E2798" s="31">
        <v>1</v>
      </c>
      <c r="F2798" s="32">
        <v>18.7</v>
      </c>
      <c r="G2798" s="32">
        <f t="shared" si="89"/>
        <v>18.7</v>
      </c>
    </row>
    <row r="2799" spans="1:7" ht="15" customHeight="1">
      <c r="A2799" s="29" t="s">
        <v>474</v>
      </c>
      <c r="B2799" s="29" t="s">
        <v>475</v>
      </c>
      <c r="C2799" s="29" t="s">
        <v>476</v>
      </c>
      <c r="D2799" s="30" t="s">
        <v>58</v>
      </c>
      <c r="E2799" s="31">
        <v>1</v>
      </c>
      <c r="F2799" s="32">
        <v>77</v>
      </c>
      <c r="G2799" s="32">
        <f t="shared" si="89"/>
        <v>77</v>
      </c>
    </row>
    <row r="2800" spans="1:7" ht="20.100000000000001" customHeight="1">
      <c r="A2800" s="29" t="s">
        <v>477</v>
      </c>
      <c r="B2800" s="29" t="s">
        <v>478</v>
      </c>
      <c r="C2800" s="29" t="s">
        <v>479</v>
      </c>
      <c r="D2800" s="30" t="s">
        <v>58</v>
      </c>
      <c r="E2800" s="31">
        <v>1</v>
      </c>
      <c r="F2800" s="32">
        <v>45</v>
      </c>
      <c r="G2800" s="32">
        <f t="shared" si="89"/>
        <v>45</v>
      </c>
    </row>
    <row r="2801" spans="1:7" ht="15" customHeight="1">
      <c r="A2801" s="1"/>
      <c r="B2801" s="1"/>
      <c r="C2801" s="1"/>
      <c r="D2801" s="1"/>
      <c r="E2801" s="1"/>
      <c r="F2801" s="33" t="s">
        <v>2433</v>
      </c>
      <c r="G2801" s="34">
        <v>843.50674600000002</v>
      </c>
    </row>
    <row r="2802" spans="1:7" ht="15.95" customHeight="1">
      <c r="A2802" s="27" t="s">
        <v>2753</v>
      </c>
      <c r="B2802" s="27" t="s">
        <v>2877</v>
      </c>
      <c r="C2802" s="27" t="s">
        <v>2165</v>
      </c>
      <c r="D2802" s="28" t="s">
        <v>15</v>
      </c>
      <c r="E2802" s="1"/>
      <c r="F2802" s="1"/>
      <c r="G2802" s="1"/>
    </row>
    <row r="2803" spans="1:7" ht="20.100000000000001" customHeight="1">
      <c r="A2803" s="29" t="s">
        <v>49</v>
      </c>
      <c r="B2803" s="29" t="s">
        <v>50</v>
      </c>
      <c r="C2803" s="29" t="s">
        <v>51</v>
      </c>
      <c r="D2803" s="30" t="s">
        <v>48</v>
      </c>
      <c r="E2803" s="31">
        <v>30</v>
      </c>
      <c r="F2803" s="32">
        <v>0.32991211520000002</v>
      </c>
      <c r="G2803" s="32">
        <f t="shared" ref="G2803:G2842" si="90">F2803*E2803</f>
        <v>9.8973634560000008</v>
      </c>
    </row>
    <row r="2804" spans="1:7" ht="27.95" customHeight="1">
      <c r="A2804" s="29" t="s">
        <v>52</v>
      </c>
      <c r="B2804" s="29" t="s">
        <v>53</v>
      </c>
      <c r="C2804" s="29" t="s">
        <v>54</v>
      </c>
      <c r="D2804" s="30" t="s">
        <v>48</v>
      </c>
      <c r="E2804" s="31">
        <v>14</v>
      </c>
      <c r="F2804" s="32">
        <v>0.25127670036400002</v>
      </c>
      <c r="G2804" s="32">
        <f t="shared" si="90"/>
        <v>3.5178738050960003</v>
      </c>
    </row>
    <row r="2805" spans="1:7" ht="27.95" customHeight="1">
      <c r="A2805" s="29" t="s">
        <v>55</v>
      </c>
      <c r="B2805" s="29" t="s">
        <v>56</v>
      </c>
      <c r="C2805" s="29" t="s">
        <v>57</v>
      </c>
      <c r="D2805" s="30" t="s">
        <v>58</v>
      </c>
      <c r="E2805" s="31">
        <v>1</v>
      </c>
      <c r="F2805" s="32">
        <v>7.6999999999999999E-2</v>
      </c>
      <c r="G2805" s="32">
        <f t="shared" si="90"/>
        <v>7.6999999999999999E-2</v>
      </c>
    </row>
    <row r="2806" spans="1:7" ht="27.95" customHeight="1">
      <c r="A2806" s="29" t="s">
        <v>71</v>
      </c>
      <c r="B2806" s="29" t="s">
        <v>72</v>
      </c>
      <c r="C2806" s="29" t="s">
        <v>73</v>
      </c>
      <c r="D2806" s="30" t="s">
        <v>48</v>
      </c>
      <c r="E2806" s="31">
        <v>889</v>
      </c>
      <c r="F2806" s="32">
        <v>0.55459999999999998</v>
      </c>
      <c r="G2806" s="32">
        <f t="shared" si="90"/>
        <v>493.0394</v>
      </c>
    </row>
    <row r="2807" spans="1:7" ht="27.95" customHeight="1">
      <c r="A2807" s="29" t="s">
        <v>109</v>
      </c>
      <c r="B2807" s="29" t="s">
        <v>110</v>
      </c>
      <c r="C2807" s="29" t="s">
        <v>111</v>
      </c>
      <c r="D2807" s="30" t="s">
        <v>58</v>
      </c>
      <c r="E2807" s="31">
        <v>257.60000000000002</v>
      </c>
      <c r="F2807" s="32">
        <v>0.29370000000000002</v>
      </c>
      <c r="G2807" s="32">
        <f t="shared" si="90"/>
        <v>75.657120000000006</v>
      </c>
    </row>
    <row r="2808" spans="1:7" ht="20.100000000000001" customHeight="1">
      <c r="A2808" s="29" t="s">
        <v>115</v>
      </c>
      <c r="B2808" s="29" t="s">
        <v>116</v>
      </c>
      <c r="C2808" s="29" t="s">
        <v>117</v>
      </c>
      <c r="D2808" s="30" t="s">
        <v>118</v>
      </c>
      <c r="E2808" s="31">
        <v>6.84</v>
      </c>
      <c r="F2808" s="32">
        <v>0.37940000000000002</v>
      </c>
      <c r="G2808" s="32">
        <f t="shared" si="90"/>
        <v>2.5950959999999998</v>
      </c>
    </row>
    <row r="2809" spans="1:7" ht="27.95" customHeight="1">
      <c r="A2809" s="29" t="s">
        <v>134</v>
      </c>
      <c r="B2809" s="29" t="s">
        <v>135</v>
      </c>
      <c r="C2809" s="29" t="s">
        <v>136</v>
      </c>
      <c r="D2809" s="30" t="s">
        <v>48</v>
      </c>
      <c r="E2809" s="31">
        <v>44.77</v>
      </c>
      <c r="F2809" s="32">
        <v>1.5984000000000002E-2</v>
      </c>
      <c r="G2809" s="32">
        <f t="shared" si="90"/>
        <v>0.71560368000000008</v>
      </c>
    </row>
    <row r="2810" spans="1:7" ht="36" customHeight="1">
      <c r="A2810" s="29" t="s">
        <v>137</v>
      </c>
      <c r="B2810" s="29" t="s">
        <v>138</v>
      </c>
      <c r="C2810" s="29" t="s">
        <v>139</v>
      </c>
      <c r="D2810" s="30" t="s">
        <v>48</v>
      </c>
      <c r="E2810" s="31">
        <v>44.77</v>
      </c>
      <c r="F2810" s="32">
        <v>0.17685000000000001</v>
      </c>
      <c r="G2810" s="32">
        <f t="shared" si="90"/>
        <v>7.9175745000000006</v>
      </c>
    </row>
    <row r="2811" spans="1:7" ht="20.100000000000001" customHeight="1">
      <c r="A2811" s="29" t="s">
        <v>184</v>
      </c>
      <c r="B2811" s="29" t="s">
        <v>185</v>
      </c>
      <c r="C2811" s="29" t="s">
        <v>186</v>
      </c>
      <c r="D2811" s="30" t="s">
        <v>48</v>
      </c>
      <c r="E2811" s="31">
        <v>856.28</v>
      </c>
      <c r="F2811" s="32">
        <v>2.0999999999999999E-3</v>
      </c>
      <c r="G2811" s="32">
        <f t="shared" si="90"/>
        <v>1.7981879999999999</v>
      </c>
    </row>
    <row r="2812" spans="1:7" ht="20.100000000000001" customHeight="1">
      <c r="A2812" s="29" t="s">
        <v>190</v>
      </c>
      <c r="B2812" s="29" t="s">
        <v>191</v>
      </c>
      <c r="C2812" s="29" t="s">
        <v>192</v>
      </c>
      <c r="D2812" s="30" t="s">
        <v>81</v>
      </c>
      <c r="E2812" s="31">
        <v>57</v>
      </c>
      <c r="F2812" s="32">
        <v>3.15E-2</v>
      </c>
      <c r="G2812" s="32">
        <f t="shared" si="90"/>
        <v>1.7955000000000001</v>
      </c>
    </row>
    <row r="2813" spans="1:7" ht="27.95" customHeight="1">
      <c r="A2813" s="29" t="s">
        <v>201</v>
      </c>
      <c r="B2813" s="29" t="s">
        <v>72</v>
      </c>
      <c r="C2813" s="29" t="s">
        <v>73</v>
      </c>
      <c r="D2813" s="30" t="s">
        <v>48</v>
      </c>
      <c r="E2813" s="31">
        <v>1600.8</v>
      </c>
      <c r="F2813" s="32">
        <v>0.55459999999999998</v>
      </c>
      <c r="G2813" s="32">
        <f t="shared" si="90"/>
        <v>887.80367999999999</v>
      </c>
    </row>
    <row r="2814" spans="1:7" ht="27.95" customHeight="1">
      <c r="A2814" s="29" t="s">
        <v>210</v>
      </c>
      <c r="B2814" s="29" t="s">
        <v>211</v>
      </c>
      <c r="C2814" s="29" t="s">
        <v>212</v>
      </c>
      <c r="D2814" s="30" t="s">
        <v>101</v>
      </c>
      <c r="E2814" s="31">
        <v>330.48</v>
      </c>
      <c r="F2814" s="32">
        <v>3.3390000000000003E-2</v>
      </c>
      <c r="G2814" s="32">
        <f t="shared" si="90"/>
        <v>11.034727200000001</v>
      </c>
    </row>
    <row r="2815" spans="1:7" ht="27.95" customHeight="1">
      <c r="A2815" s="29" t="s">
        <v>214</v>
      </c>
      <c r="B2815" s="29" t="s">
        <v>110</v>
      </c>
      <c r="C2815" s="29" t="s">
        <v>111</v>
      </c>
      <c r="D2815" s="30" t="s">
        <v>58</v>
      </c>
      <c r="E2815" s="31">
        <v>365.33</v>
      </c>
      <c r="F2815" s="32">
        <v>0.29370000000000002</v>
      </c>
      <c r="G2815" s="32">
        <f t="shared" si="90"/>
        <v>107.297421</v>
      </c>
    </row>
    <row r="2816" spans="1:7" ht="20.100000000000001" customHeight="1">
      <c r="A2816" s="29" t="s">
        <v>216</v>
      </c>
      <c r="B2816" s="29" t="s">
        <v>116</v>
      </c>
      <c r="C2816" s="29" t="s">
        <v>117</v>
      </c>
      <c r="D2816" s="30" t="s">
        <v>118</v>
      </c>
      <c r="E2816" s="31">
        <v>1.8</v>
      </c>
      <c r="F2816" s="32">
        <v>0.37940000000000002</v>
      </c>
      <c r="G2816" s="32">
        <f t="shared" si="90"/>
        <v>0.68292000000000008</v>
      </c>
    </row>
    <row r="2817" spans="1:7" ht="27.95" customHeight="1">
      <c r="A2817" s="29" t="s">
        <v>238</v>
      </c>
      <c r="B2817" s="29" t="s">
        <v>135</v>
      </c>
      <c r="C2817" s="29" t="s">
        <v>136</v>
      </c>
      <c r="D2817" s="30" t="s">
        <v>48</v>
      </c>
      <c r="E2817" s="31">
        <v>1721.67</v>
      </c>
      <c r="F2817" s="32">
        <v>1.5984000000000002E-2</v>
      </c>
      <c r="G2817" s="32">
        <f t="shared" si="90"/>
        <v>27.519173280000004</v>
      </c>
    </row>
    <row r="2818" spans="1:7" ht="36" customHeight="1">
      <c r="A2818" s="29" t="s">
        <v>239</v>
      </c>
      <c r="B2818" s="29" t="s">
        <v>138</v>
      </c>
      <c r="C2818" s="29" t="s">
        <v>139</v>
      </c>
      <c r="D2818" s="30" t="s">
        <v>48</v>
      </c>
      <c r="E2818" s="31">
        <v>1721.67</v>
      </c>
      <c r="F2818" s="32">
        <v>0.17685000000000001</v>
      </c>
      <c r="G2818" s="32">
        <f t="shared" si="90"/>
        <v>304.47733950000003</v>
      </c>
    </row>
    <row r="2819" spans="1:7" ht="20.100000000000001" customHeight="1">
      <c r="A2819" s="29" t="s">
        <v>260</v>
      </c>
      <c r="B2819" s="29" t="s">
        <v>261</v>
      </c>
      <c r="C2819" s="29" t="s">
        <v>262</v>
      </c>
      <c r="D2819" s="30" t="s">
        <v>48</v>
      </c>
      <c r="E2819" s="31">
        <v>340</v>
      </c>
      <c r="F2819" s="32">
        <v>0.3</v>
      </c>
      <c r="G2819" s="32">
        <f t="shared" si="90"/>
        <v>102</v>
      </c>
    </row>
    <row r="2820" spans="1:7" ht="36" customHeight="1">
      <c r="A2820" s="29" t="s">
        <v>266</v>
      </c>
      <c r="B2820" s="29" t="s">
        <v>267</v>
      </c>
      <c r="C2820" s="29" t="s">
        <v>268</v>
      </c>
      <c r="D2820" s="30" t="s">
        <v>48</v>
      </c>
      <c r="E2820" s="31">
        <v>408</v>
      </c>
      <c r="F2820" s="32">
        <v>0.209035</v>
      </c>
      <c r="G2820" s="32">
        <f t="shared" si="90"/>
        <v>85.286280000000005</v>
      </c>
    </row>
    <row r="2821" spans="1:7" ht="36" customHeight="1">
      <c r="A2821" s="29" t="s">
        <v>278</v>
      </c>
      <c r="B2821" s="29" t="s">
        <v>267</v>
      </c>
      <c r="C2821" s="29" t="s">
        <v>268</v>
      </c>
      <c r="D2821" s="30" t="s">
        <v>48</v>
      </c>
      <c r="E2821" s="31">
        <v>229.45</v>
      </c>
      <c r="F2821" s="32">
        <v>0.209035</v>
      </c>
      <c r="G2821" s="32">
        <f t="shared" si="90"/>
        <v>47.963080749999996</v>
      </c>
    </row>
    <row r="2822" spans="1:7" ht="20.100000000000001" customHeight="1">
      <c r="A2822" s="29" t="s">
        <v>290</v>
      </c>
      <c r="B2822" s="29" t="s">
        <v>116</v>
      </c>
      <c r="C2822" s="29" t="s">
        <v>117</v>
      </c>
      <c r="D2822" s="30" t="s">
        <v>118</v>
      </c>
      <c r="E2822" s="31">
        <v>5</v>
      </c>
      <c r="F2822" s="32">
        <v>0.37940000000000002</v>
      </c>
      <c r="G2822" s="32">
        <f t="shared" si="90"/>
        <v>1.897</v>
      </c>
    </row>
    <row r="2823" spans="1:7" ht="27.95" customHeight="1">
      <c r="A2823" s="29" t="s">
        <v>295</v>
      </c>
      <c r="B2823" s="29" t="s">
        <v>211</v>
      </c>
      <c r="C2823" s="29" t="s">
        <v>296</v>
      </c>
      <c r="D2823" s="30" t="s">
        <v>101</v>
      </c>
      <c r="E2823" s="31">
        <v>4</v>
      </c>
      <c r="F2823" s="32">
        <v>3.3390000000000003E-2</v>
      </c>
      <c r="G2823" s="32">
        <f t="shared" si="90"/>
        <v>0.13356000000000001</v>
      </c>
    </row>
    <row r="2824" spans="1:7" ht="27.95" customHeight="1">
      <c r="A2824" s="29" t="s">
        <v>300</v>
      </c>
      <c r="B2824" s="29" t="s">
        <v>301</v>
      </c>
      <c r="C2824" s="29" t="s">
        <v>302</v>
      </c>
      <c r="D2824" s="30" t="s">
        <v>48</v>
      </c>
      <c r="E2824" s="31">
        <v>25</v>
      </c>
      <c r="F2824" s="32">
        <v>3.465E-2</v>
      </c>
      <c r="G2824" s="32">
        <f t="shared" si="90"/>
        <v>0.86624999999999996</v>
      </c>
    </row>
    <row r="2825" spans="1:7" ht="27.95" customHeight="1">
      <c r="A2825" s="29" t="s">
        <v>303</v>
      </c>
      <c r="B2825" s="29" t="s">
        <v>304</v>
      </c>
      <c r="C2825" s="29" t="s">
        <v>305</v>
      </c>
      <c r="D2825" s="30" t="s">
        <v>48</v>
      </c>
      <c r="E2825" s="31">
        <v>12</v>
      </c>
      <c r="F2825" s="32">
        <v>0.309008</v>
      </c>
      <c r="G2825" s="32">
        <f t="shared" si="90"/>
        <v>3.7080960000000003</v>
      </c>
    </row>
    <row r="2826" spans="1:7" ht="27.95" customHeight="1">
      <c r="A2826" s="29" t="s">
        <v>309</v>
      </c>
      <c r="B2826" s="29" t="s">
        <v>135</v>
      </c>
      <c r="C2826" s="29" t="s">
        <v>136</v>
      </c>
      <c r="D2826" s="30" t="s">
        <v>48</v>
      </c>
      <c r="E2826" s="31">
        <v>25</v>
      </c>
      <c r="F2826" s="32">
        <v>1.5984000000000002E-2</v>
      </c>
      <c r="G2826" s="32">
        <f t="shared" si="90"/>
        <v>0.39960000000000007</v>
      </c>
    </row>
    <row r="2827" spans="1:7" ht="36" customHeight="1">
      <c r="A2827" s="29" t="s">
        <v>310</v>
      </c>
      <c r="B2827" s="29" t="s">
        <v>138</v>
      </c>
      <c r="C2827" s="29" t="s">
        <v>139</v>
      </c>
      <c r="D2827" s="30" t="s">
        <v>48</v>
      </c>
      <c r="E2827" s="31">
        <v>25</v>
      </c>
      <c r="F2827" s="32">
        <v>0.17685000000000001</v>
      </c>
      <c r="G2827" s="32">
        <f t="shared" si="90"/>
        <v>4.4212500000000006</v>
      </c>
    </row>
    <row r="2828" spans="1:7" ht="27.95" customHeight="1">
      <c r="A2828" s="29" t="s">
        <v>316</v>
      </c>
      <c r="B2828" s="29" t="s">
        <v>317</v>
      </c>
      <c r="C2828" s="29" t="s">
        <v>318</v>
      </c>
      <c r="D2828" s="30" t="s">
        <v>48</v>
      </c>
      <c r="E2828" s="31">
        <v>459</v>
      </c>
      <c r="F2828" s="32">
        <v>3.7000000000000002E-3</v>
      </c>
      <c r="G2828" s="32">
        <f t="shared" si="90"/>
        <v>1.6983000000000001</v>
      </c>
    </row>
    <row r="2829" spans="1:7" ht="20.100000000000001" customHeight="1">
      <c r="A2829" s="29" t="s">
        <v>319</v>
      </c>
      <c r="B2829" s="29" t="s">
        <v>185</v>
      </c>
      <c r="C2829" s="29" t="s">
        <v>186</v>
      </c>
      <c r="D2829" s="30" t="s">
        <v>48</v>
      </c>
      <c r="E2829" s="31">
        <v>459</v>
      </c>
      <c r="F2829" s="32">
        <v>2.0999999999999999E-3</v>
      </c>
      <c r="G2829" s="32">
        <f t="shared" si="90"/>
        <v>0.96389999999999998</v>
      </c>
    </row>
    <row r="2830" spans="1:7" ht="20.100000000000001" customHeight="1">
      <c r="A2830" s="29" t="s">
        <v>320</v>
      </c>
      <c r="B2830" s="29" t="s">
        <v>191</v>
      </c>
      <c r="C2830" s="29" t="s">
        <v>192</v>
      </c>
      <c r="D2830" s="30" t="s">
        <v>81</v>
      </c>
      <c r="E2830" s="31">
        <v>34</v>
      </c>
      <c r="F2830" s="32">
        <v>3.15E-2</v>
      </c>
      <c r="G2830" s="32">
        <f t="shared" si="90"/>
        <v>1.071</v>
      </c>
    </row>
    <row r="2831" spans="1:7" ht="20.100000000000001" customHeight="1">
      <c r="A2831" s="29" t="s">
        <v>321</v>
      </c>
      <c r="B2831" s="29" t="s">
        <v>322</v>
      </c>
      <c r="C2831" s="29" t="s">
        <v>323</v>
      </c>
      <c r="D2831" s="30" t="s">
        <v>81</v>
      </c>
      <c r="E2831" s="31">
        <v>30</v>
      </c>
      <c r="F2831" s="32">
        <v>3.15E-2</v>
      </c>
      <c r="G2831" s="32">
        <f t="shared" si="90"/>
        <v>0.94500000000000006</v>
      </c>
    </row>
    <row r="2832" spans="1:7" ht="20.100000000000001" customHeight="1">
      <c r="A2832" s="29" t="s">
        <v>329</v>
      </c>
      <c r="B2832" s="29" t="s">
        <v>116</v>
      </c>
      <c r="C2832" s="29" t="s">
        <v>117</v>
      </c>
      <c r="D2832" s="30" t="s">
        <v>118</v>
      </c>
      <c r="E2832" s="31">
        <v>39.6</v>
      </c>
      <c r="F2832" s="32">
        <v>0.37940000000000002</v>
      </c>
      <c r="G2832" s="32">
        <f t="shared" si="90"/>
        <v>15.024240000000001</v>
      </c>
    </row>
    <row r="2833" spans="1:7" ht="20.100000000000001" customHeight="1">
      <c r="A2833" s="29" t="s">
        <v>337</v>
      </c>
      <c r="B2833" s="29" t="s">
        <v>338</v>
      </c>
      <c r="C2833" s="29" t="s">
        <v>339</v>
      </c>
      <c r="D2833" s="30" t="s">
        <v>118</v>
      </c>
      <c r="E2833" s="31">
        <v>9.9</v>
      </c>
      <c r="F2833" s="32">
        <v>1.3919999999999999</v>
      </c>
      <c r="G2833" s="32">
        <f t="shared" si="90"/>
        <v>13.780799999999999</v>
      </c>
    </row>
    <row r="2834" spans="1:7" ht="27.95" customHeight="1">
      <c r="A2834" s="29" t="s">
        <v>343</v>
      </c>
      <c r="B2834" s="29" t="s">
        <v>211</v>
      </c>
      <c r="C2834" s="29" t="s">
        <v>212</v>
      </c>
      <c r="D2834" s="30" t="s">
        <v>101</v>
      </c>
      <c r="E2834" s="31">
        <v>426.35</v>
      </c>
      <c r="F2834" s="32">
        <v>3.3390000000000003E-2</v>
      </c>
      <c r="G2834" s="32">
        <f t="shared" si="90"/>
        <v>14.235826500000002</v>
      </c>
    </row>
    <row r="2835" spans="1:7" ht="27.95" customHeight="1">
      <c r="A2835" s="29" t="s">
        <v>347</v>
      </c>
      <c r="B2835" s="29" t="s">
        <v>348</v>
      </c>
      <c r="C2835" s="29" t="s">
        <v>349</v>
      </c>
      <c r="D2835" s="30" t="s">
        <v>48</v>
      </c>
      <c r="E2835" s="31">
        <v>72</v>
      </c>
      <c r="F2835" s="32">
        <v>5.9783999999999997E-2</v>
      </c>
      <c r="G2835" s="32">
        <f t="shared" si="90"/>
        <v>4.3044479999999998</v>
      </c>
    </row>
    <row r="2836" spans="1:7" ht="20.100000000000001" customHeight="1">
      <c r="A2836" s="29" t="s">
        <v>354</v>
      </c>
      <c r="B2836" s="29" t="s">
        <v>355</v>
      </c>
      <c r="C2836" s="29" t="s">
        <v>356</v>
      </c>
      <c r="D2836" s="30" t="s">
        <v>118</v>
      </c>
      <c r="E2836" s="31">
        <v>3.89</v>
      </c>
      <c r="F2836" s="32">
        <v>1.4259999999999999</v>
      </c>
      <c r="G2836" s="32">
        <f t="shared" si="90"/>
        <v>5.5471399999999997</v>
      </c>
    </row>
    <row r="2837" spans="1:7" ht="20.100000000000001" customHeight="1">
      <c r="A2837" s="29" t="s">
        <v>357</v>
      </c>
      <c r="B2837" s="29" t="s">
        <v>358</v>
      </c>
      <c r="C2837" s="29" t="s">
        <v>359</v>
      </c>
      <c r="D2837" s="30" t="s">
        <v>81</v>
      </c>
      <c r="E2837" s="31">
        <v>220</v>
      </c>
      <c r="F2837" s="32">
        <v>2.342866E-2</v>
      </c>
      <c r="G2837" s="32">
        <f t="shared" si="90"/>
        <v>5.1543052000000005</v>
      </c>
    </row>
    <row r="2838" spans="1:7" ht="27.95" customHeight="1">
      <c r="A2838" s="29" t="s">
        <v>360</v>
      </c>
      <c r="B2838" s="29" t="s">
        <v>361</v>
      </c>
      <c r="C2838" s="29" t="s">
        <v>362</v>
      </c>
      <c r="D2838" s="30" t="s">
        <v>48</v>
      </c>
      <c r="E2838" s="31">
        <v>242</v>
      </c>
      <c r="F2838" s="32">
        <v>7.1568000000000007E-2</v>
      </c>
      <c r="G2838" s="32">
        <f t="shared" si="90"/>
        <v>17.319456000000002</v>
      </c>
    </row>
    <row r="2839" spans="1:7" ht="36" customHeight="1">
      <c r="A2839" s="29" t="s">
        <v>374</v>
      </c>
      <c r="B2839" s="29" t="s">
        <v>267</v>
      </c>
      <c r="C2839" s="29" t="s">
        <v>268</v>
      </c>
      <c r="D2839" s="30" t="s">
        <v>48</v>
      </c>
      <c r="E2839" s="31">
        <v>123.31</v>
      </c>
      <c r="F2839" s="32">
        <v>0.209035</v>
      </c>
      <c r="G2839" s="32">
        <f t="shared" si="90"/>
        <v>25.77610585</v>
      </c>
    </row>
    <row r="2840" spans="1:7" ht="20.100000000000001" customHeight="1">
      <c r="A2840" s="29" t="s">
        <v>386</v>
      </c>
      <c r="B2840" s="29" t="s">
        <v>387</v>
      </c>
      <c r="C2840" s="29" t="s">
        <v>388</v>
      </c>
      <c r="D2840" s="30" t="s">
        <v>48</v>
      </c>
      <c r="E2840" s="31">
        <v>123.31</v>
      </c>
      <c r="F2840" s="32">
        <v>2.29E-2</v>
      </c>
      <c r="G2840" s="32">
        <f t="shared" si="90"/>
        <v>2.8237990000000002</v>
      </c>
    </row>
    <row r="2841" spans="1:7" ht="15" customHeight="1">
      <c r="A2841" s="29" t="s">
        <v>389</v>
      </c>
      <c r="B2841" s="29" t="s">
        <v>390</v>
      </c>
      <c r="C2841" s="29" t="s">
        <v>391</v>
      </c>
      <c r="D2841" s="30" t="s">
        <v>48</v>
      </c>
      <c r="E2841" s="31">
        <v>123.31</v>
      </c>
      <c r="F2841" s="32">
        <v>0.6</v>
      </c>
      <c r="G2841" s="32">
        <f t="shared" si="90"/>
        <v>73.986000000000004</v>
      </c>
    </row>
    <row r="2842" spans="1:7" ht="27.95" customHeight="1">
      <c r="A2842" s="29" t="s">
        <v>480</v>
      </c>
      <c r="B2842" s="29" t="s">
        <v>481</v>
      </c>
      <c r="C2842" s="29" t="s">
        <v>482</v>
      </c>
      <c r="D2842" s="30" t="s">
        <v>118</v>
      </c>
      <c r="E2842" s="31">
        <v>355.22</v>
      </c>
      <c r="F2842" s="32">
        <v>5.2400000000000002E-2</v>
      </c>
      <c r="G2842" s="32">
        <f t="shared" si="90"/>
        <v>18.613528000000002</v>
      </c>
    </row>
    <row r="2843" spans="1:7" ht="15" customHeight="1">
      <c r="A2843" s="1"/>
      <c r="B2843" s="1"/>
      <c r="C2843" s="1"/>
      <c r="D2843" s="1"/>
      <c r="E2843" s="1"/>
      <c r="F2843" s="33" t="s">
        <v>2433</v>
      </c>
      <c r="G2843" s="34">
        <v>2383.744945721096</v>
      </c>
    </row>
    <row r="2844" spans="1:7" ht="15.95" customHeight="1">
      <c r="A2844" s="27" t="s">
        <v>2753</v>
      </c>
      <c r="B2844" s="27" t="s">
        <v>2878</v>
      </c>
      <c r="C2844" s="27" t="s">
        <v>1362</v>
      </c>
      <c r="D2844" s="28" t="s">
        <v>15</v>
      </c>
      <c r="E2844" s="1"/>
      <c r="F2844" s="1"/>
      <c r="G2844" s="1"/>
    </row>
    <row r="2845" spans="1:7" ht="20.100000000000001" customHeight="1">
      <c r="A2845" s="29" t="s">
        <v>49</v>
      </c>
      <c r="B2845" s="29" t="s">
        <v>50</v>
      </c>
      <c r="C2845" s="29" t="s">
        <v>51</v>
      </c>
      <c r="D2845" s="30" t="s">
        <v>48</v>
      </c>
      <c r="E2845" s="31">
        <v>30</v>
      </c>
      <c r="F2845" s="32">
        <v>1.04177572</v>
      </c>
      <c r="G2845" s="32">
        <f t="shared" ref="G2845:G2876" si="91">F2845*E2845</f>
        <v>31.253271599999998</v>
      </c>
    </row>
    <row r="2846" spans="1:7" ht="27.95" customHeight="1">
      <c r="A2846" s="29" t="s">
        <v>52</v>
      </c>
      <c r="B2846" s="29" t="s">
        <v>53</v>
      </c>
      <c r="C2846" s="29" t="s">
        <v>54</v>
      </c>
      <c r="D2846" s="30" t="s">
        <v>48</v>
      </c>
      <c r="E2846" s="31">
        <v>14</v>
      </c>
      <c r="F2846" s="32">
        <v>0.94141343847121917</v>
      </c>
      <c r="G2846" s="32">
        <f t="shared" si="91"/>
        <v>13.179788138597068</v>
      </c>
    </row>
    <row r="2847" spans="1:7" ht="20.100000000000001" customHeight="1">
      <c r="A2847" s="29" t="s">
        <v>94</v>
      </c>
      <c r="B2847" s="29" t="s">
        <v>95</v>
      </c>
      <c r="C2847" s="29" t="s">
        <v>96</v>
      </c>
      <c r="D2847" s="30" t="s">
        <v>48</v>
      </c>
      <c r="E2847" s="31">
        <v>95.05</v>
      </c>
      <c r="F2847" s="32">
        <v>0.4</v>
      </c>
      <c r="G2847" s="32">
        <f t="shared" si="91"/>
        <v>38.020000000000003</v>
      </c>
    </row>
    <row r="2848" spans="1:7" ht="20.100000000000001" customHeight="1">
      <c r="A2848" s="29" t="s">
        <v>97</v>
      </c>
      <c r="B2848" s="29" t="s">
        <v>98</v>
      </c>
      <c r="C2848" s="29" t="s">
        <v>99</v>
      </c>
      <c r="D2848" s="30" t="s">
        <v>101</v>
      </c>
      <c r="E2848" s="31">
        <v>95.05</v>
      </c>
      <c r="F2848" s="32">
        <v>0.4</v>
      </c>
      <c r="G2848" s="32">
        <f t="shared" si="91"/>
        <v>38.020000000000003</v>
      </c>
    </row>
    <row r="2849" spans="1:7" ht="27.95" customHeight="1">
      <c r="A2849" s="29" t="s">
        <v>102</v>
      </c>
      <c r="B2849" s="29" t="s">
        <v>103</v>
      </c>
      <c r="C2849" s="29" t="s">
        <v>104</v>
      </c>
      <c r="D2849" s="30" t="s">
        <v>101</v>
      </c>
      <c r="E2849" s="31">
        <v>342.18</v>
      </c>
      <c r="F2849" s="32">
        <v>5.5800000000000002E-2</v>
      </c>
      <c r="G2849" s="32">
        <f t="shared" si="91"/>
        <v>19.093644000000001</v>
      </c>
    </row>
    <row r="2850" spans="1:7" ht="20.100000000000001" customHeight="1">
      <c r="A2850" s="29" t="s">
        <v>106</v>
      </c>
      <c r="B2850" s="29" t="s">
        <v>107</v>
      </c>
      <c r="C2850" s="29" t="s">
        <v>108</v>
      </c>
      <c r="D2850" s="30" t="s">
        <v>48</v>
      </c>
      <c r="E2850" s="31">
        <v>95.05</v>
      </c>
      <c r="F2850" s="32">
        <v>1.5</v>
      </c>
      <c r="G2850" s="32">
        <f t="shared" si="91"/>
        <v>142.57499999999999</v>
      </c>
    </row>
    <row r="2851" spans="1:7" ht="20.100000000000001" customHeight="1">
      <c r="A2851" s="29" t="s">
        <v>112</v>
      </c>
      <c r="B2851" s="29" t="s">
        <v>113</v>
      </c>
      <c r="C2851" s="29" t="s">
        <v>114</v>
      </c>
      <c r="D2851" s="30" t="s">
        <v>101</v>
      </c>
      <c r="E2851" s="31">
        <v>21.25</v>
      </c>
      <c r="F2851" s="32">
        <v>1</v>
      </c>
      <c r="G2851" s="32">
        <f t="shared" si="91"/>
        <v>21.25</v>
      </c>
    </row>
    <row r="2852" spans="1:7" ht="27.95" customHeight="1">
      <c r="A2852" s="29" t="s">
        <v>122</v>
      </c>
      <c r="B2852" s="29" t="s">
        <v>123</v>
      </c>
      <c r="C2852" s="29" t="s">
        <v>124</v>
      </c>
      <c r="D2852" s="30" t="s">
        <v>101</v>
      </c>
      <c r="E2852" s="31">
        <v>131.82</v>
      </c>
      <c r="F2852" s="32">
        <v>5.96E-2</v>
      </c>
      <c r="G2852" s="32">
        <f t="shared" si="91"/>
        <v>7.8564719999999992</v>
      </c>
    </row>
    <row r="2853" spans="1:7" ht="20.100000000000001" customHeight="1">
      <c r="A2853" s="29" t="s">
        <v>127</v>
      </c>
      <c r="B2853" s="29" t="s">
        <v>128</v>
      </c>
      <c r="C2853" s="29" t="s">
        <v>129</v>
      </c>
      <c r="D2853" s="30" t="s">
        <v>48</v>
      </c>
      <c r="E2853" s="31">
        <v>44.77</v>
      </c>
      <c r="F2853" s="32">
        <v>0.2301</v>
      </c>
      <c r="G2853" s="32">
        <f t="shared" si="91"/>
        <v>10.301577</v>
      </c>
    </row>
    <row r="2854" spans="1:7" ht="20.100000000000001" customHeight="1">
      <c r="A2854" s="29" t="s">
        <v>130</v>
      </c>
      <c r="B2854" s="29" t="s">
        <v>131</v>
      </c>
      <c r="C2854" s="29" t="s">
        <v>132</v>
      </c>
      <c r="D2854" s="30" t="s">
        <v>48</v>
      </c>
      <c r="E2854" s="31">
        <v>44.77</v>
      </c>
      <c r="F2854" s="32">
        <v>0.11509999999999999</v>
      </c>
      <c r="G2854" s="32">
        <f t="shared" si="91"/>
        <v>5.1530269999999998</v>
      </c>
    </row>
    <row r="2855" spans="1:7" ht="27.95" customHeight="1">
      <c r="A2855" s="29" t="s">
        <v>134</v>
      </c>
      <c r="B2855" s="29" t="s">
        <v>135</v>
      </c>
      <c r="C2855" s="29" t="s">
        <v>136</v>
      </c>
      <c r="D2855" s="30" t="s">
        <v>48</v>
      </c>
      <c r="E2855" s="31">
        <v>44.77</v>
      </c>
      <c r="F2855" s="32">
        <v>0.1394</v>
      </c>
      <c r="G2855" s="32">
        <f t="shared" si="91"/>
        <v>6.2409379999999999</v>
      </c>
    </row>
    <row r="2856" spans="1:7" ht="36" customHeight="1">
      <c r="A2856" s="29" t="s">
        <v>137</v>
      </c>
      <c r="B2856" s="29" t="s">
        <v>138</v>
      </c>
      <c r="C2856" s="29" t="s">
        <v>139</v>
      </c>
      <c r="D2856" s="30" t="s">
        <v>48</v>
      </c>
      <c r="E2856" s="31">
        <v>44.77</v>
      </c>
      <c r="F2856" s="32">
        <v>0.53200000000000003</v>
      </c>
      <c r="G2856" s="32">
        <f t="shared" si="91"/>
        <v>23.817640000000004</v>
      </c>
    </row>
    <row r="2857" spans="1:7" ht="20.100000000000001" customHeight="1">
      <c r="A2857" s="29" t="s">
        <v>140</v>
      </c>
      <c r="B2857" s="29" t="s">
        <v>141</v>
      </c>
      <c r="C2857" s="29" t="s">
        <v>142</v>
      </c>
      <c r="D2857" s="30" t="s">
        <v>81</v>
      </c>
      <c r="E2857" s="31">
        <v>234</v>
      </c>
      <c r="F2857" s="32">
        <v>0.41699999999999998</v>
      </c>
      <c r="G2857" s="32">
        <f t="shared" si="91"/>
        <v>97.577999999999989</v>
      </c>
    </row>
    <row r="2858" spans="1:7" ht="20.100000000000001" customHeight="1">
      <c r="A2858" s="29" t="s">
        <v>143</v>
      </c>
      <c r="B2858" s="29" t="s">
        <v>144</v>
      </c>
      <c r="C2858" s="29" t="s">
        <v>145</v>
      </c>
      <c r="D2858" s="30" t="s">
        <v>48</v>
      </c>
      <c r="E2858" s="31">
        <v>42.68</v>
      </c>
      <c r="F2858" s="32">
        <v>1.1559999999999999</v>
      </c>
      <c r="G2858" s="32">
        <f t="shared" si="91"/>
        <v>49.338079999999998</v>
      </c>
    </row>
    <row r="2859" spans="1:7" ht="20.100000000000001" customHeight="1">
      <c r="A2859" s="29" t="s">
        <v>146</v>
      </c>
      <c r="B2859" s="29" t="s">
        <v>147</v>
      </c>
      <c r="C2859" s="29" t="s">
        <v>148</v>
      </c>
      <c r="D2859" s="30" t="s">
        <v>48</v>
      </c>
      <c r="E2859" s="31">
        <v>2.09</v>
      </c>
      <c r="F2859" s="32">
        <v>1.1559999999999999</v>
      </c>
      <c r="G2859" s="32">
        <f t="shared" si="91"/>
        <v>2.4160399999999997</v>
      </c>
    </row>
    <row r="2860" spans="1:7" ht="20.100000000000001" customHeight="1">
      <c r="A2860" s="29" t="s">
        <v>149</v>
      </c>
      <c r="B2860" s="29" t="s">
        <v>150</v>
      </c>
      <c r="C2860" s="29" t="s">
        <v>151</v>
      </c>
      <c r="D2860" s="30" t="s">
        <v>48</v>
      </c>
      <c r="E2860" s="31">
        <v>852</v>
      </c>
      <c r="F2860" s="32">
        <v>0.23</v>
      </c>
      <c r="G2860" s="32">
        <f t="shared" si="91"/>
        <v>195.96</v>
      </c>
    </row>
    <row r="2861" spans="1:7" ht="15" customHeight="1">
      <c r="A2861" s="29" t="s">
        <v>152</v>
      </c>
      <c r="B2861" s="29" t="s">
        <v>153</v>
      </c>
      <c r="C2861" s="29" t="s">
        <v>154</v>
      </c>
      <c r="D2861" s="30" t="s">
        <v>155</v>
      </c>
      <c r="E2861" s="31">
        <v>142</v>
      </c>
      <c r="F2861" s="32">
        <v>1.0800000000000001E-2</v>
      </c>
      <c r="G2861" s="32">
        <f t="shared" si="91"/>
        <v>1.5336000000000001</v>
      </c>
    </row>
    <row r="2862" spans="1:7" ht="20.100000000000001" customHeight="1">
      <c r="A2862" s="29" t="s">
        <v>161</v>
      </c>
      <c r="B2862" s="29" t="s">
        <v>162</v>
      </c>
      <c r="C2862" s="29" t="s">
        <v>163</v>
      </c>
      <c r="D2862" s="30" t="s">
        <v>48</v>
      </c>
      <c r="E2862" s="31">
        <v>161.22</v>
      </c>
      <c r="F2862" s="32">
        <v>0.47599999999999998</v>
      </c>
      <c r="G2862" s="32">
        <f t="shared" si="91"/>
        <v>76.740719999999996</v>
      </c>
    </row>
    <row r="2863" spans="1:7" ht="15" customHeight="1">
      <c r="A2863" s="29" t="s">
        <v>167</v>
      </c>
      <c r="B2863" s="29" t="s">
        <v>168</v>
      </c>
      <c r="C2863" s="29" t="s">
        <v>169</v>
      </c>
      <c r="D2863" s="30" t="s">
        <v>171</v>
      </c>
      <c r="E2863" s="31">
        <v>262.7</v>
      </c>
      <c r="F2863" s="32">
        <v>0.1</v>
      </c>
      <c r="G2863" s="32">
        <f t="shared" si="91"/>
        <v>26.27</v>
      </c>
    </row>
    <row r="2864" spans="1:7" ht="27.95" customHeight="1">
      <c r="A2864" s="29" t="s">
        <v>172</v>
      </c>
      <c r="B2864" s="29" t="s">
        <v>173</v>
      </c>
      <c r="C2864" s="29" t="s">
        <v>174</v>
      </c>
      <c r="D2864" s="30" t="s">
        <v>48</v>
      </c>
      <c r="E2864" s="31">
        <v>142</v>
      </c>
      <c r="F2864" s="32">
        <v>0.248</v>
      </c>
      <c r="G2864" s="32">
        <f t="shared" si="91"/>
        <v>35.216000000000001</v>
      </c>
    </row>
    <row r="2865" spans="1:7" ht="20.100000000000001" customHeight="1">
      <c r="A2865" s="29" t="s">
        <v>175</v>
      </c>
      <c r="B2865" s="29" t="s">
        <v>176</v>
      </c>
      <c r="C2865" s="29" t="s">
        <v>177</v>
      </c>
      <c r="D2865" s="30" t="s">
        <v>48</v>
      </c>
      <c r="E2865" s="31">
        <v>262.7</v>
      </c>
      <c r="F2865" s="32">
        <v>0.94799999999999995</v>
      </c>
      <c r="G2865" s="32">
        <f t="shared" si="91"/>
        <v>249.03959999999998</v>
      </c>
    </row>
    <row r="2866" spans="1:7" ht="15" customHeight="1">
      <c r="A2866" s="29" t="s">
        <v>178</v>
      </c>
      <c r="B2866" s="29" t="s">
        <v>153</v>
      </c>
      <c r="C2866" s="29" t="s">
        <v>154</v>
      </c>
      <c r="D2866" s="30" t="s">
        <v>155</v>
      </c>
      <c r="E2866" s="31">
        <v>71</v>
      </c>
      <c r="F2866" s="32">
        <v>1.0800000000000001E-2</v>
      </c>
      <c r="G2866" s="32">
        <f t="shared" si="91"/>
        <v>0.76680000000000004</v>
      </c>
    </row>
    <row r="2867" spans="1:7" ht="20.100000000000001" customHeight="1">
      <c r="A2867" s="29" t="s">
        <v>208</v>
      </c>
      <c r="B2867" s="29" t="s">
        <v>95</v>
      </c>
      <c r="C2867" s="29" t="s">
        <v>96</v>
      </c>
      <c r="D2867" s="30" t="s">
        <v>48</v>
      </c>
      <c r="E2867" s="31">
        <v>91.8</v>
      </c>
      <c r="F2867" s="32">
        <v>0.4</v>
      </c>
      <c r="G2867" s="32">
        <f t="shared" si="91"/>
        <v>36.72</v>
      </c>
    </row>
    <row r="2868" spans="1:7" ht="20.100000000000001" customHeight="1">
      <c r="A2868" s="29" t="s">
        <v>209</v>
      </c>
      <c r="B2868" s="29" t="s">
        <v>98</v>
      </c>
      <c r="C2868" s="29" t="s">
        <v>99</v>
      </c>
      <c r="D2868" s="30" t="s">
        <v>101</v>
      </c>
      <c r="E2868" s="31">
        <v>91.8</v>
      </c>
      <c r="F2868" s="32">
        <v>0.4</v>
      </c>
      <c r="G2868" s="32">
        <f t="shared" si="91"/>
        <v>36.72</v>
      </c>
    </row>
    <row r="2869" spans="1:7" ht="20.100000000000001" customHeight="1">
      <c r="A2869" s="29" t="s">
        <v>213</v>
      </c>
      <c r="B2869" s="29" t="s">
        <v>107</v>
      </c>
      <c r="C2869" s="29" t="s">
        <v>108</v>
      </c>
      <c r="D2869" s="30" t="s">
        <v>48</v>
      </c>
      <c r="E2869" s="31">
        <v>91.8</v>
      </c>
      <c r="F2869" s="32">
        <v>1.5</v>
      </c>
      <c r="G2869" s="32">
        <f t="shared" si="91"/>
        <v>137.69999999999999</v>
      </c>
    </row>
    <row r="2870" spans="1:7" ht="20.100000000000001" customHeight="1">
      <c r="A2870" s="29" t="s">
        <v>215</v>
      </c>
      <c r="B2870" s="29" t="s">
        <v>113</v>
      </c>
      <c r="C2870" s="29" t="s">
        <v>114</v>
      </c>
      <c r="D2870" s="30" t="s">
        <v>101</v>
      </c>
      <c r="E2870" s="31">
        <v>30.14</v>
      </c>
      <c r="F2870" s="32">
        <v>1</v>
      </c>
      <c r="G2870" s="32">
        <f t="shared" si="91"/>
        <v>30.14</v>
      </c>
    </row>
    <row r="2871" spans="1:7" ht="27.95" customHeight="1">
      <c r="A2871" s="29" t="s">
        <v>218</v>
      </c>
      <c r="B2871" s="29" t="s">
        <v>123</v>
      </c>
      <c r="C2871" s="29" t="s">
        <v>124</v>
      </c>
      <c r="D2871" s="30" t="s">
        <v>101</v>
      </c>
      <c r="E2871" s="31">
        <v>34.67</v>
      </c>
      <c r="F2871" s="32">
        <v>5.96E-2</v>
      </c>
      <c r="G2871" s="32">
        <f t="shared" si="91"/>
        <v>2.0663320000000001</v>
      </c>
    </row>
    <row r="2872" spans="1:7" ht="27.95" customHeight="1">
      <c r="A2872" s="29" t="s">
        <v>219</v>
      </c>
      <c r="B2872" s="29" t="s">
        <v>220</v>
      </c>
      <c r="C2872" s="29" t="s">
        <v>221</v>
      </c>
      <c r="D2872" s="30" t="s">
        <v>48</v>
      </c>
      <c r="E2872" s="31">
        <v>9</v>
      </c>
      <c r="F2872" s="32">
        <v>0.95</v>
      </c>
      <c r="G2872" s="32">
        <f t="shared" si="91"/>
        <v>8.5499999999999989</v>
      </c>
    </row>
    <row r="2873" spans="1:7" ht="20.100000000000001" customHeight="1">
      <c r="A2873" s="29" t="s">
        <v>222</v>
      </c>
      <c r="B2873" s="29" t="s">
        <v>223</v>
      </c>
      <c r="C2873" s="29" t="s">
        <v>224</v>
      </c>
      <c r="D2873" s="30" t="s">
        <v>48</v>
      </c>
      <c r="E2873" s="31">
        <v>1.36</v>
      </c>
      <c r="F2873" s="32">
        <v>2.7320000000000002</v>
      </c>
      <c r="G2873" s="32">
        <f t="shared" si="91"/>
        <v>3.7155200000000006</v>
      </c>
    </row>
    <row r="2874" spans="1:7" ht="20.100000000000001" customHeight="1">
      <c r="A2874" s="29" t="s">
        <v>225</v>
      </c>
      <c r="B2874" s="29" t="s">
        <v>226</v>
      </c>
      <c r="C2874" s="29" t="s">
        <v>227</v>
      </c>
      <c r="D2874" s="30" t="s">
        <v>48</v>
      </c>
      <c r="E2874" s="31">
        <v>17.399999999999999</v>
      </c>
      <c r="F2874" s="32">
        <v>6.8099999999999994E-2</v>
      </c>
      <c r="G2874" s="32">
        <f t="shared" si="91"/>
        <v>1.1849399999999999</v>
      </c>
    </row>
    <row r="2875" spans="1:7" ht="20.100000000000001" customHeight="1">
      <c r="A2875" s="29" t="s">
        <v>228</v>
      </c>
      <c r="B2875" s="29" t="s">
        <v>229</v>
      </c>
      <c r="C2875" s="29" t="s">
        <v>230</v>
      </c>
      <c r="D2875" s="30" t="s">
        <v>48</v>
      </c>
      <c r="E2875" s="31">
        <v>17.399999999999999</v>
      </c>
      <c r="F2875" s="32">
        <v>0.6</v>
      </c>
      <c r="G2875" s="32">
        <f t="shared" si="91"/>
        <v>10.44</v>
      </c>
    </row>
    <row r="2876" spans="1:7" ht="20.100000000000001" customHeight="1">
      <c r="A2876" s="29" t="s">
        <v>235</v>
      </c>
      <c r="B2876" s="29" t="s">
        <v>128</v>
      </c>
      <c r="C2876" s="29" t="s">
        <v>129</v>
      </c>
      <c r="D2876" s="30" t="s">
        <v>48</v>
      </c>
      <c r="E2876" s="31">
        <v>1721.67</v>
      </c>
      <c r="F2876" s="32">
        <v>0.2301</v>
      </c>
      <c r="G2876" s="32">
        <f t="shared" si="91"/>
        <v>396.15626700000001</v>
      </c>
    </row>
    <row r="2877" spans="1:7" ht="20.100000000000001" customHeight="1">
      <c r="A2877" s="29" t="s">
        <v>236</v>
      </c>
      <c r="B2877" s="29" t="s">
        <v>131</v>
      </c>
      <c r="C2877" s="29" t="s">
        <v>132</v>
      </c>
      <c r="D2877" s="30" t="s">
        <v>48</v>
      </c>
      <c r="E2877" s="31">
        <v>1721.67</v>
      </c>
      <c r="F2877" s="32">
        <v>0.11509999999999999</v>
      </c>
      <c r="G2877" s="32">
        <f t="shared" ref="G2877:G2908" si="92">F2877*E2877</f>
        <v>198.16421700000001</v>
      </c>
    </row>
    <row r="2878" spans="1:7" ht="27.95" customHeight="1">
      <c r="A2878" s="29" t="s">
        <v>238</v>
      </c>
      <c r="B2878" s="29" t="s">
        <v>135</v>
      </c>
      <c r="C2878" s="29" t="s">
        <v>136</v>
      </c>
      <c r="D2878" s="30" t="s">
        <v>48</v>
      </c>
      <c r="E2878" s="31">
        <v>1721.67</v>
      </c>
      <c r="F2878" s="32">
        <v>0.1394</v>
      </c>
      <c r="G2878" s="32">
        <f t="shared" si="92"/>
        <v>240.000798</v>
      </c>
    </row>
    <row r="2879" spans="1:7" ht="36" customHeight="1">
      <c r="A2879" s="29" t="s">
        <v>239</v>
      </c>
      <c r="B2879" s="29" t="s">
        <v>138</v>
      </c>
      <c r="C2879" s="29" t="s">
        <v>139</v>
      </c>
      <c r="D2879" s="30" t="s">
        <v>48</v>
      </c>
      <c r="E2879" s="31">
        <v>1721.67</v>
      </c>
      <c r="F2879" s="32">
        <v>0.53200000000000003</v>
      </c>
      <c r="G2879" s="32">
        <f t="shared" si="92"/>
        <v>915.92844000000014</v>
      </c>
    </row>
    <row r="2880" spans="1:7" ht="20.100000000000001" customHeight="1">
      <c r="A2880" s="29" t="s">
        <v>240</v>
      </c>
      <c r="B2880" s="29" t="s">
        <v>241</v>
      </c>
      <c r="C2880" s="29" t="s">
        <v>242</v>
      </c>
      <c r="D2880" s="30" t="s">
        <v>48</v>
      </c>
      <c r="E2880" s="31">
        <v>1269.6500000000001</v>
      </c>
      <c r="F2880" s="32">
        <v>1.1559999999999999</v>
      </c>
      <c r="G2880" s="32">
        <f t="shared" si="92"/>
        <v>1467.7154</v>
      </c>
    </row>
    <row r="2881" spans="1:7" ht="20.100000000000001" customHeight="1">
      <c r="A2881" s="29" t="s">
        <v>243</v>
      </c>
      <c r="B2881" s="29" t="s">
        <v>244</v>
      </c>
      <c r="C2881" s="29" t="s">
        <v>245</v>
      </c>
      <c r="D2881" s="30" t="s">
        <v>48</v>
      </c>
      <c r="E2881" s="31">
        <v>168.7</v>
      </c>
      <c r="F2881" s="32">
        <v>1.1559999999999999</v>
      </c>
      <c r="G2881" s="32">
        <f t="shared" si="92"/>
        <v>195.01719999999997</v>
      </c>
    </row>
    <row r="2882" spans="1:7" ht="20.100000000000001" customHeight="1">
      <c r="A2882" s="29" t="s">
        <v>246</v>
      </c>
      <c r="B2882" s="29" t="s">
        <v>247</v>
      </c>
      <c r="C2882" s="29" t="s">
        <v>248</v>
      </c>
      <c r="D2882" s="30" t="s">
        <v>48</v>
      </c>
      <c r="E2882" s="31">
        <v>283.3</v>
      </c>
      <c r="F2882" s="32">
        <v>1.1559999999999999</v>
      </c>
      <c r="G2882" s="32">
        <f t="shared" si="92"/>
        <v>327.4948</v>
      </c>
    </row>
    <row r="2883" spans="1:7" ht="20.100000000000001" customHeight="1">
      <c r="A2883" s="29" t="s">
        <v>249</v>
      </c>
      <c r="B2883" s="29" t="s">
        <v>150</v>
      </c>
      <c r="C2883" s="29" t="s">
        <v>151</v>
      </c>
      <c r="D2883" s="30" t="s">
        <v>48</v>
      </c>
      <c r="E2883" s="31">
        <v>1721.67</v>
      </c>
      <c r="F2883" s="32">
        <v>0.23</v>
      </c>
      <c r="G2883" s="32">
        <f t="shared" si="92"/>
        <v>395.98410000000001</v>
      </c>
    </row>
    <row r="2884" spans="1:7" ht="15" customHeight="1">
      <c r="A2884" s="29" t="s">
        <v>256</v>
      </c>
      <c r="B2884" s="29" t="s">
        <v>153</v>
      </c>
      <c r="C2884" s="29" t="s">
        <v>154</v>
      </c>
      <c r="D2884" s="30" t="s">
        <v>155</v>
      </c>
      <c r="E2884" s="31">
        <v>190</v>
      </c>
      <c r="F2884" s="32">
        <v>1.0800000000000001E-2</v>
      </c>
      <c r="G2884" s="32">
        <f t="shared" si="92"/>
        <v>2.052</v>
      </c>
    </row>
    <row r="2885" spans="1:7" ht="20.100000000000001" customHeight="1">
      <c r="A2885" s="29" t="s">
        <v>257</v>
      </c>
      <c r="B2885" s="29" t="s">
        <v>258</v>
      </c>
      <c r="C2885" s="29" t="s">
        <v>259</v>
      </c>
      <c r="D2885" s="30" t="s">
        <v>48</v>
      </c>
      <c r="E2885" s="31">
        <v>340</v>
      </c>
      <c r="F2885" s="32">
        <v>0.6</v>
      </c>
      <c r="G2885" s="32">
        <f t="shared" si="92"/>
        <v>204</v>
      </c>
    </row>
    <row r="2886" spans="1:7" ht="20.100000000000001" customHeight="1">
      <c r="A2886" s="29" t="s">
        <v>260</v>
      </c>
      <c r="B2886" s="29" t="s">
        <v>261</v>
      </c>
      <c r="C2886" s="29" t="s">
        <v>262</v>
      </c>
      <c r="D2886" s="30" t="s">
        <v>48</v>
      </c>
      <c r="E2886" s="31">
        <v>340</v>
      </c>
      <c r="F2886" s="32">
        <v>0.6</v>
      </c>
      <c r="G2886" s="32">
        <f t="shared" si="92"/>
        <v>204</v>
      </c>
    </row>
    <row r="2887" spans="1:7" ht="36" customHeight="1">
      <c r="A2887" s="29" t="s">
        <v>266</v>
      </c>
      <c r="B2887" s="29" t="s">
        <v>267</v>
      </c>
      <c r="C2887" s="29" t="s">
        <v>268</v>
      </c>
      <c r="D2887" s="30" t="s">
        <v>48</v>
      </c>
      <c r="E2887" s="31">
        <v>408</v>
      </c>
      <c r="F2887" s="32">
        <v>0.245</v>
      </c>
      <c r="G2887" s="32">
        <f t="shared" si="92"/>
        <v>99.96</v>
      </c>
    </row>
    <row r="2888" spans="1:7" ht="20.100000000000001" customHeight="1">
      <c r="A2888" s="29" t="s">
        <v>269</v>
      </c>
      <c r="B2888" s="29" t="s">
        <v>270</v>
      </c>
      <c r="C2888" s="29" t="s">
        <v>271</v>
      </c>
      <c r="D2888" s="30" t="s">
        <v>48</v>
      </c>
      <c r="E2888" s="31">
        <v>408</v>
      </c>
      <c r="F2888" s="32">
        <v>0.47599999999999998</v>
      </c>
      <c r="G2888" s="32">
        <f t="shared" si="92"/>
        <v>194.208</v>
      </c>
    </row>
    <row r="2889" spans="1:7" ht="20.100000000000001" customHeight="1">
      <c r="A2889" s="29" t="s">
        <v>274</v>
      </c>
      <c r="B2889" s="29" t="s">
        <v>275</v>
      </c>
      <c r="C2889" s="29" t="s">
        <v>276</v>
      </c>
      <c r="D2889" s="30" t="s">
        <v>48</v>
      </c>
      <c r="E2889" s="31">
        <v>229.45</v>
      </c>
      <c r="F2889" s="32">
        <v>0.13</v>
      </c>
      <c r="G2889" s="32">
        <f t="shared" si="92"/>
        <v>29.828499999999998</v>
      </c>
    </row>
    <row r="2890" spans="1:7" ht="20.100000000000001" customHeight="1">
      <c r="A2890" s="29" t="s">
        <v>277</v>
      </c>
      <c r="B2890" s="29" t="s">
        <v>131</v>
      </c>
      <c r="C2890" s="29" t="s">
        <v>132</v>
      </c>
      <c r="D2890" s="30" t="s">
        <v>48</v>
      </c>
      <c r="E2890" s="31">
        <v>46.46</v>
      </c>
      <c r="F2890" s="32">
        <v>0.11509999999999999</v>
      </c>
      <c r="G2890" s="32">
        <f t="shared" si="92"/>
        <v>5.3475459999999995</v>
      </c>
    </row>
    <row r="2891" spans="1:7" ht="36" customHeight="1">
      <c r="A2891" s="29" t="s">
        <v>278</v>
      </c>
      <c r="B2891" s="29" t="s">
        <v>267</v>
      </c>
      <c r="C2891" s="29" t="s">
        <v>268</v>
      </c>
      <c r="D2891" s="30" t="s">
        <v>48</v>
      </c>
      <c r="E2891" s="31">
        <v>229.45</v>
      </c>
      <c r="F2891" s="32">
        <v>0.245</v>
      </c>
      <c r="G2891" s="32">
        <f t="shared" si="92"/>
        <v>56.215249999999997</v>
      </c>
    </row>
    <row r="2892" spans="1:7" ht="20.100000000000001" customHeight="1">
      <c r="A2892" s="29" t="s">
        <v>279</v>
      </c>
      <c r="B2892" s="29" t="s">
        <v>280</v>
      </c>
      <c r="C2892" s="29" t="s">
        <v>281</v>
      </c>
      <c r="D2892" s="30" t="s">
        <v>48</v>
      </c>
      <c r="E2892" s="31">
        <v>275.91000000000003</v>
      </c>
      <c r="F2892" s="32">
        <v>0.94799999999999995</v>
      </c>
      <c r="G2892" s="32">
        <f t="shared" si="92"/>
        <v>261.56268</v>
      </c>
    </row>
    <row r="2893" spans="1:7" ht="20.100000000000001" customHeight="1">
      <c r="A2893" s="29" t="s">
        <v>282</v>
      </c>
      <c r="B2893" s="29" t="s">
        <v>283</v>
      </c>
      <c r="C2893" s="29" t="s">
        <v>284</v>
      </c>
      <c r="D2893" s="30" t="s">
        <v>48</v>
      </c>
      <c r="E2893" s="31">
        <v>229.45</v>
      </c>
      <c r="F2893" s="32">
        <v>0.92820000000000003</v>
      </c>
      <c r="G2893" s="32">
        <f t="shared" si="92"/>
        <v>212.97549000000001</v>
      </c>
    </row>
    <row r="2894" spans="1:7" ht="20.100000000000001" customHeight="1">
      <c r="A2894" s="29" t="s">
        <v>285</v>
      </c>
      <c r="B2894" s="29" t="s">
        <v>286</v>
      </c>
      <c r="C2894" s="29" t="s">
        <v>287</v>
      </c>
      <c r="D2894" s="30" t="s">
        <v>48</v>
      </c>
      <c r="E2894" s="31">
        <v>46.46</v>
      </c>
      <c r="F2894" s="32">
        <v>0.51539999999999997</v>
      </c>
      <c r="G2894" s="32">
        <f t="shared" si="92"/>
        <v>23.945484</v>
      </c>
    </row>
    <row r="2895" spans="1:7" ht="20.100000000000001" customHeight="1">
      <c r="A2895" s="29" t="s">
        <v>291</v>
      </c>
      <c r="B2895" s="29" t="s">
        <v>292</v>
      </c>
      <c r="C2895" s="29" t="s">
        <v>293</v>
      </c>
      <c r="D2895" s="30" t="s">
        <v>118</v>
      </c>
      <c r="E2895" s="31">
        <v>0.25</v>
      </c>
      <c r="F2895" s="32">
        <v>3.5586000000000002</v>
      </c>
      <c r="G2895" s="32">
        <f t="shared" si="92"/>
        <v>0.88965000000000005</v>
      </c>
    </row>
    <row r="2896" spans="1:7" ht="27.95" customHeight="1">
      <c r="A2896" s="29" t="s">
        <v>294</v>
      </c>
      <c r="B2896" s="29" t="s">
        <v>103</v>
      </c>
      <c r="C2896" s="29" t="s">
        <v>104</v>
      </c>
      <c r="D2896" s="30" t="s">
        <v>101</v>
      </c>
      <c r="E2896" s="31">
        <v>4</v>
      </c>
      <c r="F2896" s="32">
        <v>5.5800000000000002E-2</v>
      </c>
      <c r="G2896" s="32">
        <f t="shared" si="92"/>
        <v>0.22320000000000001</v>
      </c>
    </row>
    <row r="2897" spans="1:7" ht="20.100000000000001" customHeight="1">
      <c r="A2897" s="29" t="s">
        <v>297</v>
      </c>
      <c r="B2897" s="29" t="s">
        <v>298</v>
      </c>
      <c r="C2897" s="29" t="s">
        <v>299</v>
      </c>
      <c r="D2897" s="30" t="s">
        <v>118</v>
      </c>
      <c r="E2897" s="31">
        <v>0.25</v>
      </c>
      <c r="F2897" s="32">
        <v>2.4590000000000001</v>
      </c>
      <c r="G2897" s="32">
        <f t="shared" si="92"/>
        <v>0.61475000000000002</v>
      </c>
    </row>
    <row r="2898" spans="1:7" ht="27.95" customHeight="1">
      <c r="A2898" s="29" t="s">
        <v>300</v>
      </c>
      <c r="B2898" s="29" t="s">
        <v>301</v>
      </c>
      <c r="C2898" s="29" t="s">
        <v>302</v>
      </c>
      <c r="D2898" s="30" t="s">
        <v>48</v>
      </c>
      <c r="E2898" s="31">
        <v>25</v>
      </c>
      <c r="F2898" s="32">
        <v>0.77</v>
      </c>
      <c r="G2898" s="32">
        <f t="shared" si="92"/>
        <v>19.25</v>
      </c>
    </row>
    <row r="2899" spans="1:7" ht="27.95" customHeight="1">
      <c r="A2899" s="29" t="s">
        <v>306</v>
      </c>
      <c r="B2899" s="29" t="s">
        <v>307</v>
      </c>
      <c r="C2899" s="29" t="s">
        <v>308</v>
      </c>
      <c r="D2899" s="30" t="s">
        <v>118</v>
      </c>
      <c r="E2899" s="31">
        <v>0.56000000000000005</v>
      </c>
      <c r="F2899" s="32">
        <v>6.8570000000000002</v>
      </c>
      <c r="G2899" s="32">
        <f t="shared" si="92"/>
        <v>3.8399200000000007</v>
      </c>
    </row>
    <row r="2900" spans="1:7" ht="27.95" customHeight="1">
      <c r="A2900" s="29" t="s">
        <v>309</v>
      </c>
      <c r="B2900" s="29" t="s">
        <v>135</v>
      </c>
      <c r="C2900" s="29" t="s">
        <v>136</v>
      </c>
      <c r="D2900" s="30" t="s">
        <v>48</v>
      </c>
      <c r="E2900" s="31">
        <v>25</v>
      </c>
      <c r="F2900" s="32">
        <v>0.1394</v>
      </c>
      <c r="G2900" s="32">
        <f t="shared" si="92"/>
        <v>3.4849999999999999</v>
      </c>
    </row>
    <row r="2901" spans="1:7" ht="36" customHeight="1">
      <c r="A2901" s="29" t="s">
        <v>310</v>
      </c>
      <c r="B2901" s="29" t="s">
        <v>138</v>
      </c>
      <c r="C2901" s="29" t="s">
        <v>139</v>
      </c>
      <c r="D2901" s="30" t="s">
        <v>48</v>
      </c>
      <c r="E2901" s="31">
        <v>25</v>
      </c>
      <c r="F2901" s="32">
        <v>0.53200000000000003</v>
      </c>
      <c r="G2901" s="32">
        <f t="shared" si="92"/>
        <v>13.3</v>
      </c>
    </row>
    <row r="2902" spans="1:7" ht="20.100000000000001" customHeight="1">
      <c r="A2902" s="29" t="s">
        <v>334</v>
      </c>
      <c r="B2902" s="29" t="s">
        <v>335</v>
      </c>
      <c r="C2902" s="29" t="s">
        <v>336</v>
      </c>
      <c r="D2902" s="30" t="s">
        <v>118</v>
      </c>
      <c r="E2902" s="31">
        <v>9.9</v>
      </c>
      <c r="F2902" s="32">
        <v>1.4590000000000001</v>
      </c>
      <c r="G2902" s="32">
        <f t="shared" si="92"/>
        <v>14.444100000000001</v>
      </c>
    </row>
    <row r="2903" spans="1:7" ht="20.100000000000001" customHeight="1">
      <c r="A2903" s="29" t="s">
        <v>337</v>
      </c>
      <c r="B2903" s="29" t="s">
        <v>338</v>
      </c>
      <c r="C2903" s="29" t="s">
        <v>339</v>
      </c>
      <c r="D2903" s="30" t="s">
        <v>118</v>
      </c>
      <c r="E2903" s="31">
        <v>9.9</v>
      </c>
      <c r="F2903" s="32">
        <v>6</v>
      </c>
      <c r="G2903" s="32">
        <f t="shared" si="92"/>
        <v>59.400000000000006</v>
      </c>
    </row>
    <row r="2904" spans="1:7" ht="20.100000000000001" customHeight="1">
      <c r="A2904" s="29" t="s">
        <v>344</v>
      </c>
      <c r="B2904" s="29" t="s">
        <v>345</v>
      </c>
      <c r="C2904" s="29" t="s">
        <v>346</v>
      </c>
      <c r="D2904" s="30" t="s">
        <v>101</v>
      </c>
      <c r="E2904" s="31">
        <v>60.82</v>
      </c>
      <c r="F2904" s="32">
        <v>0.23119999999999999</v>
      </c>
      <c r="G2904" s="32">
        <f t="shared" si="92"/>
        <v>14.061584</v>
      </c>
    </row>
    <row r="2905" spans="1:7" ht="20.100000000000001" customHeight="1">
      <c r="A2905" s="29" t="s">
        <v>353</v>
      </c>
      <c r="B2905" s="29" t="s">
        <v>298</v>
      </c>
      <c r="C2905" s="29" t="s">
        <v>299</v>
      </c>
      <c r="D2905" s="30" t="s">
        <v>118</v>
      </c>
      <c r="E2905" s="31">
        <v>3.38</v>
      </c>
      <c r="F2905" s="32">
        <v>2.4590000000000001</v>
      </c>
      <c r="G2905" s="32">
        <f t="shared" si="92"/>
        <v>8.31142</v>
      </c>
    </row>
    <row r="2906" spans="1:7" ht="20.100000000000001" customHeight="1">
      <c r="A2906" s="29" t="s">
        <v>354</v>
      </c>
      <c r="B2906" s="29" t="s">
        <v>355</v>
      </c>
      <c r="C2906" s="29" t="s">
        <v>356</v>
      </c>
      <c r="D2906" s="30" t="s">
        <v>118</v>
      </c>
      <c r="E2906" s="31">
        <v>3.89</v>
      </c>
      <c r="F2906" s="32">
        <v>4.9059999999999997</v>
      </c>
      <c r="G2906" s="32">
        <f t="shared" si="92"/>
        <v>19.084340000000001</v>
      </c>
    </row>
    <row r="2907" spans="1:7" ht="20.100000000000001" customHeight="1">
      <c r="A2907" s="29" t="s">
        <v>357</v>
      </c>
      <c r="B2907" s="29" t="s">
        <v>358</v>
      </c>
      <c r="C2907" s="29" t="s">
        <v>359</v>
      </c>
      <c r="D2907" s="30" t="s">
        <v>81</v>
      </c>
      <c r="E2907" s="31">
        <v>220</v>
      </c>
      <c r="F2907" s="32">
        <v>0.26785199999999998</v>
      </c>
      <c r="G2907" s="32">
        <f t="shared" si="92"/>
        <v>58.927439999999997</v>
      </c>
    </row>
    <row r="2908" spans="1:7" ht="27.95" customHeight="1">
      <c r="A2908" s="29" t="s">
        <v>360</v>
      </c>
      <c r="B2908" s="29" t="s">
        <v>361</v>
      </c>
      <c r="C2908" s="29" t="s">
        <v>362</v>
      </c>
      <c r="D2908" s="30" t="s">
        <v>48</v>
      </c>
      <c r="E2908" s="31">
        <v>242</v>
      </c>
      <c r="F2908" s="32">
        <v>0.62</v>
      </c>
      <c r="G2908" s="32">
        <f t="shared" si="92"/>
        <v>150.04</v>
      </c>
    </row>
    <row r="2909" spans="1:7" ht="15" customHeight="1">
      <c r="A2909" s="29" t="s">
        <v>363</v>
      </c>
      <c r="B2909" s="29" t="s">
        <v>153</v>
      </c>
      <c r="C2909" s="29" t="s">
        <v>154</v>
      </c>
      <c r="D2909" s="30" t="s">
        <v>155</v>
      </c>
      <c r="E2909" s="31">
        <v>110</v>
      </c>
      <c r="F2909" s="32">
        <v>1.0800000000000001E-2</v>
      </c>
      <c r="G2909" s="32">
        <f t="shared" ref="G2909:G2923" si="93">F2909*E2909</f>
        <v>1.1880000000000002</v>
      </c>
    </row>
    <row r="2910" spans="1:7" ht="20.100000000000001" customHeight="1">
      <c r="A2910" s="29" t="s">
        <v>364</v>
      </c>
      <c r="B2910" s="29" t="s">
        <v>365</v>
      </c>
      <c r="C2910" s="29" t="s">
        <v>366</v>
      </c>
      <c r="D2910" s="30" t="s">
        <v>81</v>
      </c>
      <c r="E2910" s="31">
        <v>110</v>
      </c>
      <c r="F2910" s="32">
        <v>0.45</v>
      </c>
      <c r="G2910" s="32">
        <f t="shared" si="93"/>
        <v>49.5</v>
      </c>
    </row>
    <row r="2911" spans="1:7" ht="20.100000000000001" customHeight="1">
      <c r="A2911" s="29" t="s">
        <v>369</v>
      </c>
      <c r="B2911" s="29" t="s">
        <v>128</v>
      </c>
      <c r="C2911" s="29" t="s">
        <v>129</v>
      </c>
      <c r="D2911" s="30" t="s">
        <v>48</v>
      </c>
      <c r="E2911" s="31">
        <v>416.73</v>
      </c>
      <c r="F2911" s="32">
        <v>0.2301</v>
      </c>
      <c r="G2911" s="32">
        <f t="shared" si="93"/>
        <v>95.889572999999999</v>
      </c>
    </row>
    <row r="2912" spans="1:7" ht="20.100000000000001" customHeight="1">
      <c r="A2912" s="29" t="s">
        <v>370</v>
      </c>
      <c r="B2912" s="29" t="s">
        <v>371</v>
      </c>
      <c r="C2912" s="29" t="s">
        <v>372</v>
      </c>
      <c r="D2912" s="30" t="s">
        <v>48</v>
      </c>
      <c r="E2912" s="31">
        <v>106.02</v>
      </c>
      <c r="F2912" s="32">
        <v>7.0000000000000007E-2</v>
      </c>
      <c r="G2912" s="32">
        <f t="shared" si="93"/>
        <v>7.4214000000000002</v>
      </c>
    </row>
    <row r="2913" spans="1:7" ht="20.100000000000001" customHeight="1">
      <c r="A2913" s="29" t="s">
        <v>373</v>
      </c>
      <c r="B2913" s="29" t="s">
        <v>275</v>
      </c>
      <c r="C2913" s="29" t="s">
        <v>276</v>
      </c>
      <c r="D2913" s="30" t="s">
        <v>48</v>
      </c>
      <c r="E2913" s="31">
        <v>123.31</v>
      </c>
      <c r="F2913" s="32">
        <v>0.13</v>
      </c>
      <c r="G2913" s="32">
        <f t="shared" si="93"/>
        <v>16.0303</v>
      </c>
    </row>
    <row r="2914" spans="1:7" ht="36" customHeight="1">
      <c r="A2914" s="29" t="s">
        <v>374</v>
      </c>
      <c r="B2914" s="29" t="s">
        <v>267</v>
      </c>
      <c r="C2914" s="29" t="s">
        <v>268</v>
      </c>
      <c r="D2914" s="30" t="s">
        <v>48</v>
      </c>
      <c r="E2914" s="31">
        <v>123.31</v>
      </c>
      <c r="F2914" s="32">
        <v>0.245</v>
      </c>
      <c r="G2914" s="32">
        <f t="shared" si="93"/>
        <v>30.21095</v>
      </c>
    </row>
    <row r="2915" spans="1:7" ht="20.100000000000001" customHeight="1">
      <c r="A2915" s="29" t="s">
        <v>375</v>
      </c>
      <c r="B2915" s="29" t="s">
        <v>280</v>
      </c>
      <c r="C2915" s="29" t="s">
        <v>281</v>
      </c>
      <c r="D2915" s="30" t="s">
        <v>48</v>
      </c>
      <c r="E2915" s="31">
        <v>178.5</v>
      </c>
      <c r="F2915" s="32">
        <v>0.94799999999999995</v>
      </c>
      <c r="G2915" s="32">
        <f t="shared" si="93"/>
        <v>169.21799999999999</v>
      </c>
    </row>
    <row r="2916" spans="1:7" ht="20.100000000000001" customHeight="1">
      <c r="A2916" s="29" t="s">
        <v>376</v>
      </c>
      <c r="B2916" s="29" t="s">
        <v>377</v>
      </c>
      <c r="C2916" s="29" t="s">
        <v>378</v>
      </c>
      <c r="D2916" s="30" t="s">
        <v>48</v>
      </c>
      <c r="E2916" s="31">
        <v>123.31</v>
      </c>
      <c r="F2916" s="32">
        <v>0.69120000000000004</v>
      </c>
      <c r="G2916" s="32">
        <f t="shared" si="93"/>
        <v>85.23187200000001</v>
      </c>
    </row>
    <row r="2917" spans="1:7" ht="20.100000000000001" customHeight="1">
      <c r="A2917" s="29" t="s">
        <v>379</v>
      </c>
      <c r="B2917" s="29" t="s">
        <v>286</v>
      </c>
      <c r="C2917" s="29" t="s">
        <v>287</v>
      </c>
      <c r="D2917" s="30" t="s">
        <v>48</v>
      </c>
      <c r="E2917" s="31">
        <v>55.18</v>
      </c>
      <c r="F2917" s="32">
        <v>0.51539999999999997</v>
      </c>
      <c r="G2917" s="32">
        <f t="shared" si="93"/>
        <v>28.439771999999998</v>
      </c>
    </row>
    <row r="2918" spans="1:7" ht="27.95" customHeight="1">
      <c r="A2918" s="29" t="s">
        <v>380</v>
      </c>
      <c r="B2918" s="29" t="s">
        <v>381</v>
      </c>
      <c r="C2918" s="29" t="s">
        <v>382</v>
      </c>
      <c r="D2918" s="30" t="s">
        <v>48</v>
      </c>
      <c r="E2918" s="31">
        <v>416.73</v>
      </c>
      <c r="F2918" s="32">
        <v>0.52029999999999998</v>
      </c>
      <c r="G2918" s="32">
        <f t="shared" si="93"/>
        <v>216.82461900000001</v>
      </c>
    </row>
    <row r="2919" spans="1:7" ht="27.95" customHeight="1">
      <c r="A2919" s="29" t="s">
        <v>402</v>
      </c>
      <c r="B2919" s="29" t="s">
        <v>403</v>
      </c>
      <c r="C2919" s="29" t="s">
        <v>404</v>
      </c>
      <c r="D2919" s="30" t="s">
        <v>58</v>
      </c>
      <c r="E2919" s="31">
        <v>30</v>
      </c>
      <c r="F2919" s="32">
        <v>0.8458</v>
      </c>
      <c r="G2919" s="32">
        <f t="shared" si="93"/>
        <v>25.373999999999999</v>
      </c>
    </row>
    <row r="2920" spans="1:7" ht="20.100000000000001" customHeight="1">
      <c r="A2920" s="29" t="s">
        <v>412</v>
      </c>
      <c r="B2920" s="29" t="s">
        <v>413</v>
      </c>
      <c r="C2920" s="29" t="s">
        <v>414</v>
      </c>
      <c r="D2920" s="30" t="s">
        <v>48</v>
      </c>
      <c r="E2920" s="31">
        <v>106.02</v>
      </c>
      <c r="F2920" s="32">
        <v>0.47389999999999999</v>
      </c>
      <c r="G2920" s="32">
        <f t="shared" si="93"/>
        <v>50.242877999999997</v>
      </c>
    </row>
    <row r="2921" spans="1:7" ht="20.100000000000001" customHeight="1">
      <c r="A2921" s="29" t="s">
        <v>415</v>
      </c>
      <c r="B2921" s="29" t="s">
        <v>416</v>
      </c>
      <c r="C2921" s="29" t="s">
        <v>417</v>
      </c>
      <c r="D2921" s="30" t="s">
        <v>48</v>
      </c>
      <c r="E2921" s="31">
        <v>20.66</v>
      </c>
      <c r="F2921" s="32">
        <v>0.47389999999999999</v>
      </c>
      <c r="G2921" s="32">
        <f t="shared" si="93"/>
        <v>9.790773999999999</v>
      </c>
    </row>
    <row r="2922" spans="1:7" ht="20.100000000000001" customHeight="1">
      <c r="A2922" s="29" t="s">
        <v>418</v>
      </c>
      <c r="B2922" s="29" t="s">
        <v>419</v>
      </c>
      <c r="C2922" s="29" t="s">
        <v>420</v>
      </c>
      <c r="D2922" s="30" t="s">
        <v>48</v>
      </c>
      <c r="E2922" s="31">
        <v>29.92</v>
      </c>
      <c r="F2922" s="32">
        <v>0.35630000000000001</v>
      </c>
      <c r="G2922" s="32">
        <f t="shared" si="93"/>
        <v>10.660496</v>
      </c>
    </row>
    <row r="2923" spans="1:7" ht="15" customHeight="1">
      <c r="A2923" s="29" t="s">
        <v>436</v>
      </c>
      <c r="B2923" s="29" t="s">
        <v>437</v>
      </c>
      <c r="C2923" s="29" t="s">
        <v>438</v>
      </c>
      <c r="D2923" s="30" t="s">
        <v>171</v>
      </c>
      <c r="E2923" s="31">
        <v>29.8</v>
      </c>
      <c r="F2923" s="32">
        <v>0.3</v>
      </c>
      <c r="G2923" s="32">
        <f t="shared" si="93"/>
        <v>8.94</v>
      </c>
    </row>
    <row r="2924" spans="1:7" ht="15" customHeight="1">
      <c r="A2924" s="1"/>
      <c r="B2924" s="1"/>
      <c r="C2924" s="1"/>
      <c r="D2924" s="1"/>
      <c r="E2924" s="1"/>
      <c r="F2924" s="33" t="s">
        <v>2433</v>
      </c>
      <c r="G2924" s="34">
        <v>7960.2471997385974</v>
      </c>
    </row>
    <row r="2925" spans="1:7" ht="15.95" customHeight="1">
      <c r="A2925" s="27" t="s">
        <v>2753</v>
      </c>
      <c r="B2925" s="27" t="s">
        <v>2879</v>
      </c>
      <c r="C2925" s="27" t="s">
        <v>2227</v>
      </c>
      <c r="D2925" s="28" t="s">
        <v>15</v>
      </c>
      <c r="E2925" s="1"/>
      <c r="F2925" s="1"/>
      <c r="G2925" s="1"/>
    </row>
    <row r="2926" spans="1:7" ht="20.100000000000001" customHeight="1">
      <c r="A2926" s="29" t="s">
        <v>45</v>
      </c>
      <c r="B2926" s="29" t="s">
        <v>46</v>
      </c>
      <c r="C2926" s="29" t="s">
        <v>47</v>
      </c>
      <c r="D2926" s="30" t="s">
        <v>48</v>
      </c>
      <c r="E2926" s="31">
        <v>2.88</v>
      </c>
      <c r="F2926" s="32">
        <v>0.22645000000000001</v>
      </c>
      <c r="G2926" s="32">
        <f t="shared" ref="G2926:G2932" si="94">F2926*E2926</f>
        <v>0.65217599999999998</v>
      </c>
    </row>
    <row r="2927" spans="1:7" ht="20.100000000000001" customHeight="1">
      <c r="A2927" s="29" t="s">
        <v>49</v>
      </c>
      <c r="B2927" s="29" t="s">
        <v>50</v>
      </c>
      <c r="C2927" s="29" t="s">
        <v>51</v>
      </c>
      <c r="D2927" s="30" t="s">
        <v>48</v>
      </c>
      <c r="E2927" s="31">
        <v>30</v>
      </c>
      <c r="F2927" s="32">
        <v>0.61092367000000003</v>
      </c>
      <c r="G2927" s="32">
        <f t="shared" si="94"/>
        <v>18.327710100000001</v>
      </c>
    </row>
    <row r="2928" spans="1:7" ht="27.95" customHeight="1">
      <c r="A2928" s="29" t="s">
        <v>52</v>
      </c>
      <c r="B2928" s="29" t="s">
        <v>53</v>
      </c>
      <c r="C2928" s="29" t="s">
        <v>54</v>
      </c>
      <c r="D2928" s="30" t="s">
        <v>48</v>
      </c>
      <c r="E2928" s="31">
        <v>14</v>
      </c>
      <c r="F2928" s="32">
        <v>0.23311883</v>
      </c>
      <c r="G2928" s="32">
        <f t="shared" si="94"/>
        <v>3.26366362</v>
      </c>
    </row>
    <row r="2929" spans="1:7" ht="20.100000000000001" customHeight="1">
      <c r="A2929" s="29" t="s">
        <v>250</v>
      </c>
      <c r="B2929" s="29" t="s">
        <v>251</v>
      </c>
      <c r="C2929" s="29" t="s">
        <v>252</v>
      </c>
      <c r="D2929" s="30" t="s">
        <v>48</v>
      </c>
      <c r="E2929" s="31">
        <v>58.29</v>
      </c>
      <c r="F2929" s="32">
        <v>6.6600000000000006E-2</v>
      </c>
      <c r="G2929" s="32">
        <f t="shared" si="94"/>
        <v>3.8821140000000005</v>
      </c>
    </row>
    <row r="2930" spans="1:7" ht="20.100000000000001" customHeight="1">
      <c r="A2930" s="29" t="s">
        <v>253</v>
      </c>
      <c r="B2930" s="29" t="s">
        <v>254</v>
      </c>
      <c r="C2930" s="29" t="s">
        <v>255</v>
      </c>
      <c r="D2930" s="30" t="s">
        <v>48</v>
      </c>
      <c r="E2930" s="31">
        <v>58.29</v>
      </c>
      <c r="F2930" s="32">
        <v>0.17599999999999999</v>
      </c>
      <c r="G2930" s="32">
        <f t="shared" si="94"/>
        <v>10.259039999999999</v>
      </c>
    </row>
    <row r="2931" spans="1:7" ht="20.100000000000001" customHeight="1">
      <c r="A2931" s="29" t="s">
        <v>311</v>
      </c>
      <c r="B2931" s="29" t="s">
        <v>312</v>
      </c>
      <c r="C2931" s="29" t="s">
        <v>313</v>
      </c>
      <c r="D2931" s="30" t="s">
        <v>48</v>
      </c>
      <c r="E2931" s="31">
        <v>168</v>
      </c>
      <c r="F2931" s="32">
        <v>5.3999999999999999E-2</v>
      </c>
      <c r="G2931" s="32">
        <f t="shared" si="94"/>
        <v>9.0719999999999992</v>
      </c>
    </row>
    <row r="2932" spans="1:7" ht="20.100000000000001" customHeight="1">
      <c r="A2932" s="29" t="s">
        <v>314</v>
      </c>
      <c r="B2932" s="29" t="s">
        <v>254</v>
      </c>
      <c r="C2932" s="29" t="s">
        <v>255</v>
      </c>
      <c r="D2932" s="30" t="s">
        <v>48</v>
      </c>
      <c r="E2932" s="31">
        <v>168</v>
      </c>
      <c r="F2932" s="32">
        <v>0.17599999999999999</v>
      </c>
      <c r="G2932" s="32">
        <f t="shared" si="94"/>
        <v>29.567999999999998</v>
      </c>
    </row>
    <row r="2933" spans="1:7" ht="15" customHeight="1">
      <c r="A2933" s="1"/>
      <c r="B2933" s="1"/>
      <c r="C2933" s="1"/>
      <c r="D2933" s="1"/>
      <c r="E2933" s="1"/>
      <c r="F2933" s="33" t="s">
        <v>2433</v>
      </c>
      <c r="G2933" s="34">
        <v>75.024703720000005</v>
      </c>
    </row>
    <row r="2934" spans="1:7" ht="15.95" customHeight="1">
      <c r="A2934" s="27" t="s">
        <v>2753</v>
      </c>
      <c r="B2934" s="27" t="s">
        <v>2880</v>
      </c>
      <c r="C2934" s="27" t="s">
        <v>1387</v>
      </c>
      <c r="D2934" s="28" t="s">
        <v>15</v>
      </c>
      <c r="E2934" s="1"/>
      <c r="F2934" s="1"/>
      <c r="G2934" s="1"/>
    </row>
    <row r="2935" spans="1:7" ht="20.100000000000001" customHeight="1">
      <c r="A2935" s="29" t="s">
        <v>45</v>
      </c>
      <c r="B2935" s="29" t="s">
        <v>46</v>
      </c>
      <c r="C2935" s="29" t="s">
        <v>47</v>
      </c>
      <c r="D2935" s="30" t="s">
        <v>48</v>
      </c>
      <c r="E2935" s="31">
        <v>2.88</v>
      </c>
      <c r="F2935" s="32">
        <v>1.1186</v>
      </c>
      <c r="G2935" s="32">
        <f t="shared" ref="G2935:G2966" si="95">F2935*E2935</f>
        <v>3.221568</v>
      </c>
    </row>
    <row r="2936" spans="1:7" ht="20.100000000000001" customHeight="1">
      <c r="A2936" s="29" t="s">
        <v>49</v>
      </c>
      <c r="B2936" s="29" t="s">
        <v>50</v>
      </c>
      <c r="C2936" s="29" t="s">
        <v>51</v>
      </c>
      <c r="D2936" s="30" t="s">
        <v>48</v>
      </c>
      <c r="E2936" s="31">
        <v>30</v>
      </c>
      <c r="F2936" s="32">
        <v>1.2034044793680001</v>
      </c>
      <c r="G2936" s="32">
        <f t="shared" si="95"/>
        <v>36.102134381040003</v>
      </c>
    </row>
    <row r="2937" spans="1:7" ht="27.95" customHeight="1">
      <c r="A2937" s="29" t="s">
        <v>52</v>
      </c>
      <c r="B2937" s="29" t="s">
        <v>53</v>
      </c>
      <c r="C2937" s="29" t="s">
        <v>54</v>
      </c>
      <c r="D2937" s="30" t="s">
        <v>48</v>
      </c>
      <c r="E2937" s="31">
        <v>14</v>
      </c>
      <c r="F2937" s="32">
        <v>1.1518595994144001</v>
      </c>
      <c r="G2937" s="32">
        <f t="shared" si="95"/>
        <v>16.1260343918016</v>
      </c>
    </row>
    <row r="2938" spans="1:7" ht="27.95" customHeight="1">
      <c r="A2938" s="29" t="s">
        <v>55</v>
      </c>
      <c r="B2938" s="29" t="s">
        <v>56</v>
      </c>
      <c r="C2938" s="29" t="s">
        <v>57</v>
      </c>
      <c r="D2938" s="30" t="s">
        <v>58</v>
      </c>
      <c r="E2938" s="31">
        <v>1</v>
      </c>
      <c r="F2938" s="32">
        <v>8.9840000000000003E-2</v>
      </c>
      <c r="G2938" s="32">
        <f t="shared" si="95"/>
        <v>8.9840000000000003E-2</v>
      </c>
    </row>
    <row r="2939" spans="1:7" ht="20.100000000000001" customHeight="1">
      <c r="A2939" s="29" t="s">
        <v>59</v>
      </c>
      <c r="B2939" s="29" t="s">
        <v>60</v>
      </c>
      <c r="C2939" s="29" t="s">
        <v>61</v>
      </c>
      <c r="D2939" s="30" t="s">
        <v>58</v>
      </c>
      <c r="E2939" s="31">
        <v>1</v>
      </c>
      <c r="F2939" s="32">
        <v>8.1199999999999992</v>
      </c>
      <c r="G2939" s="32">
        <f t="shared" si="95"/>
        <v>8.1199999999999992</v>
      </c>
    </row>
    <row r="2940" spans="1:7" ht="27.95" customHeight="1">
      <c r="A2940" s="29" t="s">
        <v>71</v>
      </c>
      <c r="B2940" s="29" t="s">
        <v>72</v>
      </c>
      <c r="C2940" s="29" t="s">
        <v>73</v>
      </c>
      <c r="D2940" s="30" t="s">
        <v>48</v>
      </c>
      <c r="E2940" s="31">
        <v>889</v>
      </c>
      <c r="F2940" s="32">
        <v>0.20819414</v>
      </c>
      <c r="G2940" s="32">
        <f t="shared" si="95"/>
        <v>185.08459045999999</v>
      </c>
    </row>
    <row r="2941" spans="1:7" ht="20.100000000000001" customHeight="1">
      <c r="A2941" s="29" t="s">
        <v>84</v>
      </c>
      <c r="B2941" s="29" t="s">
        <v>85</v>
      </c>
      <c r="C2941" s="29" t="s">
        <v>86</v>
      </c>
      <c r="D2941" s="30" t="s">
        <v>48</v>
      </c>
      <c r="E2941" s="31">
        <v>95.05</v>
      </c>
      <c r="F2941" s="32">
        <v>2</v>
      </c>
      <c r="G2941" s="32">
        <f t="shared" si="95"/>
        <v>190.1</v>
      </c>
    </row>
    <row r="2942" spans="1:7" ht="20.100000000000001" customHeight="1">
      <c r="A2942" s="29" t="s">
        <v>87</v>
      </c>
      <c r="B2942" s="29" t="s">
        <v>88</v>
      </c>
      <c r="C2942" s="29" t="s">
        <v>89</v>
      </c>
      <c r="D2942" s="30" t="s">
        <v>48</v>
      </c>
      <c r="E2942" s="31">
        <v>95.05</v>
      </c>
      <c r="F2942" s="32">
        <v>0.4</v>
      </c>
      <c r="G2942" s="32">
        <f t="shared" si="95"/>
        <v>38.020000000000003</v>
      </c>
    </row>
    <row r="2943" spans="1:7" ht="20.100000000000001" customHeight="1">
      <c r="A2943" s="29" t="s">
        <v>94</v>
      </c>
      <c r="B2943" s="29" t="s">
        <v>95</v>
      </c>
      <c r="C2943" s="29" t="s">
        <v>96</v>
      </c>
      <c r="D2943" s="30" t="s">
        <v>48</v>
      </c>
      <c r="E2943" s="31">
        <v>95.05</v>
      </c>
      <c r="F2943" s="32">
        <v>0.2</v>
      </c>
      <c r="G2943" s="32">
        <f t="shared" si="95"/>
        <v>19.010000000000002</v>
      </c>
    </row>
    <row r="2944" spans="1:7" ht="20.100000000000001" customHeight="1">
      <c r="A2944" s="29" t="s">
        <v>97</v>
      </c>
      <c r="B2944" s="29" t="s">
        <v>98</v>
      </c>
      <c r="C2944" s="29" t="s">
        <v>99</v>
      </c>
      <c r="D2944" s="30" t="s">
        <v>101</v>
      </c>
      <c r="E2944" s="31">
        <v>95.05</v>
      </c>
      <c r="F2944" s="32">
        <v>0.2</v>
      </c>
      <c r="G2944" s="32">
        <f t="shared" si="95"/>
        <v>19.010000000000002</v>
      </c>
    </row>
    <row r="2945" spans="1:7" ht="20.100000000000001" customHeight="1">
      <c r="A2945" s="29" t="s">
        <v>106</v>
      </c>
      <c r="B2945" s="29" t="s">
        <v>107</v>
      </c>
      <c r="C2945" s="29" t="s">
        <v>108</v>
      </c>
      <c r="D2945" s="30" t="s">
        <v>48</v>
      </c>
      <c r="E2945" s="31">
        <v>95.05</v>
      </c>
      <c r="F2945" s="32">
        <v>4</v>
      </c>
      <c r="G2945" s="32">
        <f t="shared" si="95"/>
        <v>380.2</v>
      </c>
    </row>
    <row r="2946" spans="1:7" ht="20.100000000000001" customHeight="1">
      <c r="A2946" s="29" t="s">
        <v>112</v>
      </c>
      <c r="B2946" s="29" t="s">
        <v>113</v>
      </c>
      <c r="C2946" s="29" t="s">
        <v>114</v>
      </c>
      <c r="D2946" s="30" t="s">
        <v>101</v>
      </c>
      <c r="E2946" s="31">
        <v>21.25</v>
      </c>
      <c r="F2946" s="32">
        <v>5</v>
      </c>
      <c r="G2946" s="32">
        <f t="shared" si="95"/>
        <v>106.25</v>
      </c>
    </row>
    <row r="2947" spans="1:7" ht="20.100000000000001" customHeight="1">
      <c r="A2947" s="29" t="s">
        <v>127</v>
      </c>
      <c r="B2947" s="29" t="s">
        <v>128</v>
      </c>
      <c r="C2947" s="29" t="s">
        <v>129</v>
      </c>
      <c r="D2947" s="30" t="s">
        <v>48</v>
      </c>
      <c r="E2947" s="31">
        <v>44.77</v>
      </c>
      <c r="F2947" s="32">
        <v>0.77400000000000002</v>
      </c>
      <c r="G2947" s="32">
        <f t="shared" si="95"/>
        <v>34.651980000000002</v>
      </c>
    </row>
    <row r="2948" spans="1:7" ht="20.100000000000001" customHeight="1">
      <c r="A2948" s="29" t="s">
        <v>130</v>
      </c>
      <c r="B2948" s="29" t="s">
        <v>131</v>
      </c>
      <c r="C2948" s="29" t="s">
        <v>132</v>
      </c>
      <c r="D2948" s="30" t="s">
        <v>48</v>
      </c>
      <c r="E2948" s="31">
        <v>44.77</v>
      </c>
      <c r="F2948" s="32">
        <v>0.38719999999999999</v>
      </c>
      <c r="G2948" s="32">
        <f t="shared" si="95"/>
        <v>17.334944</v>
      </c>
    </row>
    <row r="2949" spans="1:7" ht="27.95" customHeight="1">
      <c r="A2949" s="29" t="s">
        <v>134</v>
      </c>
      <c r="B2949" s="29" t="s">
        <v>135</v>
      </c>
      <c r="C2949" s="29" t="s">
        <v>136</v>
      </c>
      <c r="D2949" s="30" t="s">
        <v>48</v>
      </c>
      <c r="E2949" s="31">
        <v>44.77</v>
      </c>
      <c r="F2949" s="32">
        <v>4.65E-2</v>
      </c>
      <c r="G2949" s="32">
        <f t="shared" si="95"/>
        <v>2.0818050000000001</v>
      </c>
    </row>
    <row r="2950" spans="1:7" ht="36" customHeight="1">
      <c r="A2950" s="29" t="s">
        <v>137</v>
      </c>
      <c r="B2950" s="29" t="s">
        <v>138</v>
      </c>
      <c r="C2950" s="29" t="s">
        <v>139</v>
      </c>
      <c r="D2950" s="30" t="s">
        <v>48</v>
      </c>
      <c r="E2950" s="31">
        <v>44.77</v>
      </c>
      <c r="F2950" s="32">
        <v>0.53200000000000003</v>
      </c>
      <c r="G2950" s="32">
        <f t="shared" si="95"/>
        <v>23.817640000000004</v>
      </c>
    </row>
    <row r="2951" spans="1:7" ht="20.100000000000001" customHeight="1">
      <c r="A2951" s="29" t="s">
        <v>140</v>
      </c>
      <c r="B2951" s="29" t="s">
        <v>141</v>
      </c>
      <c r="C2951" s="29" t="s">
        <v>142</v>
      </c>
      <c r="D2951" s="30" t="s">
        <v>81</v>
      </c>
      <c r="E2951" s="31">
        <v>234</v>
      </c>
      <c r="F2951" s="32">
        <v>0.41699999999999998</v>
      </c>
      <c r="G2951" s="32">
        <f t="shared" si="95"/>
        <v>97.577999999999989</v>
      </c>
    </row>
    <row r="2952" spans="1:7" ht="20.100000000000001" customHeight="1">
      <c r="A2952" s="29" t="s">
        <v>143</v>
      </c>
      <c r="B2952" s="29" t="s">
        <v>144</v>
      </c>
      <c r="C2952" s="29" t="s">
        <v>145</v>
      </c>
      <c r="D2952" s="30" t="s">
        <v>48</v>
      </c>
      <c r="E2952" s="31">
        <v>42.68</v>
      </c>
      <c r="F2952" s="32">
        <v>0.57799999999999996</v>
      </c>
      <c r="G2952" s="32">
        <f t="shared" si="95"/>
        <v>24.669039999999999</v>
      </c>
    </row>
    <row r="2953" spans="1:7" ht="20.100000000000001" customHeight="1">
      <c r="A2953" s="29" t="s">
        <v>146</v>
      </c>
      <c r="B2953" s="29" t="s">
        <v>147</v>
      </c>
      <c r="C2953" s="29" t="s">
        <v>148</v>
      </c>
      <c r="D2953" s="30" t="s">
        <v>48</v>
      </c>
      <c r="E2953" s="31">
        <v>2.09</v>
      </c>
      <c r="F2953" s="32">
        <v>0.57799999999999996</v>
      </c>
      <c r="G2953" s="32">
        <f t="shared" si="95"/>
        <v>1.2080199999999999</v>
      </c>
    </row>
    <row r="2954" spans="1:7" ht="20.100000000000001" customHeight="1">
      <c r="A2954" s="29" t="s">
        <v>149</v>
      </c>
      <c r="B2954" s="29" t="s">
        <v>150</v>
      </c>
      <c r="C2954" s="29" t="s">
        <v>151</v>
      </c>
      <c r="D2954" s="30" t="s">
        <v>48</v>
      </c>
      <c r="E2954" s="31">
        <v>852</v>
      </c>
      <c r="F2954" s="32">
        <v>0.23</v>
      </c>
      <c r="G2954" s="32">
        <f t="shared" si="95"/>
        <v>195.96</v>
      </c>
    </row>
    <row r="2955" spans="1:7" ht="15" customHeight="1">
      <c r="A2955" s="29" t="s">
        <v>152</v>
      </c>
      <c r="B2955" s="29" t="s">
        <v>153</v>
      </c>
      <c r="C2955" s="29" t="s">
        <v>154</v>
      </c>
      <c r="D2955" s="30" t="s">
        <v>155</v>
      </c>
      <c r="E2955" s="31">
        <v>142</v>
      </c>
      <c r="F2955" s="32">
        <v>0.14895</v>
      </c>
      <c r="G2955" s="32">
        <f t="shared" si="95"/>
        <v>21.1509</v>
      </c>
    </row>
    <row r="2956" spans="1:7" ht="15" customHeight="1">
      <c r="A2956" s="29" t="s">
        <v>158</v>
      </c>
      <c r="B2956" s="29" t="s">
        <v>159</v>
      </c>
      <c r="C2956" s="29" t="s">
        <v>160</v>
      </c>
      <c r="D2956" s="30" t="s">
        <v>48</v>
      </c>
      <c r="E2956" s="31">
        <v>161.22</v>
      </c>
      <c r="F2956" s="32">
        <v>8.8999999999999996E-2</v>
      </c>
      <c r="G2956" s="32">
        <f t="shared" si="95"/>
        <v>14.348579999999998</v>
      </c>
    </row>
    <row r="2957" spans="1:7" ht="20.100000000000001" customHeight="1">
      <c r="A2957" s="29" t="s">
        <v>161</v>
      </c>
      <c r="B2957" s="29" t="s">
        <v>162</v>
      </c>
      <c r="C2957" s="29" t="s">
        <v>163</v>
      </c>
      <c r="D2957" s="30" t="s">
        <v>48</v>
      </c>
      <c r="E2957" s="31">
        <v>161.22</v>
      </c>
      <c r="F2957" s="32">
        <v>0.96</v>
      </c>
      <c r="G2957" s="32">
        <f t="shared" si="95"/>
        <v>154.77119999999999</v>
      </c>
    </row>
    <row r="2958" spans="1:7" ht="15" customHeight="1">
      <c r="A2958" s="29" t="s">
        <v>166</v>
      </c>
      <c r="B2958" s="29" t="s">
        <v>159</v>
      </c>
      <c r="C2958" s="29" t="s">
        <v>160</v>
      </c>
      <c r="D2958" s="30" t="s">
        <v>48</v>
      </c>
      <c r="E2958" s="31">
        <v>262.7</v>
      </c>
      <c r="F2958" s="32">
        <v>8.8999999999999996E-2</v>
      </c>
      <c r="G2958" s="32">
        <f t="shared" si="95"/>
        <v>23.380299999999998</v>
      </c>
    </row>
    <row r="2959" spans="1:7" ht="15" customHeight="1">
      <c r="A2959" s="29" t="s">
        <v>167</v>
      </c>
      <c r="B2959" s="29" t="s">
        <v>168</v>
      </c>
      <c r="C2959" s="29" t="s">
        <v>169</v>
      </c>
      <c r="D2959" s="30" t="s">
        <v>171</v>
      </c>
      <c r="E2959" s="31">
        <v>262.7</v>
      </c>
      <c r="F2959" s="32">
        <v>0.26</v>
      </c>
      <c r="G2959" s="32">
        <f t="shared" si="95"/>
        <v>68.301999999999992</v>
      </c>
    </row>
    <row r="2960" spans="1:7" ht="27.95" customHeight="1">
      <c r="A2960" s="29" t="s">
        <v>172</v>
      </c>
      <c r="B2960" s="29" t="s">
        <v>173</v>
      </c>
      <c r="C2960" s="29" t="s">
        <v>174</v>
      </c>
      <c r="D2960" s="30" t="s">
        <v>48</v>
      </c>
      <c r="E2960" s="31">
        <v>142</v>
      </c>
      <c r="F2960" s="32">
        <v>0.70806000000000002</v>
      </c>
      <c r="G2960" s="32">
        <f t="shared" si="95"/>
        <v>100.54452000000001</v>
      </c>
    </row>
    <row r="2961" spans="1:7" ht="20.100000000000001" customHeight="1">
      <c r="A2961" s="29" t="s">
        <v>175</v>
      </c>
      <c r="B2961" s="29" t="s">
        <v>176</v>
      </c>
      <c r="C2961" s="29" t="s">
        <v>177</v>
      </c>
      <c r="D2961" s="30" t="s">
        <v>48</v>
      </c>
      <c r="E2961" s="31">
        <v>262.7</v>
      </c>
      <c r="F2961" s="32">
        <v>0.192</v>
      </c>
      <c r="G2961" s="32">
        <f t="shared" si="95"/>
        <v>50.438400000000001</v>
      </c>
    </row>
    <row r="2962" spans="1:7" ht="15" customHeight="1">
      <c r="A2962" s="29" t="s">
        <v>178</v>
      </c>
      <c r="B2962" s="29" t="s">
        <v>153</v>
      </c>
      <c r="C2962" s="29" t="s">
        <v>154</v>
      </c>
      <c r="D2962" s="30" t="s">
        <v>155</v>
      </c>
      <c r="E2962" s="31">
        <v>71</v>
      </c>
      <c r="F2962" s="32">
        <v>0.14895</v>
      </c>
      <c r="G2962" s="32">
        <f t="shared" si="95"/>
        <v>10.57545</v>
      </c>
    </row>
    <row r="2963" spans="1:7" ht="20.100000000000001" customHeight="1">
      <c r="A2963" s="29" t="s">
        <v>181</v>
      </c>
      <c r="B2963" s="29" t="s">
        <v>182</v>
      </c>
      <c r="C2963" s="29" t="s">
        <v>183</v>
      </c>
      <c r="D2963" s="30" t="s">
        <v>48</v>
      </c>
      <c r="E2963" s="31">
        <v>1217</v>
      </c>
      <c r="F2963" s="32">
        <v>0.1153</v>
      </c>
      <c r="G2963" s="32">
        <f t="shared" si="95"/>
        <v>140.3201</v>
      </c>
    </row>
    <row r="2964" spans="1:7" ht="20.100000000000001" customHeight="1">
      <c r="A2964" s="29" t="s">
        <v>184</v>
      </c>
      <c r="B2964" s="29" t="s">
        <v>185</v>
      </c>
      <c r="C2964" s="29" t="s">
        <v>186</v>
      </c>
      <c r="D2964" s="30" t="s">
        <v>48</v>
      </c>
      <c r="E2964" s="31">
        <v>856.28</v>
      </c>
      <c r="F2964" s="32">
        <v>6.2E-2</v>
      </c>
      <c r="G2964" s="32">
        <f t="shared" si="95"/>
        <v>53.089359999999999</v>
      </c>
    </row>
    <row r="2965" spans="1:7" ht="20.100000000000001" customHeight="1">
      <c r="A2965" s="29" t="s">
        <v>190</v>
      </c>
      <c r="B2965" s="29" t="s">
        <v>191</v>
      </c>
      <c r="C2965" s="29" t="s">
        <v>192</v>
      </c>
      <c r="D2965" s="30" t="s">
        <v>81</v>
      </c>
      <c r="E2965" s="31">
        <v>57</v>
      </c>
      <c r="F2965" s="32">
        <v>0.20699999999999999</v>
      </c>
      <c r="G2965" s="32">
        <f t="shared" si="95"/>
        <v>11.798999999999999</v>
      </c>
    </row>
    <row r="2966" spans="1:7" ht="27.95" customHeight="1">
      <c r="A2966" s="29" t="s">
        <v>201</v>
      </c>
      <c r="B2966" s="29" t="s">
        <v>72</v>
      </c>
      <c r="C2966" s="29" t="s">
        <v>73</v>
      </c>
      <c r="D2966" s="30" t="s">
        <v>48</v>
      </c>
      <c r="E2966" s="31">
        <v>1600.8</v>
      </c>
      <c r="F2966" s="32">
        <v>0.20819414</v>
      </c>
      <c r="G2966" s="32">
        <f t="shared" si="95"/>
        <v>333.27717931199999</v>
      </c>
    </row>
    <row r="2967" spans="1:7" ht="20.100000000000001" customHeight="1">
      <c r="A2967" s="29" t="s">
        <v>205</v>
      </c>
      <c r="B2967" s="29" t="s">
        <v>85</v>
      </c>
      <c r="C2967" s="29" t="s">
        <v>86</v>
      </c>
      <c r="D2967" s="30" t="s">
        <v>48</v>
      </c>
      <c r="E2967" s="31">
        <v>91.8</v>
      </c>
      <c r="F2967" s="32">
        <v>2</v>
      </c>
      <c r="G2967" s="32">
        <f t="shared" ref="G2967:G2998" si="96">F2967*E2967</f>
        <v>183.6</v>
      </c>
    </row>
    <row r="2968" spans="1:7" ht="20.100000000000001" customHeight="1">
      <c r="A2968" s="29" t="s">
        <v>206</v>
      </c>
      <c r="B2968" s="29" t="s">
        <v>88</v>
      </c>
      <c r="C2968" s="29" t="s">
        <v>89</v>
      </c>
      <c r="D2968" s="30" t="s">
        <v>48</v>
      </c>
      <c r="E2968" s="31">
        <v>91.8</v>
      </c>
      <c r="F2968" s="32">
        <v>0.4</v>
      </c>
      <c r="G2968" s="32">
        <f t="shared" si="96"/>
        <v>36.72</v>
      </c>
    </row>
    <row r="2969" spans="1:7" ht="15" customHeight="1">
      <c r="A2969" s="29" t="s">
        <v>207</v>
      </c>
      <c r="B2969" s="29" t="s">
        <v>159</v>
      </c>
      <c r="C2969" s="29" t="s">
        <v>160</v>
      </c>
      <c r="D2969" s="30" t="s">
        <v>48</v>
      </c>
      <c r="E2969" s="31">
        <v>91.8</v>
      </c>
      <c r="F2969" s="32">
        <v>8.8999999999999996E-2</v>
      </c>
      <c r="G2969" s="32">
        <f t="shared" si="96"/>
        <v>8.1701999999999995</v>
      </c>
    </row>
    <row r="2970" spans="1:7" ht="20.100000000000001" customHeight="1">
      <c r="A2970" s="29" t="s">
        <v>208</v>
      </c>
      <c r="B2970" s="29" t="s">
        <v>95</v>
      </c>
      <c r="C2970" s="29" t="s">
        <v>96</v>
      </c>
      <c r="D2970" s="30" t="s">
        <v>48</v>
      </c>
      <c r="E2970" s="31">
        <v>91.8</v>
      </c>
      <c r="F2970" s="32">
        <v>0.2</v>
      </c>
      <c r="G2970" s="32">
        <f t="shared" si="96"/>
        <v>18.36</v>
      </c>
    </row>
    <row r="2971" spans="1:7" ht="20.100000000000001" customHeight="1">
      <c r="A2971" s="29" t="s">
        <v>209</v>
      </c>
      <c r="B2971" s="29" t="s">
        <v>98</v>
      </c>
      <c r="C2971" s="29" t="s">
        <v>99</v>
      </c>
      <c r="D2971" s="30" t="s">
        <v>101</v>
      </c>
      <c r="E2971" s="31">
        <v>91.8</v>
      </c>
      <c r="F2971" s="32">
        <v>0.2</v>
      </c>
      <c r="G2971" s="32">
        <f t="shared" si="96"/>
        <v>18.36</v>
      </c>
    </row>
    <row r="2972" spans="1:7" ht="20.100000000000001" customHeight="1">
      <c r="A2972" s="29" t="s">
        <v>213</v>
      </c>
      <c r="B2972" s="29" t="s">
        <v>107</v>
      </c>
      <c r="C2972" s="29" t="s">
        <v>108</v>
      </c>
      <c r="D2972" s="30" t="s">
        <v>48</v>
      </c>
      <c r="E2972" s="31">
        <v>91.8</v>
      </c>
      <c r="F2972" s="32">
        <v>4</v>
      </c>
      <c r="G2972" s="32">
        <f t="shared" si="96"/>
        <v>367.2</v>
      </c>
    </row>
    <row r="2973" spans="1:7" ht="20.100000000000001" customHeight="1">
      <c r="A2973" s="29" t="s">
        <v>215</v>
      </c>
      <c r="B2973" s="29" t="s">
        <v>113</v>
      </c>
      <c r="C2973" s="29" t="s">
        <v>114</v>
      </c>
      <c r="D2973" s="30" t="s">
        <v>101</v>
      </c>
      <c r="E2973" s="31">
        <v>30.14</v>
      </c>
      <c r="F2973" s="32">
        <v>5</v>
      </c>
      <c r="G2973" s="32">
        <f t="shared" si="96"/>
        <v>150.69999999999999</v>
      </c>
    </row>
    <row r="2974" spans="1:7" ht="27.95" customHeight="1">
      <c r="A2974" s="29" t="s">
        <v>219</v>
      </c>
      <c r="B2974" s="29" t="s">
        <v>220</v>
      </c>
      <c r="C2974" s="29" t="s">
        <v>221</v>
      </c>
      <c r="D2974" s="30" t="s">
        <v>48</v>
      </c>
      <c r="E2974" s="31">
        <v>9</v>
      </c>
      <c r="F2974" s="32">
        <v>0.57157000000000002</v>
      </c>
      <c r="G2974" s="32">
        <f t="shared" si="96"/>
        <v>5.1441300000000005</v>
      </c>
    </row>
    <row r="2975" spans="1:7" ht="20.100000000000001" customHeight="1">
      <c r="A2975" s="29" t="s">
        <v>222</v>
      </c>
      <c r="B2975" s="29" t="s">
        <v>223</v>
      </c>
      <c r="C2975" s="29" t="s">
        <v>224</v>
      </c>
      <c r="D2975" s="30" t="s">
        <v>48</v>
      </c>
      <c r="E2975" s="31">
        <v>1.36</v>
      </c>
      <c r="F2975" s="32">
        <v>3.2989999999999999</v>
      </c>
      <c r="G2975" s="32">
        <f t="shared" si="96"/>
        <v>4.4866400000000004</v>
      </c>
    </row>
    <row r="2976" spans="1:7" ht="20.100000000000001" customHeight="1">
      <c r="A2976" s="29" t="s">
        <v>225</v>
      </c>
      <c r="B2976" s="29" t="s">
        <v>226</v>
      </c>
      <c r="C2976" s="29" t="s">
        <v>227</v>
      </c>
      <c r="D2976" s="30" t="s">
        <v>48</v>
      </c>
      <c r="E2976" s="31">
        <v>17.399999999999999</v>
      </c>
      <c r="F2976" s="32">
        <v>6.6274E-2</v>
      </c>
      <c r="G2976" s="32">
        <f t="shared" si="96"/>
        <v>1.1531676</v>
      </c>
    </row>
    <row r="2977" spans="1:7" ht="20.100000000000001" customHeight="1">
      <c r="A2977" s="29" t="s">
        <v>228</v>
      </c>
      <c r="B2977" s="29" t="s">
        <v>229</v>
      </c>
      <c r="C2977" s="29" t="s">
        <v>230</v>
      </c>
      <c r="D2977" s="30" t="s">
        <v>48</v>
      </c>
      <c r="E2977" s="31">
        <v>17.399999999999999</v>
      </c>
      <c r="F2977" s="32">
        <v>0.6</v>
      </c>
      <c r="G2977" s="32">
        <f t="shared" si="96"/>
        <v>10.44</v>
      </c>
    </row>
    <row r="2978" spans="1:7" ht="20.100000000000001" customHeight="1">
      <c r="A2978" s="29" t="s">
        <v>235</v>
      </c>
      <c r="B2978" s="29" t="s">
        <v>128</v>
      </c>
      <c r="C2978" s="29" t="s">
        <v>129</v>
      </c>
      <c r="D2978" s="30" t="s">
        <v>48</v>
      </c>
      <c r="E2978" s="31">
        <v>1721.67</v>
      </c>
      <c r="F2978" s="32">
        <v>0.77400000000000002</v>
      </c>
      <c r="G2978" s="32">
        <f t="shared" si="96"/>
        <v>1332.57258</v>
      </c>
    </row>
    <row r="2979" spans="1:7" ht="20.100000000000001" customHeight="1">
      <c r="A2979" s="29" t="s">
        <v>236</v>
      </c>
      <c r="B2979" s="29" t="s">
        <v>131</v>
      </c>
      <c r="C2979" s="29" t="s">
        <v>132</v>
      </c>
      <c r="D2979" s="30" t="s">
        <v>48</v>
      </c>
      <c r="E2979" s="31">
        <v>1721.67</v>
      </c>
      <c r="F2979" s="32">
        <v>0.38719999999999999</v>
      </c>
      <c r="G2979" s="32">
        <f t="shared" si="96"/>
        <v>666.63062400000001</v>
      </c>
    </row>
    <row r="2980" spans="1:7" ht="27.95" customHeight="1">
      <c r="A2980" s="29" t="s">
        <v>238</v>
      </c>
      <c r="B2980" s="29" t="s">
        <v>135</v>
      </c>
      <c r="C2980" s="29" t="s">
        <v>136</v>
      </c>
      <c r="D2980" s="30" t="s">
        <v>48</v>
      </c>
      <c r="E2980" s="31">
        <v>1721.67</v>
      </c>
      <c r="F2980" s="32">
        <v>4.65E-2</v>
      </c>
      <c r="G2980" s="32">
        <f t="shared" si="96"/>
        <v>80.057654999999997</v>
      </c>
    </row>
    <row r="2981" spans="1:7" ht="36" customHeight="1">
      <c r="A2981" s="29" t="s">
        <v>239</v>
      </c>
      <c r="B2981" s="29" t="s">
        <v>138</v>
      </c>
      <c r="C2981" s="29" t="s">
        <v>139</v>
      </c>
      <c r="D2981" s="30" t="s">
        <v>48</v>
      </c>
      <c r="E2981" s="31">
        <v>1721.67</v>
      </c>
      <c r="F2981" s="32">
        <v>0.53200000000000003</v>
      </c>
      <c r="G2981" s="32">
        <f t="shared" si="96"/>
        <v>915.92844000000014</v>
      </c>
    </row>
    <row r="2982" spans="1:7" ht="20.100000000000001" customHeight="1">
      <c r="A2982" s="29" t="s">
        <v>240</v>
      </c>
      <c r="B2982" s="29" t="s">
        <v>241</v>
      </c>
      <c r="C2982" s="29" t="s">
        <v>242</v>
      </c>
      <c r="D2982" s="30" t="s">
        <v>48</v>
      </c>
      <c r="E2982" s="31">
        <v>1269.6500000000001</v>
      </c>
      <c r="F2982" s="32">
        <v>0.57799999999999996</v>
      </c>
      <c r="G2982" s="32">
        <f t="shared" si="96"/>
        <v>733.85770000000002</v>
      </c>
    </row>
    <row r="2983" spans="1:7" ht="20.100000000000001" customHeight="1">
      <c r="A2983" s="29" t="s">
        <v>243</v>
      </c>
      <c r="B2983" s="29" t="s">
        <v>244</v>
      </c>
      <c r="C2983" s="29" t="s">
        <v>245</v>
      </c>
      <c r="D2983" s="30" t="s">
        <v>48</v>
      </c>
      <c r="E2983" s="31">
        <v>168.7</v>
      </c>
      <c r="F2983" s="32">
        <v>0.57799999999999996</v>
      </c>
      <c r="G2983" s="32">
        <f t="shared" si="96"/>
        <v>97.508599999999987</v>
      </c>
    </row>
    <row r="2984" spans="1:7" ht="20.100000000000001" customHeight="1">
      <c r="A2984" s="29" t="s">
        <v>246</v>
      </c>
      <c r="B2984" s="29" t="s">
        <v>247</v>
      </c>
      <c r="C2984" s="29" t="s">
        <v>248</v>
      </c>
      <c r="D2984" s="30" t="s">
        <v>48</v>
      </c>
      <c r="E2984" s="31">
        <v>283.3</v>
      </c>
      <c r="F2984" s="32">
        <v>0.57799999999999996</v>
      </c>
      <c r="G2984" s="32">
        <f t="shared" si="96"/>
        <v>163.7474</v>
      </c>
    </row>
    <row r="2985" spans="1:7" ht="20.100000000000001" customHeight="1">
      <c r="A2985" s="29" t="s">
        <v>249</v>
      </c>
      <c r="B2985" s="29" t="s">
        <v>150</v>
      </c>
      <c r="C2985" s="29" t="s">
        <v>151</v>
      </c>
      <c r="D2985" s="30" t="s">
        <v>48</v>
      </c>
      <c r="E2985" s="31">
        <v>1721.67</v>
      </c>
      <c r="F2985" s="32">
        <v>0.23</v>
      </c>
      <c r="G2985" s="32">
        <f t="shared" si="96"/>
        <v>395.98410000000001</v>
      </c>
    </row>
    <row r="2986" spans="1:7" ht="20.100000000000001" customHeight="1">
      <c r="A2986" s="29" t="s">
        <v>250</v>
      </c>
      <c r="B2986" s="29" t="s">
        <v>251</v>
      </c>
      <c r="C2986" s="29" t="s">
        <v>252</v>
      </c>
      <c r="D2986" s="30" t="s">
        <v>48</v>
      </c>
      <c r="E2986" s="31">
        <v>58.29</v>
      </c>
      <c r="F2986" s="32">
        <v>2.2200000000000001E-2</v>
      </c>
      <c r="G2986" s="32">
        <f t="shared" si="96"/>
        <v>1.294038</v>
      </c>
    </row>
    <row r="2987" spans="1:7" ht="20.100000000000001" customHeight="1">
      <c r="A2987" s="29" t="s">
        <v>253</v>
      </c>
      <c r="B2987" s="29" t="s">
        <v>254</v>
      </c>
      <c r="C2987" s="29" t="s">
        <v>255</v>
      </c>
      <c r="D2987" s="30" t="s">
        <v>48</v>
      </c>
      <c r="E2987" s="31">
        <v>58.29</v>
      </c>
      <c r="F2987" s="32">
        <v>4.3999999999999997E-2</v>
      </c>
      <c r="G2987" s="32">
        <f t="shared" si="96"/>
        <v>2.5647599999999997</v>
      </c>
    </row>
    <row r="2988" spans="1:7" ht="15" customHeight="1">
      <c r="A2988" s="29" t="s">
        <v>256</v>
      </c>
      <c r="B2988" s="29" t="s">
        <v>153</v>
      </c>
      <c r="C2988" s="29" t="s">
        <v>154</v>
      </c>
      <c r="D2988" s="30" t="s">
        <v>155</v>
      </c>
      <c r="E2988" s="31">
        <v>190</v>
      </c>
      <c r="F2988" s="32">
        <v>0.14895</v>
      </c>
      <c r="G2988" s="32">
        <f t="shared" si="96"/>
        <v>28.3005</v>
      </c>
    </row>
    <row r="2989" spans="1:7" ht="15" customHeight="1">
      <c r="A2989" s="29" t="s">
        <v>265</v>
      </c>
      <c r="B2989" s="29" t="s">
        <v>159</v>
      </c>
      <c r="C2989" s="29" t="s">
        <v>160</v>
      </c>
      <c r="D2989" s="30" t="s">
        <v>48</v>
      </c>
      <c r="E2989" s="31">
        <v>408</v>
      </c>
      <c r="F2989" s="32">
        <v>8.8999999999999996E-2</v>
      </c>
      <c r="G2989" s="32">
        <f t="shared" si="96"/>
        <v>36.311999999999998</v>
      </c>
    </row>
    <row r="2990" spans="1:7" ht="36" customHeight="1">
      <c r="A2990" s="29" t="s">
        <v>266</v>
      </c>
      <c r="B2990" s="29" t="s">
        <v>267</v>
      </c>
      <c r="C2990" s="29" t="s">
        <v>268</v>
      </c>
      <c r="D2990" s="30" t="s">
        <v>48</v>
      </c>
      <c r="E2990" s="31">
        <v>408</v>
      </c>
      <c r="F2990" s="32">
        <v>0.123</v>
      </c>
      <c r="G2990" s="32">
        <f t="shared" si="96"/>
        <v>50.183999999999997</v>
      </c>
    </row>
    <row r="2991" spans="1:7" ht="20.100000000000001" customHeight="1">
      <c r="A2991" s="29" t="s">
        <v>269</v>
      </c>
      <c r="B2991" s="29" t="s">
        <v>270</v>
      </c>
      <c r="C2991" s="29" t="s">
        <v>271</v>
      </c>
      <c r="D2991" s="30" t="s">
        <v>48</v>
      </c>
      <c r="E2991" s="31">
        <v>408</v>
      </c>
      <c r="F2991" s="32">
        <v>9.6000000000000002E-2</v>
      </c>
      <c r="G2991" s="32">
        <f t="shared" si="96"/>
        <v>39.167999999999999</v>
      </c>
    </row>
    <row r="2992" spans="1:7" ht="20.100000000000001" customHeight="1">
      <c r="A2992" s="29" t="s">
        <v>274</v>
      </c>
      <c r="B2992" s="29" t="s">
        <v>275</v>
      </c>
      <c r="C2992" s="29" t="s">
        <v>276</v>
      </c>
      <c r="D2992" s="30" t="s">
        <v>48</v>
      </c>
      <c r="E2992" s="31">
        <v>229.45</v>
      </c>
      <c r="F2992" s="32">
        <v>1.3</v>
      </c>
      <c r="G2992" s="32">
        <f t="shared" si="96"/>
        <v>298.28499999999997</v>
      </c>
    </row>
    <row r="2993" spans="1:7" ht="20.100000000000001" customHeight="1">
      <c r="A2993" s="29" t="s">
        <v>277</v>
      </c>
      <c r="B2993" s="29" t="s">
        <v>131</v>
      </c>
      <c r="C2993" s="29" t="s">
        <v>132</v>
      </c>
      <c r="D2993" s="30" t="s">
        <v>48</v>
      </c>
      <c r="E2993" s="31">
        <v>46.46</v>
      </c>
      <c r="F2993" s="32">
        <v>0.38719999999999999</v>
      </c>
      <c r="G2993" s="32">
        <f t="shared" si="96"/>
        <v>17.989311999999998</v>
      </c>
    </row>
    <row r="2994" spans="1:7" ht="36" customHeight="1">
      <c r="A2994" s="29" t="s">
        <v>278</v>
      </c>
      <c r="B2994" s="29" t="s">
        <v>267</v>
      </c>
      <c r="C2994" s="29" t="s">
        <v>268</v>
      </c>
      <c r="D2994" s="30" t="s">
        <v>48</v>
      </c>
      <c r="E2994" s="31">
        <v>229.45</v>
      </c>
      <c r="F2994" s="32">
        <v>0.123</v>
      </c>
      <c r="G2994" s="32">
        <f t="shared" si="96"/>
        <v>28.222349999999999</v>
      </c>
    </row>
    <row r="2995" spans="1:7" ht="20.100000000000001" customHeight="1">
      <c r="A2995" s="29" t="s">
        <v>279</v>
      </c>
      <c r="B2995" s="29" t="s">
        <v>280</v>
      </c>
      <c r="C2995" s="29" t="s">
        <v>281</v>
      </c>
      <c r="D2995" s="30" t="s">
        <v>48</v>
      </c>
      <c r="E2995" s="31">
        <v>275.91000000000003</v>
      </c>
      <c r="F2995" s="32">
        <v>0.192</v>
      </c>
      <c r="G2995" s="32">
        <f t="shared" si="96"/>
        <v>52.974720000000005</v>
      </c>
    </row>
    <row r="2996" spans="1:7" ht="20.100000000000001" customHeight="1">
      <c r="A2996" s="29" t="s">
        <v>282</v>
      </c>
      <c r="B2996" s="29" t="s">
        <v>283</v>
      </c>
      <c r="C2996" s="29" t="s">
        <v>284</v>
      </c>
      <c r="D2996" s="30" t="s">
        <v>48</v>
      </c>
      <c r="E2996" s="31">
        <v>229.45</v>
      </c>
      <c r="F2996" s="32">
        <v>0.72189999999999999</v>
      </c>
      <c r="G2996" s="32">
        <f t="shared" si="96"/>
        <v>165.63995499999999</v>
      </c>
    </row>
    <row r="2997" spans="1:7" ht="20.100000000000001" customHeight="1">
      <c r="A2997" s="29" t="s">
        <v>285</v>
      </c>
      <c r="B2997" s="29" t="s">
        <v>286</v>
      </c>
      <c r="C2997" s="29" t="s">
        <v>287</v>
      </c>
      <c r="D2997" s="30" t="s">
        <v>48</v>
      </c>
      <c r="E2997" s="31">
        <v>46.46</v>
      </c>
      <c r="F2997" s="32">
        <v>0.40744999999999998</v>
      </c>
      <c r="G2997" s="32">
        <f t="shared" si="96"/>
        <v>18.930126999999999</v>
      </c>
    </row>
    <row r="2998" spans="1:7" ht="20.100000000000001" customHeight="1">
      <c r="A2998" s="29" t="s">
        <v>291</v>
      </c>
      <c r="B2998" s="29" t="s">
        <v>292</v>
      </c>
      <c r="C2998" s="29" t="s">
        <v>293</v>
      </c>
      <c r="D2998" s="30" t="s">
        <v>118</v>
      </c>
      <c r="E2998" s="31">
        <v>0.25</v>
      </c>
      <c r="F2998" s="32">
        <v>22.063600000000001</v>
      </c>
      <c r="G2998" s="32">
        <f t="shared" si="96"/>
        <v>5.5159000000000002</v>
      </c>
    </row>
    <row r="2999" spans="1:7" ht="20.100000000000001" customHeight="1">
      <c r="A2999" s="29" t="s">
        <v>297</v>
      </c>
      <c r="B2999" s="29" t="s">
        <v>298</v>
      </c>
      <c r="C2999" s="29" t="s">
        <v>299</v>
      </c>
      <c r="D2999" s="30" t="s">
        <v>118</v>
      </c>
      <c r="E2999" s="31">
        <v>0.25</v>
      </c>
      <c r="F2999" s="32">
        <v>7.3769999999999998</v>
      </c>
      <c r="G2999" s="32">
        <f t="shared" ref="G2999:G3030" si="97">F2999*E2999</f>
        <v>1.8442499999999999</v>
      </c>
    </row>
    <row r="3000" spans="1:7" ht="27.95" customHeight="1">
      <c r="A3000" s="29" t="s">
        <v>300</v>
      </c>
      <c r="B3000" s="29" t="s">
        <v>301</v>
      </c>
      <c r="C3000" s="29" t="s">
        <v>302</v>
      </c>
      <c r="D3000" s="30" t="s">
        <v>48</v>
      </c>
      <c r="E3000" s="31">
        <v>25</v>
      </c>
      <c r="F3000" s="32">
        <v>0.38500000000000001</v>
      </c>
      <c r="G3000" s="32">
        <f t="shared" si="97"/>
        <v>9.625</v>
      </c>
    </row>
    <row r="3001" spans="1:7" ht="27.95" customHeight="1">
      <c r="A3001" s="29" t="s">
        <v>306</v>
      </c>
      <c r="B3001" s="29" t="s">
        <v>307</v>
      </c>
      <c r="C3001" s="29" t="s">
        <v>308</v>
      </c>
      <c r="D3001" s="30" t="s">
        <v>118</v>
      </c>
      <c r="E3001" s="31">
        <v>0.56000000000000005</v>
      </c>
      <c r="F3001" s="32">
        <v>16.074000000000002</v>
      </c>
      <c r="G3001" s="32">
        <f t="shared" si="97"/>
        <v>9.0014400000000023</v>
      </c>
    </row>
    <row r="3002" spans="1:7" ht="27.95" customHeight="1">
      <c r="A3002" s="29" t="s">
        <v>309</v>
      </c>
      <c r="B3002" s="29" t="s">
        <v>135</v>
      </c>
      <c r="C3002" s="29" t="s">
        <v>136</v>
      </c>
      <c r="D3002" s="30" t="s">
        <v>48</v>
      </c>
      <c r="E3002" s="31">
        <v>25</v>
      </c>
      <c r="F3002" s="32">
        <v>4.65E-2</v>
      </c>
      <c r="G3002" s="32">
        <f t="shared" si="97"/>
        <v>1.1625000000000001</v>
      </c>
    </row>
    <row r="3003" spans="1:7" ht="36" customHeight="1">
      <c r="A3003" s="29" t="s">
        <v>310</v>
      </c>
      <c r="B3003" s="29" t="s">
        <v>138</v>
      </c>
      <c r="C3003" s="29" t="s">
        <v>139</v>
      </c>
      <c r="D3003" s="30" t="s">
        <v>48</v>
      </c>
      <c r="E3003" s="31">
        <v>25</v>
      </c>
      <c r="F3003" s="32">
        <v>0.53200000000000003</v>
      </c>
      <c r="G3003" s="32">
        <f t="shared" si="97"/>
        <v>13.3</v>
      </c>
    </row>
    <row r="3004" spans="1:7" ht="20.100000000000001" customHeight="1">
      <c r="A3004" s="29" t="s">
        <v>311</v>
      </c>
      <c r="B3004" s="29" t="s">
        <v>312</v>
      </c>
      <c r="C3004" s="29" t="s">
        <v>313</v>
      </c>
      <c r="D3004" s="30" t="s">
        <v>48</v>
      </c>
      <c r="E3004" s="31">
        <v>168</v>
      </c>
      <c r="F3004" s="32">
        <v>1.4E-2</v>
      </c>
      <c r="G3004" s="32">
        <f t="shared" si="97"/>
        <v>2.3519999999999999</v>
      </c>
    </row>
    <row r="3005" spans="1:7" ht="20.100000000000001" customHeight="1">
      <c r="A3005" s="29" t="s">
        <v>314</v>
      </c>
      <c r="B3005" s="29" t="s">
        <v>254</v>
      </c>
      <c r="C3005" s="29" t="s">
        <v>255</v>
      </c>
      <c r="D3005" s="30" t="s">
        <v>48</v>
      </c>
      <c r="E3005" s="31">
        <v>168</v>
      </c>
      <c r="F3005" s="32">
        <v>4.3999999999999997E-2</v>
      </c>
      <c r="G3005" s="32">
        <f t="shared" si="97"/>
        <v>7.3919999999999995</v>
      </c>
    </row>
    <row r="3006" spans="1:7" ht="27.95" customHeight="1">
      <c r="A3006" s="29" t="s">
        <v>316</v>
      </c>
      <c r="B3006" s="29" t="s">
        <v>317</v>
      </c>
      <c r="C3006" s="29" t="s">
        <v>318</v>
      </c>
      <c r="D3006" s="30" t="s">
        <v>48</v>
      </c>
      <c r="E3006" s="31">
        <v>459</v>
      </c>
      <c r="F3006" s="32">
        <v>0.1222</v>
      </c>
      <c r="G3006" s="32">
        <f t="shared" si="97"/>
        <v>56.089800000000004</v>
      </c>
    </row>
    <row r="3007" spans="1:7" ht="20.100000000000001" customHeight="1">
      <c r="A3007" s="29" t="s">
        <v>319</v>
      </c>
      <c r="B3007" s="29" t="s">
        <v>185</v>
      </c>
      <c r="C3007" s="29" t="s">
        <v>186</v>
      </c>
      <c r="D3007" s="30" t="s">
        <v>48</v>
      </c>
      <c r="E3007" s="31">
        <v>459</v>
      </c>
      <c r="F3007" s="32">
        <v>6.2E-2</v>
      </c>
      <c r="G3007" s="32">
        <f t="shared" si="97"/>
        <v>28.457999999999998</v>
      </c>
    </row>
    <row r="3008" spans="1:7" ht="20.100000000000001" customHeight="1">
      <c r="A3008" s="29" t="s">
        <v>320</v>
      </c>
      <c r="B3008" s="29" t="s">
        <v>191</v>
      </c>
      <c r="C3008" s="29" t="s">
        <v>192</v>
      </c>
      <c r="D3008" s="30" t="s">
        <v>81</v>
      </c>
      <c r="E3008" s="31">
        <v>34</v>
      </c>
      <c r="F3008" s="32">
        <v>0.20699999999999999</v>
      </c>
      <c r="G3008" s="32">
        <f t="shared" si="97"/>
        <v>7.0379999999999994</v>
      </c>
    </row>
    <row r="3009" spans="1:7" ht="20.100000000000001" customHeight="1">
      <c r="A3009" s="29" t="s">
        <v>321</v>
      </c>
      <c r="B3009" s="29" t="s">
        <v>322</v>
      </c>
      <c r="C3009" s="29" t="s">
        <v>323</v>
      </c>
      <c r="D3009" s="30" t="s">
        <v>81</v>
      </c>
      <c r="E3009" s="31">
        <v>30</v>
      </c>
      <c r="F3009" s="32">
        <v>0.20699999999999999</v>
      </c>
      <c r="G3009" s="32">
        <f t="shared" si="97"/>
        <v>6.21</v>
      </c>
    </row>
    <row r="3010" spans="1:7" ht="20.100000000000001" customHeight="1">
      <c r="A3010" s="29" t="s">
        <v>324</v>
      </c>
      <c r="B3010" s="29" t="s">
        <v>325</v>
      </c>
      <c r="C3010" s="29" t="s">
        <v>326</v>
      </c>
      <c r="D3010" s="30" t="s">
        <v>58</v>
      </c>
      <c r="E3010" s="31">
        <v>2</v>
      </c>
      <c r="F3010" s="32">
        <v>8.7599999999999997E-2</v>
      </c>
      <c r="G3010" s="32">
        <f t="shared" si="97"/>
        <v>0.17519999999999999</v>
      </c>
    </row>
    <row r="3011" spans="1:7" ht="20.100000000000001" customHeight="1">
      <c r="A3011" s="29" t="s">
        <v>334</v>
      </c>
      <c r="B3011" s="29" t="s">
        <v>335</v>
      </c>
      <c r="C3011" s="29" t="s">
        <v>336</v>
      </c>
      <c r="D3011" s="30" t="s">
        <v>118</v>
      </c>
      <c r="E3011" s="31">
        <v>9.9</v>
      </c>
      <c r="F3011" s="32">
        <v>4.1379999999999999</v>
      </c>
      <c r="G3011" s="32">
        <f t="shared" si="97"/>
        <v>40.966200000000001</v>
      </c>
    </row>
    <row r="3012" spans="1:7" ht="20.100000000000001" customHeight="1">
      <c r="A3012" s="29" t="s">
        <v>337</v>
      </c>
      <c r="B3012" s="29" t="s">
        <v>338</v>
      </c>
      <c r="C3012" s="29" t="s">
        <v>339</v>
      </c>
      <c r="D3012" s="30" t="s">
        <v>118</v>
      </c>
      <c r="E3012" s="31">
        <v>9.9</v>
      </c>
      <c r="F3012" s="32">
        <v>6</v>
      </c>
      <c r="G3012" s="32">
        <f t="shared" si="97"/>
        <v>59.400000000000006</v>
      </c>
    </row>
    <row r="3013" spans="1:7" ht="20.100000000000001" customHeight="1">
      <c r="A3013" s="29" t="s">
        <v>340</v>
      </c>
      <c r="B3013" s="29" t="s">
        <v>341</v>
      </c>
      <c r="C3013" s="29" t="s">
        <v>342</v>
      </c>
      <c r="D3013" s="30" t="s">
        <v>118</v>
      </c>
      <c r="E3013" s="31">
        <v>9.07</v>
      </c>
      <c r="F3013" s="32">
        <v>3.956</v>
      </c>
      <c r="G3013" s="32">
        <f t="shared" si="97"/>
        <v>35.880920000000003</v>
      </c>
    </row>
    <row r="3014" spans="1:7" ht="20.100000000000001" customHeight="1">
      <c r="A3014" s="29" t="s">
        <v>353</v>
      </c>
      <c r="B3014" s="29" t="s">
        <v>298</v>
      </c>
      <c r="C3014" s="29" t="s">
        <v>299</v>
      </c>
      <c r="D3014" s="30" t="s">
        <v>118</v>
      </c>
      <c r="E3014" s="31">
        <v>3.38</v>
      </c>
      <c r="F3014" s="32">
        <v>7.3769999999999998</v>
      </c>
      <c r="G3014" s="32">
        <f t="shared" si="97"/>
        <v>24.934259999999998</v>
      </c>
    </row>
    <row r="3015" spans="1:7" ht="20.100000000000001" customHeight="1">
      <c r="A3015" s="29" t="s">
        <v>354</v>
      </c>
      <c r="B3015" s="29" t="s">
        <v>355</v>
      </c>
      <c r="C3015" s="29" t="s">
        <v>356</v>
      </c>
      <c r="D3015" s="30" t="s">
        <v>118</v>
      </c>
      <c r="E3015" s="31">
        <v>3.89</v>
      </c>
      <c r="F3015" s="32">
        <v>5.553795</v>
      </c>
      <c r="G3015" s="32">
        <f t="shared" si="97"/>
        <v>21.604262550000001</v>
      </c>
    </row>
    <row r="3016" spans="1:7" ht="20.100000000000001" customHeight="1">
      <c r="A3016" s="29" t="s">
        <v>357</v>
      </c>
      <c r="B3016" s="29" t="s">
        <v>358</v>
      </c>
      <c r="C3016" s="29" t="s">
        <v>359</v>
      </c>
      <c r="D3016" s="30" t="s">
        <v>81</v>
      </c>
      <c r="E3016" s="31">
        <v>220</v>
      </c>
      <c r="F3016" s="32">
        <v>0.15616688000000001</v>
      </c>
      <c r="G3016" s="32">
        <f t="shared" si="97"/>
        <v>34.356713599999999</v>
      </c>
    </row>
    <row r="3017" spans="1:7" ht="27.95" customHeight="1">
      <c r="A3017" s="29" t="s">
        <v>360</v>
      </c>
      <c r="B3017" s="29" t="s">
        <v>361</v>
      </c>
      <c r="C3017" s="29" t="s">
        <v>362</v>
      </c>
      <c r="D3017" s="30" t="s">
        <v>48</v>
      </c>
      <c r="E3017" s="31">
        <v>242</v>
      </c>
      <c r="F3017" s="32">
        <v>0.62</v>
      </c>
      <c r="G3017" s="32">
        <f t="shared" si="97"/>
        <v>150.04</v>
      </c>
    </row>
    <row r="3018" spans="1:7" ht="15" customHeight="1">
      <c r="A3018" s="29" t="s">
        <v>363</v>
      </c>
      <c r="B3018" s="29" t="s">
        <v>153</v>
      </c>
      <c r="C3018" s="29" t="s">
        <v>154</v>
      </c>
      <c r="D3018" s="30" t="s">
        <v>155</v>
      </c>
      <c r="E3018" s="31">
        <v>110</v>
      </c>
      <c r="F3018" s="32">
        <v>0.14895</v>
      </c>
      <c r="G3018" s="32">
        <f t="shared" si="97"/>
        <v>16.384499999999999</v>
      </c>
    </row>
    <row r="3019" spans="1:7" ht="20.100000000000001" customHeight="1">
      <c r="A3019" s="29" t="s">
        <v>364</v>
      </c>
      <c r="B3019" s="29" t="s">
        <v>365</v>
      </c>
      <c r="C3019" s="29" t="s">
        <v>366</v>
      </c>
      <c r="D3019" s="30" t="s">
        <v>81</v>
      </c>
      <c r="E3019" s="31">
        <v>110</v>
      </c>
      <c r="F3019" s="32">
        <v>0.92500000000000004</v>
      </c>
      <c r="G3019" s="32">
        <f t="shared" si="97"/>
        <v>101.75</v>
      </c>
    </row>
    <row r="3020" spans="1:7" ht="20.100000000000001" customHeight="1">
      <c r="A3020" s="29" t="s">
        <v>369</v>
      </c>
      <c r="B3020" s="29" t="s">
        <v>128</v>
      </c>
      <c r="C3020" s="29" t="s">
        <v>129</v>
      </c>
      <c r="D3020" s="30" t="s">
        <v>48</v>
      </c>
      <c r="E3020" s="31">
        <v>416.73</v>
      </c>
      <c r="F3020" s="32">
        <v>0.77400000000000002</v>
      </c>
      <c r="G3020" s="32">
        <f t="shared" si="97"/>
        <v>322.54902000000004</v>
      </c>
    </row>
    <row r="3021" spans="1:7" ht="20.100000000000001" customHeight="1">
      <c r="A3021" s="29" t="s">
        <v>370</v>
      </c>
      <c r="B3021" s="29" t="s">
        <v>371</v>
      </c>
      <c r="C3021" s="29" t="s">
        <v>372</v>
      </c>
      <c r="D3021" s="30" t="s">
        <v>48</v>
      </c>
      <c r="E3021" s="31">
        <v>106.02</v>
      </c>
      <c r="F3021" s="32">
        <v>0.7</v>
      </c>
      <c r="G3021" s="32">
        <f t="shared" si="97"/>
        <v>74.213999999999999</v>
      </c>
    </row>
    <row r="3022" spans="1:7" ht="20.100000000000001" customHeight="1">
      <c r="A3022" s="29" t="s">
        <v>373</v>
      </c>
      <c r="B3022" s="29" t="s">
        <v>275</v>
      </c>
      <c r="C3022" s="29" t="s">
        <v>276</v>
      </c>
      <c r="D3022" s="30" t="s">
        <v>48</v>
      </c>
      <c r="E3022" s="31">
        <v>123.31</v>
      </c>
      <c r="F3022" s="32">
        <v>1.3</v>
      </c>
      <c r="G3022" s="32">
        <f t="shared" si="97"/>
        <v>160.303</v>
      </c>
    </row>
    <row r="3023" spans="1:7" ht="36" customHeight="1">
      <c r="A3023" s="29" t="s">
        <v>374</v>
      </c>
      <c r="B3023" s="29" t="s">
        <v>267</v>
      </c>
      <c r="C3023" s="29" t="s">
        <v>268</v>
      </c>
      <c r="D3023" s="30" t="s">
        <v>48</v>
      </c>
      <c r="E3023" s="31">
        <v>123.31</v>
      </c>
      <c r="F3023" s="32">
        <v>0.123</v>
      </c>
      <c r="G3023" s="32">
        <f t="shared" si="97"/>
        <v>15.16713</v>
      </c>
    </row>
    <row r="3024" spans="1:7" ht="20.100000000000001" customHeight="1">
      <c r="A3024" s="29" t="s">
        <v>375</v>
      </c>
      <c r="B3024" s="29" t="s">
        <v>280</v>
      </c>
      <c r="C3024" s="29" t="s">
        <v>281</v>
      </c>
      <c r="D3024" s="30" t="s">
        <v>48</v>
      </c>
      <c r="E3024" s="31">
        <v>178.5</v>
      </c>
      <c r="F3024" s="32">
        <v>0.192</v>
      </c>
      <c r="G3024" s="32">
        <f t="shared" si="97"/>
        <v>34.271999999999998</v>
      </c>
    </row>
    <row r="3025" spans="1:7" ht="20.100000000000001" customHeight="1">
      <c r="A3025" s="29" t="s">
        <v>376</v>
      </c>
      <c r="B3025" s="29" t="s">
        <v>377</v>
      </c>
      <c r="C3025" s="29" t="s">
        <v>378</v>
      </c>
      <c r="D3025" s="30" t="s">
        <v>48</v>
      </c>
      <c r="E3025" s="31">
        <v>123.31</v>
      </c>
      <c r="F3025" s="32">
        <v>0.56355</v>
      </c>
      <c r="G3025" s="32">
        <f t="shared" si="97"/>
        <v>69.491350499999996</v>
      </c>
    </row>
    <row r="3026" spans="1:7" ht="20.100000000000001" customHeight="1">
      <c r="A3026" s="29" t="s">
        <v>379</v>
      </c>
      <c r="B3026" s="29" t="s">
        <v>286</v>
      </c>
      <c r="C3026" s="29" t="s">
        <v>287</v>
      </c>
      <c r="D3026" s="30" t="s">
        <v>48</v>
      </c>
      <c r="E3026" s="31">
        <v>55.18</v>
      </c>
      <c r="F3026" s="32">
        <v>0.40744999999999998</v>
      </c>
      <c r="G3026" s="32">
        <f t="shared" si="97"/>
        <v>22.483090999999998</v>
      </c>
    </row>
    <row r="3027" spans="1:7" ht="27.95" customHeight="1">
      <c r="A3027" s="29" t="s">
        <v>380</v>
      </c>
      <c r="B3027" s="29" t="s">
        <v>381</v>
      </c>
      <c r="C3027" s="29" t="s">
        <v>382</v>
      </c>
      <c r="D3027" s="30" t="s">
        <v>48</v>
      </c>
      <c r="E3027" s="31">
        <v>416.73</v>
      </c>
      <c r="F3027" s="32">
        <v>0.16739999999999999</v>
      </c>
      <c r="G3027" s="32">
        <f t="shared" si="97"/>
        <v>69.760602000000006</v>
      </c>
    </row>
    <row r="3028" spans="1:7" ht="20.100000000000001" customHeight="1">
      <c r="A3028" s="29" t="s">
        <v>383</v>
      </c>
      <c r="B3028" s="29" t="s">
        <v>384</v>
      </c>
      <c r="C3028" s="29" t="s">
        <v>385</v>
      </c>
      <c r="D3028" s="30" t="s">
        <v>48</v>
      </c>
      <c r="E3028" s="31">
        <v>416.73</v>
      </c>
      <c r="F3028" s="32">
        <v>0.04</v>
      </c>
      <c r="G3028" s="32">
        <f t="shared" si="97"/>
        <v>16.6692</v>
      </c>
    </row>
    <row r="3029" spans="1:7" ht="20.100000000000001" customHeight="1">
      <c r="A3029" s="29" t="s">
        <v>386</v>
      </c>
      <c r="B3029" s="29" t="s">
        <v>387</v>
      </c>
      <c r="C3029" s="29" t="s">
        <v>388</v>
      </c>
      <c r="D3029" s="30" t="s">
        <v>48</v>
      </c>
      <c r="E3029" s="31">
        <v>123.31</v>
      </c>
      <c r="F3029" s="32">
        <v>6.4699999999999994E-2</v>
      </c>
      <c r="G3029" s="32">
        <f t="shared" si="97"/>
        <v>7.9781569999999995</v>
      </c>
    </row>
    <row r="3030" spans="1:7" ht="15" customHeight="1">
      <c r="A3030" s="29" t="s">
        <v>389</v>
      </c>
      <c r="B3030" s="29" t="s">
        <v>390</v>
      </c>
      <c r="C3030" s="29" t="s">
        <v>391</v>
      </c>
      <c r="D3030" s="30" t="s">
        <v>48</v>
      </c>
      <c r="E3030" s="31">
        <v>123.31</v>
      </c>
      <c r="F3030" s="32">
        <v>0.6</v>
      </c>
      <c r="G3030" s="32">
        <f t="shared" si="97"/>
        <v>73.986000000000004</v>
      </c>
    </row>
    <row r="3031" spans="1:7" ht="20.100000000000001" customHeight="1">
      <c r="A3031" s="29" t="s">
        <v>393</v>
      </c>
      <c r="B3031" s="29" t="s">
        <v>394</v>
      </c>
      <c r="C3031" s="29" t="s">
        <v>395</v>
      </c>
      <c r="D3031" s="30" t="s">
        <v>58</v>
      </c>
      <c r="E3031" s="31">
        <v>33</v>
      </c>
      <c r="F3031" s="32">
        <v>0.60629999999999995</v>
      </c>
      <c r="G3031" s="32">
        <f t="shared" ref="G3031:G3045" si="98">F3031*E3031</f>
        <v>20.007899999999999</v>
      </c>
    </row>
    <row r="3032" spans="1:7" ht="20.100000000000001" customHeight="1">
      <c r="A3032" s="29" t="s">
        <v>396</v>
      </c>
      <c r="B3032" s="29" t="s">
        <v>397</v>
      </c>
      <c r="C3032" s="29" t="s">
        <v>398</v>
      </c>
      <c r="D3032" s="30" t="s">
        <v>58</v>
      </c>
      <c r="E3032" s="31">
        <v>33</v>
      </c>
      <c r="F3032" s="32">
        <v>4.8399999999999999E-2</v>
      </c>
      <c r="G3032" s="32">
        <f t="shared" si="98"/>
        <v>1.5972</v>
      </c>
    </row>
    <row r="3033" spans="1:7" ht="20.100000000000001" customHeight="1">
      <c r="A3033" s="29" t="s">
        <v>399</v>
      </c>
      <c r="B3033" s="29" t="s">
        <v>400</v>
      </c>
      <c r="C3033" s="29" t="s">
        <v>401</v>
      </c>
      <c r="D3033" s="30" t="s">
        <v>58</v>
      </c>
      <c r="E3033" s="31">
        <v>33</v>
      </c>
      <c r="F3033" s="32">
        <v>4.8099999999999997E-2</v>
      </c>
      <c r="G3033" s="32">
        <f t="shared" si="98"/>
        <v>1.5872999999999999</v>
      </c>
    </row>
    <row r="3034" spans="1:7" ht="27.95" customHeight="1">
      <c r="A3034" s="29" t="s">
        <v>402</v>
      </c>
      <c r="B3034" s="29" t="s">
        <v>403</v>
      </c>
      <c r="C3034" s="29" t="s">
        <v>404</v>
      </c>
      <c r="D3034" s="30" t="s">
        <v>58</v>
      </c>
      <c r="E3034" s="31">
        <v>30</v>
      </c>
      <c r="F3034" s="32">
        <v>0.40749999999999997</v>
      </c>
      <c r="G3034" s="32">
        <f t="shared" si="98"/>
        <v>12.225</v>
      </c>
    </row>
    <row r="3035" spans="1:7" ht="20.100000000000001" customHeight="1">
      <c r="A3035" s="29" t="s">
        <v>405</v>
      </c>
      <c r="B3035" s="29" t="s">
        <v>406</v>
      </c>
      <c r="C3035" s="29" t="s">
        <v>407</v>
      </c>
      <c r="D3035" s="30" t="s">
        <v>58</v>
      </c>
      <c r="E3035" s="31">
        <v>30</v>
      </c>
      <c r="F3035" s="32">
        <v>0.1459</v>
      </c>
      <c r="G3035" s="32">
        <f t="shared" si="98"/>
        <v>4.3769999999999998</v>
      </c>
    </row>
    <row r="3036" spans="1:7" ht="20.100000000000001" customHeight="1">
      <c r="A3036" s="29" t="s">
        <v>408</v>
      </c>
      <c r="B3036" s="29" t="s">
        <v>400</v>
      </c>
      <c r="C3036" s="29" t="s">
        <v>401</v>
      </c>
      <c r="D3036" s="30" t="s">
        <v>58</v>
      </c>
      <c r="E3036" s="31">
        <v>30</v>
      </c>
      <c r="F3036" s="32">
        <v>4.8099999999999997E-2</v>
      </c>
      <c r="G3036" s="32">
        <f t="shared" si="98"/>
        <v>1.4429999999999998</v>
      </c>
    </row>
    <row r="3037" spans="1:7" ht="20.100000000000001" customHeight="1">
      <c r="A3037" s="29" t="s">
        <v>409</v>
      </c>
      <c r="B3037" s="29" t="s">
        <v>410</v>
      </c>
      <c r="C3037" s="29" t="s">
        <v>411</v>
      </c>
      <c r="D3037" s="30" t="s">
        <v>58</v>
      </c>
      <c r="E3037" s="31">
        <v>11</v>
      </c>
      <c r="F3037" s="32">
        <v>0.31790000000000002</v>
      </c>
      <c r="G3037" s="32">
        <f t="shared" si="98"/>
        <v>3.4969000000000001</v>
      </c>
    </row>
    <row r="3038" spans="1:7" ht="20.100000000000001" customHeight="1">
      <c r="A3038" s="29" t="s">
        <v>412</v>
      </c>
      <c r="B3038" s="29" t="s">
        <v>413</v>
      </c>
      <c r="C3038" s="29" t="s">
        <v>414</v>
      </c>
      <c r="D3038" s="30" t="s">
        <v>48</v>
      </c>
      <c r="E3038" s="31">
        <v>106.02</v>
      </c>
      <c r="F3038" s="32">
        <v>0.161</v>
      </c>
      <c r="G3038" s="32">
        <f t="shared" si="98"/>
        <v>17.069220000000001</v>
      </c>
    </row>
    <row r="3039" spans="1:7" ht="20.100000000000001" customHeight="1">
      <c r="A3039" s="29" t="s">
        <v>415</v>
      </c>
      <c r="B3039" s="29" t="s">
        <v>416</v>
      </c>
      <c r="C3039" s="29" t="s">
        <v>417</v>
      </c>
      <c r="D3039" s="30" t="s">
        <v>48</v>
      </c>
      <c r="E3039" s="31">
        <v>20.66</v>
      </c>
      <c r="F3039" s="32">
        <v>0.161</v>
      </c>
      <c r="G3039" s="32">
        <f t="shared" si="98"/>
        <v>3.32626</v>
      </c>
    </row>
    <row r="3040" spans="1:7" ht="20.100000000000001" customHeight="1">
      <c r="A3040" s="29" t="s">
        <v>418</v>
      </c>
      <c r="B3040" s="29" t="s">
        <v>419</v>
      </c>
      <c r="C3040" s="29" t="s">
        <v>420</v>
      </c>
      <c r="D3040" s="30" t="s">
        <v>48</v>
      </c>
      <c r="E3040" s="31">
        <v>29.92</v>
      </c>
      <c r="F3040" s="32">
        <v>0.1779</v>
      </c>
      <c r="G3040" s="32">
        <f t="shared" si="98"/>
        <v>5.3227679999999999</v>
      </c>
    </row>
    <row r="3041" spans="1:7" ht="15" customHeight="1">
      <c r="A3041" s="29" t="s">
        <v>427</v>
      </c>
      <c r="B3041" s="29" t="s">
        <v>428</v>
      </c>
      <c r="C3041" s="29" t="s">
        <v>429</v>
      </c>
      <c r="D3041" s="30" t="s">
        <v>48</v>
      </c>
      <c r="E3041" s="31">
        <v>45.45</v>
      </c>
      <c r="F3041" s="32">
        <v>0.18</v>
      </c>
      <c r="G3041" s="32">
        <f t="shared" si="98"/>
        <v>8.1810000000000009</v>
      </c>
    </row>
    <row r="3042" spans="1:7" ht="20.100000000000001" customHeight="1">
      <c r="A3042" s="29" t="s">
        <v>430</v>
      </c>
      <c r="B3042" s="29" t="s">
        <v>431</v>
      </c>
      <c r="C3042" s="29" t="s">
        <v>432</v>
      </c>
      <c r="D3042" s="30" t="s">
        <v>196</v>
      </c>
      <c r="E3042" s="31">
        <v>47</v>
      </c>
      <c r="F3042" s="32">
        <v>0.5</v>
      </c>
      <c r="G3042" s="32">
        <f t="shared" si="98"/>
        <v>23.5</v>
      </c>
    </row>
    <row r="3043" spans="1:7" ht="15" customHeight="1">
      <c r="A3043" s="29" t="s">
        <v>436</v>
      </c>
      <c r="B3043" s="29" t="s">
        <v>437</v>
      </c>
      <c r="C3043" s="29" t="s">
        <v>438</v>
      </c>
      <c r="D3043" s="30" t="s">
        <v>171</v>
      </c>
      <c r="E3043" s="31">
        <v>29.8</v>
      </c>
      <c r="F3043" s="32">
        <v>0.3</v>
      </c>
      <c r="G3043" s="32">
        <f t="shared" si="98"/>
        <v>8.94</v>
      </c>
    </row>
    <row r="3044" spans="1:7" ht="20.100000000000001" customHeight="1">
      <c r="A3044" s="29" t="s">
        <v>439</v>
      </c>
      <c r="B3044" s="29" t="s">
        <v>440</v>
      </c>
      <c r="C3044" s="29" t="s">
        <v>441</v>
      </c>
      <c r="D3044" s="30" t="s">
        <v>58</v>
      </c>
      <c r="E3044" s="31">
        <v>17</v>
      </c>
      <c r="F3044" s="32">
        <v>0.15</v>
      </c>
      <c r="G3044" s="32">
        <f t="shared" si="98"/>
        <v>2.5499999999999998</v>
      </c>
    </row>
    <row r="3045" spans="1:7" ht="15" customHeight="1">
      <c r="A3045" s="29" t="s">
        <v>483</v>
      </c>
      <c r="B3045" s="29" t="s">
        <v>484</v>
      </c>
      <c r="C3045" s="29" t="s">
        <v>485</v>
      </c>
      <c r="D3045" s="30" t="s">
        <v>48</v>
      </c>
      <c r="E3045" s="31">
        <v>2211</v>
      </c>
      <c r="F3045" s="32">
        <v>0.14000000000000001</v>
      </c>
      <c r="G3045" s="32">
        <f t="shared" si="98"/>
        <v>309.54000000000002</v>
      </c>
    </row>
    <row r="3046" spans="1:7" ht="15" customHeight="1">
      <c r="A3046" s="1"/>
      <c r="B3046" s="1"/>
      <c r="C3046" s="1"/>
      <c r="D3046" s="1"/>
      <c r="E3046" s="1"/>
      <c r="F3046" s="33" t="s">
        <v>2433</v>
      </c>
      <c r="G3046" s="34">
        <v>10234.636628794842</v>
      </c>
    </row>
    <row r="3047" spans="1:7" ht="15.95" customHeight="1">
      <c r="A3047" s="27" t="s">
        <v>2753</v>
      </c>
      <c r="B3047" s="27" t="s">
        <v>2881</v>
      </c>
      <c r="C3047" s="27" t="s">
        <v>1790</v>
      </c>
      <c r="D3047" s="28" t="s">
        <v>15</v>
      </c>
      <c r="E3047" s="1"/>
      <c r="F3047" s="1"/>
      <c r="G3047" s="1"/>
    </row>
    <row r="3048" spans="1:7" ht="15" customHeight="1">
      <c r="A3048" s="29" t="s">
        <v>469</v>
      </c>
      <c r="B3048" s="29" t="s">
        <v>470</v>
      </c>
      <c r="C3048" s="29" t="s">
        <v>471</v>
      </c>
      <c r="D3048" s="30" t="s">
        <v>58</v>
      </c>
      <c r="E3048" s="31">
        <v>1</v>
      </c>
      <c r="F3048" s="32">
        <v>18.7</v>
      </c>
      <c r="G3048" s="32">
        <f>F3048*E3048</f>
        <v>18.7</v>
      </c>
    </row>
    <row r="3049" spans="1:7" ht="15" customHeight="1">
      <c r="A3049" s="29" t="s">
        <v>474</v>
      </c>
      <c r="B3049" s="29" t="s">
        <v>475</v>
      </c>
      <c r="C3049" s="29" t="s">
        <v>476</v>
      </c>
      <c r="D3049" s="30" t="s">
        <v>58</v>
      </c>
      <c r="E3049" s="31">
        <v>1</v>
      </c>
      <c r="F3049" s="32">
        <v>49.4</v>
      </c>
      <c r="G3049" s="32">
        <f>F3049*E3049</f>
        <v>49.4</v>
      </c>
    </row>
    <row r="3050" spans="1:7" ht="20.100000000000001" customHeight="1">
      <c r="A3050" s="29" t="s">
        <v>477</v>
      </c>
      <c r="B3050" s="29" t="s">
        <v>478</v>
      </c>
      <c r="C3050" s="29" t="s">
        <v>479</v>
      </c>
      <c r="D3050" s="30" t="s">
        <v>58</v>
      </c>
      <c r="E3050" s="31">
        <v>1</v>
      </c>
      <c r="F3050" s="32">
        <v>36.200000000000003</v>
      </c>
      <c r="G3050" s="32">
        <f>F3050*E3050</f>
        <v>36.200000000000003</v>
      </c>
    </row>
    <row r="3051" spans="1:7" ht="15" customHeight="1">
      <c r="A3051" s="1"/>
      <c r="B3051" s="1"/>
      <c r="C3051" s="1"/>
      <c r="D3051" s="1"/>
      <c r="E3051" s="1"/>
      <c r="F3051" s="33" t="s">
        <v>2433</v>
      </c>
      <c r="G3051" s="34">
        <v>104.3</v>
      </c>
    </row>
    <row r="3052" spans="1:7" ht="15" customHeight="1">
      <c r="A3052" s="27" t="s">
        <v>2753</v>
      </c>
      <c r="B3052" s="27" t="s">
        <v>2882</v>
      </c>
      <c r="C3052" s="27" t="s">
        <v>1928</v>
      </c>
      <c r="D3052" s="28" t="s">
        <v>196</v>
      </c>
      <c r="E3052" s="1"/>
      <c r="F3052" s="1"/>
      <c r="G3052" s="1"/>
    </row>
    <row r="3053" spans="1:7" ht="27.95" customHeight="1">
      <c r="A3053" s="29" t="s">
        <v>231</v>
      </c>
      <c r="B3053" s="29" t="s">
        <v>232</v>
      </c>
      <c r="C3053" s="29" t="s">
        <v>233</v>
      </c>
      <c r="D3053" s="30" t="s">
        <v>171</v>
      </c>
      <c r="E3053" s="31">
        <v>17.399999999999999</v>
      </c>
      <c r="F3053" s="32">
        <v>1.1E-4</v>
      </c>
      <c r="G3053" s="32">
        <f>F3053*E3053</f>
        <v>1.9139999999999999E-3</v>
      </c>
    </row>
    <row r="3054" spans="1:7" ht="15" customHeight="1">
      <c r="A3054" s="1"/>
      <c r="B3054" s="1"/>
      <c r="C3054" s="1"/>
      <c r="D3054" s="1"/>
      <c r="E3054" s="1"/>
      <c r="F3054" s="33" t="s">
        <v>2433</v>
      </c>
      <c r="G3054" s="34">
        <v>1.9139999999999999E-3</v>
      </c>
    </row>
    <row r="3055" spans="1:7" ht="15" customHeight="1">
      <c r="A3055" s="27" t="s">
        <v>2753</v>
      </c>
      <c r="B3055" s="27" t="s">
        <v>2883</v>
      </c>
      <c r="C3055" s="27" t="s">
        <v>1911</v>
      </c>
      <c r="D3055" s="28" t="s">
        <v>1250</v>
      </c>
      <c r="E3055" s="1"/>
      <c r="F3055" s="1"/>
      <c r="G3055" s="1"/>
    </row>
    <row r="3056" spans="1:7" ht="20.100000000000001" customHeight="1">
      <c r="A3056" s="29" t="s">
        <v>193</v>
      </c>
      <c r="B3056" s="29" t="s">
        <v>194</v>
      </c>
      <c r="C3056" s="29" t="s">
        <v>195</v>
      </c>
      <c r="D3056" s="30" t="s">
        <v>196</v>
      </c>
      <c r="E3056" s="31">
        <v>18</v>
      </c>
      <c r="F3056" s="32">
        <v>6.9999999999999999E-4</v>
      </c>
      <c r="G3056" s="32">
        <f>F3056*E3056</f>
        <v>1.26E-2</v>
      </c>
    </row>
    <row r="3057" spans="1:7" ht="15" customHeight="1">
      <c r="A3057" s="1"/>
      <c r="B3057" s="1"/>
      <c r="C3057" s="1"/>
      <c r="D3057" s="1"/>
      <c r="E3057" s="1"/>
      <c r="F3057" s="33" t="s">
        <v>2433</v>
      </c>
      <c r="G3057" s="34">
        <v>1.26E-2</v>
      </c>
    </row>
    <row r="3058" spans="1:7" ht="15.95" customHeight="1">
      <c r="A3058" s="27" t="s">
        <v>2535</v>
      </c>
      <c r="B3058" s="27" t="s">
        <v>2884</v>
      </c>
      <c r="C3058" s="27" t="s">
        <v>1844</v>
      </c>
      <c r="D3058" s="28" t="s">
        <v>58</v>
      </c>
      <c r="E3058" s="1"/>
      <c r="F3058" s="1"/>
      <c r="G3058" s="1"/>
    </row>
    <row r="3059" spans="1:7" ht="27.95" customHeight="1">
      <c r="A3059" s="29" t="s">
        <v>480</v>
      </c>
      <c r="B3059" s="29" t="s">
        <v>481</v>
      </c>
      <c r="C3059" s="29" t="s">
        <v>482</v>
      </c>
      <c r="D3059" s="30" t="s">
        <v>118</v>
      </c>
      <c r="E3059" s="31">
        <v>355.22</v>
      </c>
      <c r="F3059" s="32">
        <v>1.9120399999999999E-6</v>
      </c>
      <c r="G3059" s="32">
        <f>F3059*E3059</f>
        <v>6.7919484880000006E-4</v>
      </c>
    </row>
    <row r="3060" spans="1:7" ht="15" customHeight="1">
      <c r="A3060" s="1"/>
      <c r="B3060" s="1"/>
      <c r="C3060" s="1"/>
      <c r="D3060" s="1"/>
      <c r="E3060" s="1"/>
      <c r="F3060" s="33" t="s">
        <v>2433</v>
      </c>
      <c r="G3060" s="34">
        <v>6.7919484879999995E-4</v>
      </c>
    </row>
    <row r="3061" spans="1:7" ht="15" customHeight="1">
      <c r="A3061" s="27" t="s">
        <v>2729</v>
      </c>
      <c r="B3061" s="27" t="s">
        <v>2885</v>
      </c>
      <c r="C3061" s="27" t="s">
        <v>805</v>
      </c>
      <c r="D3061" s="28" t="s">
        <v>58</v>
      </c>
      <c r="E3061" s="1"/>
      <c r="F3061" s="1"/>
      <c r="G3061" s="1"/>
    </row>
    <row r="3062" spans="1:7" ht="20.100000000000001" customHeight="1">
      <c r="A3062" s="29" t="s">
        <v>87</v>
      </c>
      <c r="B3062" s="29" t="s">
        <v>88</v>
      </c>
      <c r="C3062" s="29" t="s">
        <v>89</v>
      </c>
      <c r="D3062" s="30" t="s">
        <v>48</v>
      </c>
      <c r="E3062" s="31">
        <v>95.05</v>
      </c>
      <c r="F3062" s="32">
        <v>0.2</v>
      </c>
      <c r="G3062" s="32">
        <f>F3062*E3062</f>
        <v>19.010000000000002</v>
      </c>
    </row>
    <row r="3063" spans="1:7" ht="20.100000000000001" customHeight="1">
      <c r="A3063" s="29" t="s">
        <v>206</v>
      </c>
      <c r="B3063" s="29" t="s">
        <v>88</v>
      </c>
      <c r="C3063" s="29" t="s">
        <v>89</v>
      </c>
      <c r="D3063" s="30" t="s">
        <v>48</v>
      </c>
      <c r="E3063" s="31">
        <v>91.8</v>
      </c>
      <c r="F3063" s="32">
        <v>0.2</v>
      </c>
      <c r="G3063" s="32">
        <f>F3063*E3063</f>
        <v>18.36</v>
      </c>
    </row>
    <row r="3064" spans="1:7" ht="15" customHeight="1">
      <c r="A3064" s="1"/>
      <c r="B3064" s="1"/>
      <c r="C3064" s="1"/>
      <c r="D3064" s="1"/>
      <c r="E3064" s="1"/>
      <c r="F3064" s="33" t="s">
        <v>2433</v>
      </c>
      <c r="G3064" s="34">
        <v>37.369999999999997</v>
      </c>
    </row>
    <row r="3065" spans="1:7" ht="15.95" customHeight="1">
      <c r="A3065" s="27" t="s">
        <v>2729</v>
      </c>
      <c r="B3065" s="27" t="s">
        <v>2886</v>
      </c>
      <c r="C3065" s="27" t="s">
        <v>827</v>
      </c>
      <c r="D3065" s="28" t="s">
        <v>58</v>
      </c>
      <c r="E3065" s="1"/>
      <c r="F3065" s="1"/>
      <c r="G3065" s="1"/>
    </row>
    <row r="3066" spans="1:7" ht="27.95" customHeight="1">
      <c r="A3066" s="29" t="s">
        <v>52</v>
      </c>
      <c r="B3066" s="29" t="s">
        <v>53</v>
      </c>
      <c r="C3066" s="29" t="s">
        <v>54</v>
      </c>
      <c r="D3066" s="30" t="s">
        <v>48</v>
      </c>
      <c r="E3066" s="31">
        <v>14</v>
      </c>
      <c r="F3066" s="32">
        <v>9.7835723718655995E-2</v>
      </c>
      <c r="G3066" s="32">
        <f t="shared" ref="G3066:G3071" si="99">F3066*E3066</f>
        <v>1.3697001320611839</v>
      </c>
    </row>
    <row r="3067" spans="1:7" ht="27.95" customHeight="1">
      <c r="A3067" s="29" t="s">
        <v>102</v>
      </c>
      <c r="B3067" s="29" t="s">
        <v>103</v>
      </c>
      <c r="C3067" s="29" t="s">
        <v>104</v>
      </c>
      <c r="D3067" s="30" t="s">
        <v>101</v>
      </c>
      <c r="E3067" s="31">
        <v>342.18</v>
      </c>
      <c r="F3067" s="32">
        <v>0.54300000000000004</v>
      </c>
      <c r="G3067" s="32">
        <f t="shared" si="99"/>
        <v>185.80374</v>
      </c>
    </row>
    <row r="3068" spans="1:7" ht="27.95" customHeight="1">
      <c r="A3068" s="29" t="s">
        <v>122</v>
      </c>
      <c r="B3068" s="29" t="s">
        <v>123</v>
      </c>
      <c r="C3068" s="29" t="s">
        <v>124</v>
      </c>
      <c r="D3068" s="30" t="s">
        <v>101</v>
      </c>
      <c r="E3068" s="31">
        <v>131.82</v>
      </c>
      <c r="F3068" s="32">
        <v>0.36699999999999999</v>
      </c>
      <c r="G3068" s="32">
        <f t="shared" si="99"/>
        <v>48.377939999999995</v>
      </c>
    </row>
    <row r="3069" spans="1:7" ht="27.95" customHeight="1">
      <c r="A3069" s="29" t="s">
        <v>218</v>
      </c>
      <c r="B3069" s="29" t="s">
        <v>123</v>
      </c>
      <c r="C3069" s="29" t="s">
        <v>124</v>
      </c>
      <c r="D3069" s="30" t="s">
        <v>101</v>
      </c>
      <c r="E3069" s="31">
        <v>34.67</v>
      </c>
      <c r="F3069" s="32">
        <v>0.36699999999999999</v>
      </c>
      <c r="G3069" s="32">
        <f t="shared" si="99"/>
        <v>12.723890000000001</v>
      </c>
    </row>
    <row r="3070" spans="1:7" ht="27.95" customHeight="1">
      <c r="A3070" s="29" t="s">
        <v>294</v>
      </c>
      <c r="B3070" s="29" t="s">
        <v>103</v>
      </c>
      <c r="C3070" s="29" t="s">
        <v>104</v>
      </c>
      <c r="D3070" s="30" t="s">
        <v>101</v>
      </c>
      <c r="E3070" s="31">
        <v>4</v>
      </c>
      <c r="F3070" s="32">
        <v>0.54300000000000004</v>
      </c>
      <c r="G3070" s="32">
        <f t="shared" si="99"/>
        <v>2.1720000000000002</v>
      </c>
    </row>
    <row r="3071" spans="1:7" ht="20.100000000000001" customHeight="1">
      <c r="A3071" s="29" t="s">
        <v>344</v>
      </c>
      <c r="B3071" s="29" t="s">
        <v>345</v>
      </c>
      <c r="C3071" s="29" t="s">
        <v>346</v>
      </c>
      <c r="D3071" s="30" t="s">
        <v>101</v>
      </c>
      <c r="E3071" s="31">
        <v>60.82</v>
      </c>
      <c r="F3071" s="32">
        <v>2.8159999999999998</v>
      </c>
      <c r="G3071" s="32">
        <f t="shared" si="99"/>
        <v>171.26911999999999</v>
      </c>
    </row>
    <row r="3072" spans="1:7" ht="15" customHeight="1">
      <c r="A3072" s="1"/>
      <c r="B3072" s="1"/>
      <c r="C3072" s="1"/>
      <c r="D3072" s="1"/>
      <c r="E3072" s="1"/>
      <c r="F3072" s="33" t="s">
        <v>2433</v>
      </c>
      <c r="G3072" s="34">
        <v>421.71639013206118</v>
      </c>
    </row>
    <row r="3073" spans="1:7" ht="15" customHeight="1">
      <c r="A3073" s="27" t="s">
        <v>2753</v>
      </c>
      <c r="B3073" s="27" t="s">
        <v>2887</v>
      </c>
      <c r="C3073" s="27" t="s">
        <v>1930</v>
      </c>
      <c r="D3073" s="28" t="s">
        <v>196</v>
      </c>
      <c r="E3073" s="1"/>
      <c r="F3073" s="1"/>
      <c r="G3073" s="1"/>
    </row>
    <row r="3074" spans="1:7" ht="27.95" customHeight="1">
      <c r="A3074" s="29" t="s">
        <v>231</v>
      </c>
      <c r="B3074" s="29" t="s">
        <v>232</v>
      </c>
      <c r="C3074" s="29" t="s">
        <v>233</v>
      </c>
      <c r="D3074" s="30" t="s">
        <v>171</v>
      </c>
      <c r="E3074" s="31">
        <v>17.399999999999999</v>
      </c>
      <c r="F3074" s="32">
        <v>4.4000000000000002E-4</v>
      </c>
      <c r="G3074" s="32">
        <f>F3074*E3074</f>
        <v>7.6559999999999996E-3</v>
      </c>
    </row>
    <row r="3075" spans="1:7" ht="15" customHeight="1">
      <c r="A3075" s="1"/>
      <c r="B3075" s="1"/>
      <c r="C3075" s="1"/>
      <c r="D3075" s="1"/>
      <c r="E3075" s="1"/>
      <c r="F3075" s="33" t="s">
        <v>2433</v>
      </c>
      <c r="G3075" s="34">
        <v>7.6559999999999996E-3</v>
      </c>
    </row>
    <row r="3076" spans="1:7" ht="15.95" customHeight="1">
      <c r="A3076" s="27" t="s">
        <v>2729</v>
      </c>
      <c r="B3076" s="27" t="s">
        <v>2888</v>
      </c>
      <c r="C3076" s="27" t="s">
        <v>2348</v>
      </c>
      <c r="D3076" s="28" t="s">
        <v>58</v>
      </c>
      <c r="E3076" s="1"/>
      <c r="F3076" s="1"/>
      <c r="G3076" s="1"/>
    </row>
    <row r="3077" spans="1:7" ht="20.100000000000001" customHeight="1">
      <c r="A3077" s="29" t="s">
        <v>49</v>
      </c>
      <c r="B3077" s="29" t="s">
        <v>50</v>
      </c>
      <c r="C3077" s="29" t="s">
        <v>51</v>
      </c>
      <c r="D3077" s="30" t="s">
        <v>48</v>
      </c>
      <c r="E3077" s="31">
        <v>30</v>
      </c>
      <c r="F3077" s="32">
        <v>7.5399999999999995E-2</v>
      </c>
      <c r="G3077" s="32">
        <f>F3077*E3077</f>
        <v>2.262</v>
      </c>
    </row>
    <row r="3078" spans="1:7" ht="27.95" customHeight="1">
      <c r="A3078" s="29" t="s">
        <v>52</v>
      </c>
      <c r="B3078" s="29" t="s">
        <v>53</v>
      </c>
      <c r="C3078" s="29" t="s">
        <v>54</v>
      </c>
      <c r="D3078" s="30" t="s">
        <v>48</v>
      </c>
      <c r="E3078" s="31">
        <v>14</v>
      </c>
      <c r="F3078" s="32">
        <v>0.18779999999999999</v>
      </c>
      <c r="G3078" s="32">
        <f>F3078*E3078</f>
        <v>2.6292</v>
      </c>
    </row>
    <row r="3079" spans="1:7" ht="15" customHeight="1">
      <c r="A3079" s="1"/>
      <c r="B3079" s="1"/>
      <c r="C3079" s="1"/>
      <c r="D3079" s="1"/>
      <c r="E3079" s="1"/>
      <c r="F3079" s="33" t="s">
        <v>2433</v>
      </c>
      <c r="G3079" s="34">
        <v>4.8912000000000004</v>
      </c>
    </row>
    <row r="3080" spans="1:7" ht="15" customHeight="1">
      <c r="A3080" s="27" t="s">
        <v>2729</v>
      </c>
      <c r="B3080" s="27" t="s">
        <v>2889</v>
      </c>
      <c r="C3080" s="27" t="s">
        <v>438</v>
      </c>
      <c r="D3080" s="28" t="s">
        <v>93</v>
      </c>
      <c r="E3080" s="1"/>
      <c r="F3080" s="1"/>
      <c r="G3080" s="1"/>
    </row>
    <row r="3081" spans="1:7" ht="15" customHeight="1">
      <c r="A3081" s="29" t="s">
        <v>436</v>
      </c>
      <c r="B3081" s="29" t="s">
        <v>437</v>
      </c>
      <c r="C3081" s="29" t="s">
        <v>438</v>
      </c>
      <c r="D3081" s="30" t="s">
        <v>171</v>
      </c>
      <c r="E3081" s="31">
        <v>29.8</v>
      </c>
      <c r="F3081" s="32">
        <v>1</v>
      </c>
      <c r="G3081" s="32">
        <f>F3081*E3081</f>
        <v>29.8</v>
      </c>
    </row>
    <row r="3082" spans="1:7" ht="15" customHeight="1">
      <c r="A3082" s="1"/>
      <c r="B3082" s="1"/>
      <c r="C3082" s="1"/>
      <c r="D3082" s="1"/>
      <c r="E3082" s="1"/>
      <c r="F3082" s="33" t="s">
        <v>2433</v>
      </c>
      <c r="G3082" s="34">
        <v>29.8</v>
      </c>
    </row>
    <row r="3083" spans="1:7" ht="15" customHeight="1">
      <c r="A3083" s="27" t="s">
        <v>2753</v>
      </c>
      <c r="B3083" s="27" t="s">
        <v>2890</v>
      </c>
      <c r="C3083" s="27" t="s">
        <v>508</v>
      </c>
      <c r="D3083" s="28" t="s">
        <v>15</v>
      </c>
      <c r="E3083" s="1"/>
      <c r="F3083" s="1"/>
      <c r="G3083" s="1"/>
    </row>
    <row r="3084" spans="1:7" ht="15" customHeight="1">
      <c r="A3084" s="29" t="s">
        <v>11</v>
      </c>
      <c r="B3084" s="29" t="s">
        <v>12</v>
      </c>
      <c r="C3084" s="29" t="s">
        <v>13</v>
      </c>
      <c r="D3084" s="30" t="s">
        <v>15</v>
      </c>
      <c r="E3084" s="31">
        <v>264</v>
      </c>
      <c r="F3084" s="32">
        <v>1</v>
      </c>
      <c r="G3084" s="32">
        <f t="shared" ref="G3084:G3115" si="100">F3084*E3084</f>
        <v>264</v>
      </c>
    </row>
    <row r="3085" spans="1:7" ht="20.100000000000001" customHeight="1">
      <c r="A3085" s="29" t="s">
        <v>20</v>
      </c>
      <c r="B3085" s="29" t="s">
        <v>21</v>
      </c>
      <c r="C3085" s="29" t="s">
        <v>22</v>
      </c>
      <c r="D3085" s="30" t="s">
        <v>15</v>
      </c>
      <c r="E3085" s="31">
        <v>396</v>
      </c>
      <c r="F3085" s="32">
        <v>1</v>
      </c>
      <c r="G3085" s="32">
        <f t="shared" si="100"/>
        <v>396</v>
      </c>
    </row>
    <row r="3086" spans="1:7" ht="15" customHeight="1">
      <c r="A3086" s="29" t="s">
        <v>23</v>
      </c>
      <c r="B3086" s="29" t="s">
        <v>24</v>
      </c>
      <c r="C3086" s="29" t="s">
        <v>25</v>
      </c>
      <c r="D3086" s="30" t="s">
        <v>15</v>
      </c>
      <c r="E3086" s="31">
        <v>396</v>
      </c>
      <c r="F3086" s="32">
        <v>1</v>
      </c>
      <c r="G3086" s="32">
        <f t="shared" si="100"/>
        <v>396</v>
      </c>
    </row>
    <row r="3087" spans="1:7" ht="27.95" customHeight="1">
      <c r="A3087" s="29" t="s">
        <v>38</v>
      </c>
      <c r="B3087" s="29" t="s">
        <v>39</v>
      </c>
      <c r="C3087" s="29" t="s">
        <v>40</v>
      </c>
      <c r="D3087" s="30" t="s">
        <v>42</v>
      </c>
      <c r="E3087" s="31">
        <v>1</v>
      </c>
      <c r="F3087" s="32">
        <v>42</v>
      </c>
      <c r="G3087" s="32">
        <f t="shared" si="100"/>
        <v>42</v>
      </c>
    </row>
    <row r="3088" spans="1:7" ht="20.100000000000001" customHeight="1">
      <c r="A3088" s="29" t="s">
        <v>45</v>
      </c>
      <c r="B3088" s="29" t="s">
        <v>46</v>
      </c>
      <c r="C3088" s="29" t="s">
        <v>47</v>
      </c>
      <c r="D3088" s="30" t="s">
        <v>48</v>
      </c>
      <c r="E3088" s="31">
        <v>2.88</v>
      </c>
      <c r="F3088" s="32">
        <v>1.7179500000000001</v>
      </c>
      <c r="G3088" s="32">
        <f t="shared" si="100"/>
        <v>4.9476959999999996</v>
      </c>
    </row>
    <row r="3089" spans="1:7" ht="20.100000000000001" customHeight="1">
      <c r="A3089" s="29" t="s">
        <v>49</v>
      </c>
      <c r="B3089" s="29" t="s">
        <v>50</v>
      </c>
      <c r="C3089" s="29" t="s">
        <v>51</v>
      </c>
      <c r="D3089" s="30" t="s">
        <v>48</v>
      </c>
      <c r="E3089" s="31">
        <v>30</v>
      </c>
      <c r="F3089" s="32">
        <v>8.1485310345680002</v>
      </c>
      <c r="G3089" s="32">
        <f t="shared" si="100"/>
        <v>244.45593103704002</v>
      </c>
    </row>
    <row r="3090" spans="1:7" ht="27.95" customHeight="1">
      <c r="A3090" s="29" t="s">
        <v>52</v>
      </c>
      <c r="B3090" s="29" t="s">
        <v>53</v>
      </c>
      <c r="C3090" s="29" t="s">
        <v>54</v>
      </c>
      <c r="D3090" s="30" t="s">
        <v>48</v>
      </c>
      <c r="E3090" s="31">
        <v>14</v>
      </c>
      <c r="F3090" s="32">
        <v>6.9530035489536193</v>
      </c>
      <c r="G3090" s="32">
        <f t="shared" si="100"/>
        <v>97.342049685350673</v>
      </c>
    </row>
    <row r="3091" spans="1:7" ht="27.95" customHeight="1">
      <c r="A3091" s="29" t="s">
        <v>55</v>
      </c>
      <c r="B3091" s="29" t="s">
        <v>56</v>
      </c>
      <c r="C3091" s="29" t="s">
        <v>57</v>
      </c>
      <c r="D3091" s="30" t="s">
        <v>58</v>
      </c>
      <c r="E3091" s="31">
        <v>1</v>
      </c>
      <c r="F3091" s="32">
        <v>16.032530000000001</v>
      </c>
      <c r="G3091" s="32">
        <f t="shared" si="100"/>
        <v>16.032530000000001</v>
      </c>
    </row>
    <row r="3092" spans="1:7" ht="20.100000000000001" customHeight="1">
      <c r="A3092" s="29" t="s">
        <v>59</v>
      </c>
      <c r="B3092" s="29" t="s">
        <v>60</v>
      </c>
      <c r="C3092" s="29" t="s">
        <v>61</v>
      </c>
      <c r="D3092" s="30" t="s">
        <v>58</v>
      </c>
      <c r="E3092" s="31">
        <v>1</v>
      </c>
      <c r="F3092" s="32">
        <v>24.12</v>
      </c>
      <c r="G3092" s="32">
        <f t="shared" si="100"/>
        <v>24.12</v>
      </c>
    </row>
    <row r="3093" spans="1:7" ht="27.95" customHeight="1">
      <c r="A3093" s="29" t="s">
        <v>71</v>
      </c>
      <c r="B3093" s="29" t="s">
        <v>72</v>
      </c>
      <c r="C3093" s="29" t="s">
        <v>73</v>
      </c>
      <c r="D3093" s="30" t="s">
        <v>48</v>
      </c>
      <c r="E3093" s="31">
        <v>889</v>
      </c>
      <c r="F3093" s="32">
        <v>0.76279414000000001</v>
      </c>
      <c r="G3093" s="32">
        <f t="shared" si="100"/>
        <v>678.12399045999996</v>
      </c>
    </row>
    <row r="3094" spans="1:7" ht="15" customHeight="1">
      <c r="A3094" s="29" t="s">
        <v>74</v>
      </c>
      <c r="B3094" s="29" t="s">
        <v>75</v>
      </c>
      <c r="C3094" s="29" t="s">
        <v>76</v>
      </c>
      <c r="D3094" s="30" t="s">
        <v>48</v>
      </c>
      <c r="E3094" s="31">
        <v>889</v>
      </c>
      <c r="F3094" s="32">
        <v>0.133876</v>
      </c>
      <c r="G3094" s="32">
        <f t="shared" si="100"/>
        <v>119.01576399999999</v>
      </c>
    </row>
    <row r="3095" spans="1:7" ht="20.100000000000001" customHeight="1">
      <c r="A3095" s="29" t="s">
        <v>77</v>
      </c>
      <c r="B3095" s="29" t="s">
        <v>78</v>
      </c>
      <c r="C3095" s="29" t="s">
        <v>79</v>
      </c>
      <c r="D3095" s="30" t="s">
        <v>81</v>
      </c>
      <c r="E3095" s="31">
        <v>154.34</v>
      </c>
      <c r="F3095" s="32">
        <v>0.2472</v>
      </c>
      <c r="G3095" s="32">
        <f t="shared" si="100"/>
        <v>38.152847999999999</v>
      </c>
    </row>
    <row r="3096" spans="1:7" ht="20.100000000000001" customHeight="1">
      <c r="A3096" s="29" t="s">
        <v>84</v>
      </c>
      <c r="B3096" s="29" t="s">
        <v>85</v>
      </c>
      <c r="C3096" s="29" t="s">
        <v>86</v>
      </c>
      <c r="D3096" s="30" t="s">
        <v>48</v>
      </c>
      <c r="E3096" s="31">
        <v>95.05</v>
      </c>
      <c r="F3096" s="32">
        <v>2</v>
      </c>
      <c r="G3096" s="32">
        <f t="shared" si="100"/>
        <v>190.1</v>
      </c>
    </row>
    <row r="3097" spans="1:7" ht="20.100000000000001" customHeight="1">
      <c r="A3097" s="29" t="s">
        <v>87</v>
      </c>
      <c r="B3097" s="29" t="s">
        <v>88</v>
      </c>
      <c r="C3097" s="29" t="s">
        <v>89</v>
      </c>
      <c r="D3097" s="30" t="s">
        <v>48</v>
      </c>
      <c r="E3097" s="31">
        <v>95.05</v>
      </c>
      <c r="F3097" s="32">
        <v>0.4</v>
      </c>
      <c r="G3097" s="32">
        <f t="shared" si="100"/>
        <v>38.020000000000003</v>
      </c>
    </row>
    <row r="3098" spans="1:7" ht="20.100000000000001" customHeight="1">
      <c r="A3098" s="29" t="s">
        <v>94</v>
      </c>
      <c r="B3098" s="29" t="s">
        <v>95</v>
      </c>
      <c r="C3098" s="29" t="s">
        <v>96</v>
      </c>
      <c r="D3098" s="30" t="s">
        <v>48</v>
      </c>
      <c r="E3098" s="31">
        <v>95.05</v>
      </c>
      <c r="F3098" s="32">
        <v>0.6</v>
      </c>
      <c r="G3098" s="32">
        <f t="shared" si="100"/>
        <v>57.029999999999994</v>
      </c>
    </row>
    <row r="3099" spans="1:7" ht="20.100000000000001" customHeight="1">
      <c r="A3099" s="29" t="s">
        <v>97</v>
      </c>
      <c r="B3099" s="29" t="s">
        <v>98</v>
      </c>
      <c r="C3099" s="29" t="s">
        <v>99</v>
      </c>
      <c r="D3099" s="30" t="s">
        <v>101</v>
      </c>
      <c r="E3099" s="31">
        <v>95.05</v>
      </c>
      <c r="F3099" s="32">
        <v>0.6</v>
      </c>
      <c r="G3099" s="32">
        <f t="shared" si="100"/>
        <v>57.029999999999994</v>
      </c>
    </row>
    <row r="3100" spans="1:7" ht="27.95" customHeight="1">
      <c r="A3100" s="29" t="s">
        <v>102</v>
      </c>
      <c r="B3100" s="29" t="s">
        <v>103</v>
      </c>
      <c r="C3100" s="29" t="s">
        <v>104</v>
      </c>
      <c r="D3100" s="30" t="s">
        <v>101</v>
      </c>
      <c r="E3100" s="31">
        <v>342.18</v>
      </c>
      <c r="F3100" s="32">
        <v>5.5800000000000002E-2</v>
      </c>
      <c r="G3100" s="32">
        <f t="shared" si="100"/>
        <v>19.093644000000001</v>
      </c>
    </row>
    <row r="3101" spans="1:7" ht="20.100000000000001" customHeight="1">
      <c r="A3101" s="29" t="s">
        <v>106</v>
      </c>
      <c r="B3101" s="29" t="s">
        <v>107</v>
      </c>
      <c r="C3101" s="29" t="s">
        <v>108</v>
      </c>
      <c r="D3101" s="30" t="s">
        <v>48</v>
      </c>
      <c r="E3101" s="31">
        <v>95.05</v>
      </c>
      <c r="F3101" s="32">
        <v>5.5</v>
      </c>
      <c r="G3101" s="32">
        <f t="shared" si="100"/>
        <v>522.77499999999998</v>
      </c>
    </row>
    <row r="3102" spans="1:7" ht="27.95" customHeight="1">
      <c r="A3102" s="29" t="s">
        <v>109</v>
      </c>
      <c r="B3102" s="29" t="s">
        <v>110</v>
      </c>
      <c r="C3102" s="29" t="s">
        <v>111</v>
      </c>
      <c r="D3102" s="30" t="s">
        <v>58</v>
      </c>
      <c r="E3102" s="31">
        <v>257.60000000000002</v>
      </c>
      <c r="F3102" s="32">
        <v>0.37630000000000002</v>
      </c>
      <c r="G3102" s="32">
        <f t="shared" si="100"/>
        <v>96.934880000000021</v>
      </c>
    </row>
    <row r="3103" spans="1:7" ht="20.100000000000001" customHeight="1">
      <c r="A3103" s="29" t="s">
        <v>112</v>
      </c>
      <c r="B3103" s="29" t="s">
        <v>113</v>
      </c>
      <c r="C3103" s="29" t="s">
        <v>114</v>
      </c>
      <c r="D3103" s="30" t="s">
        <v>101</v>
      </c>
      <c r="E3103" s="31">
        <v>21.25</v>
      </c>
      <c r="F3103" s="32">
        <v>6</v>
      </c>
      <c r="G3103" s="32">
        <f t="shared" si="100"/>
        <v>127.5</v>
      </c>
    </row>
    <row r="3104" spans="1:7" ht="20.100000000000001" customHeight="1">
      <c r="A3104" s="29" t="s">
        <v>115</v>
      </c>
      <c r="B3104" s="29" t="s">
        <v>116</v>
      </c>
      <c r="C3104" s="29" t="s">
        <v>117</v>
      </c>
      <c r="D3104" s="30" t="s">
        <v>118</v>
      </c>
      <c r="E3104" s="31">
        <v>6.84</v>
      </c>
      <c r="F3104" s="32">
        <v>0.37940000000000002</v>
      </c>
      <c r="G3104" s="32">
        <f t="shared" si="100"/>
        <v>2.5950959999999998</v>
      </c>
    </row>
    <row r="3105" spans="1:7" ht="27.95" customHeight="1">
      <c r="A3105" s="29" t="s">
        <v>122</v>
      </c>
      <c r="B3105" s="29" t="s">
        <v>123</v>
      </c>
      <c r="C3105" s="29" t="s">
        <v>124</v>
      </c>
      <c r="D3105" s="30" t="s">
        <v>101</v>
      </c>
      <c r="E3105" s="31">
        <v>131.82</v>
      </c>
      <c r="F3105" s="32">
        <v>5.96E-2</v>
      </c>
      <c r="G3105" s="32">
        <f t="shared" si="100"/>
        <v>7.8564719999999992</v>
      </c>
    </row>
    <row r="3106" spans="1:7" ht="20.100000000000001" customHeight="1">
      <c r="A3106" s="29" t="s">
        <v>127</v>
      </c>
      <c r="B3106" s="29" t="s">
        <v>128</v>
      </c>
      <c r="C3106" s="29" t="s">
        <v>129</v>
      </c>
      <c r="D3106" s="30" t="s">
        <v>48</v>
      </c>
      <c r="E3106" s="31">
        <v>44.77</v>
      </c>
      <c r="F3106" s="32">
        <v>1.0041</v>
      </c>
      <c r="G3106" s="32">
        <f t="shared" si="100"/>
        <v>44.953557000000004</v>
      </c>
    </row>
    <row r="3107" spans="1:7" ht="20.100000000000001" customHeight="1">
      <c r="A3107" s="29" t="s">
        <v>130</v>
      </c>
      <c r="B3107" s="29" t="s">
        <v>131</v>
      </c>
      <c r="C3107" s="29" t="s">
        <v>132</v>
      </c>
      <c r="D3107" s="30" t="s">
        <v>48</v>
      </c>
      <c r="E3107" s="31">
        <v>44.77</v>
      </c>
      <c r="F3107" s="32">
        <v>0.50229999999999997</v>
      </c>
      <c r="G3107" s="32">
        <f t="shared" si="100"/>
        <v>22.487971000000002</v>
      </c>
    </row>
    <row r="3108" spans="1:7" ht="27.95" customHeight="1">
      <c r="A3108" s="29" t="s">
        <v>134</v>
      </c>
      <c r="B3108" s="29" t="s">
        <v>135</v>
      </c>
      <c r="C3108" s="29" t="s">
        <v>136</v>
      </c>
      <c r="D3108" s="30" t="s">
        <v>48</v>
      </c>
      <c r="E3108" s="31">
        <v>44.77</v>
      </c>
      <c r="F3108" s="32">
        <v>0.20188400000000001</v>
      </c>
      <c r="G3108" s="32">
        <f t="shared" si="100"/>
        <v>9.0383466800000019</v>
      </c>
    </row>
    <row r="3109" spans="1:7" ht="36" customHeight="1">
      <c r="A3109" s="29" t="s">
        <v>137</v>
      </c>
      <c r="B3109" s="29" t="s">
        <v>138</v>
      </c>
      <c r="C3109" s="29" t="s">
        <v>139</v>
      </c>
      <c r="D3109" s="30" t="s">
        <v>48</v>
      </c>
      <c r="E3109" s="31">
        <v>44.77</v>
      </c>
      <c r="F3109" s="32">
        <v>1.24085</v>
      </c>
      <c r="G3109" s="32">
        <f t="shared" si="100"/>
        <v>55.552854500000002</v>
      </c>
    </row>
    <row r="3110" spans="1:7" ht="20.100000000000001" customHeight="1">
      <c r="A3110" s="29" t="s">
        <v>140</v>
      </c>
      <c r="B3110" s="29" t="s">
        <v>141</v>
      </c>
      <c r="C3110" s="29" t="s">
        <v>142</v>
      </c>
      <c r="D3110" s="30" t="s">
        <v>81</v>
      </c>
      <c r="E3110" s="31">
        <v>234</v>
      </c>
      <c r="F3110" s="32">
        <v>0.83399999999999996</v>
      </c>
      <c r="G3110" s="32">
        <f t="shared" si="100"/>
        <v>195.15599999999998</v>
      </c>
    </row>
    <row r="3111" spans="1:7" ht="20.100000000000001" customHeight="1">
      <c r="A3111" s="29" t="s">
        <v>143</v>
      </c>
      <c r="B3111" s="29" t="s">
        <v>144</v>
      </c>
      <c r="C3111" s="29" t="s">
        <v>145</v>
      </c>
      <c r="D3111" s="30" t="s">
        <v>48</v>
      </c>
      <c r="E3111" s="31">
        <v>42.68</v>
      </c>
      <c r="F3111" s="32">
        <v>1.734</v>
      </c>
      <c r="G3111" s="32">
        <f t="shared" si="100"/>
        <v>74.00712</v>
      </c>
    </row>
    <row r="3112" spans="1:7" ht="20.100000000000001" customHeight="1">
      <c r="A3112" s="29" t="s">
        <v>146</v>
      </c>
      <c r="B3112" s="29" t="s">
        <v>147</v>
      </c>
      <c r="C3112" s="29" t="s">
        <v>148</v>
      </c>
      <c r="D3112" s="30" t="s">
        <v>48</v>
      </c>
      <c r="E3112" s="31">
        <v>2.09</v>
      </c>
      <c r="F3112" s="32">
        <v>1.734</v>
      </c>
      <c r="G3112" s="32">
        <f t="shared" si="100"/>
        <v>3.6240599999999996</v>
      </c>
    </row>
    <row r="3113" spans="1:7" ht="20.100000000000001" customHeight="1">
      <c r="A3113" s="29" t="s">
        <v>149</v>
      </c>
      <c r="B3113" s="29" t="s">
        <v>150</v>
      </c>
      <c r="C3113" s="29" t="s">
        <v>151</v>
      </c>
      <c r="D3113" s="30" t="s">
        <v>48</v>
      </c>
      <c r="E3113" s="31">
        <v>852</v>
      </c>
      <c r="F3113" s="32">
        <v>0.46</v>
      </c>
      <c r="G3113" s="32">
        <f t="shared" si="100"/>
        <v>391.92</v>
      </c>
    </row>
    <row r="3114" spans="1:7" ht="15" customHeight="1">
      <c r="A3114" s="29" t="s">
        <v>152</v>
      </c>
      <c r="B3114" s="29" t="s">
        <v>153</v>
      </c>
      <c r="C3114" s="29" t="s">
        <v>154</v>
      </c>
      <c r="D3114" s="30" t="s">
        <v>155</v>
      </c>
      <c r="E3114" s="31">
        <v>142</v>
      </c>
      <c r="F3114" s="32">
        <v>0.63349999999999995</v>
      </c>
      <c r="G3114" s="32">
        <f t="shared" si="100"/>
        <v>89.956999999999994</v>
      </c>
    </row>
    <row r="3115" spans="1:7" ht="15" customHeight="1">
      <c r="A3115" s="29" t="s">
        <v>158</v>
      </c>
      <c r="B3115" s="29" t="s">
        <v>159</v>
      </c>
      <c r="C3115" s="29" t="s">
        <v>160</v>
      </c>
      <c r="D3115" s="30" t="s">
        <v>48</v>
      </c>
      <c r="E3115" s="31">
        <v>161.22</v>
      </c>
      <c r="F3115" s="32">
        <v>8.8999999999999996E-2</v>
      </c>
      <c r="G3115" s="32">
        <f t="shared" si="100"/>
        <v>14.348579999999998</v>
      </c>
    </row>
    <row r="3116" spans="1:7" ht="20.100000000000001" customHeight="1">
      <c r="A3116" s="29" t="s">
        <v>161</v>
      </c>
      <c r="B3116" s="29" t="s">
        <v>162</v>
      </c>
      <c r="C3116" s="29" t="s">
        <v>163</v>
      </c>
      <c r="D3116" s="30" t="s">
        <v>48</v>
      </c>
      <c r="E3116" s="31">
        <v>161.22</v>
      </c>
      <c r="F3116" s="32">
        <v>1.4359999999999999</v>
      </c>
      <c r="G3116" s="32">
        <f t="shared" ref="G3116:G3147" si="101">F3116*E3116</f>
        <v>231.51191999999998</v>
      </c>
    </row>
    <row r="3117" spans="1:7" ht="15" customHeight="1">
      <c r="A3117" s="29" t="s">
        <v>166</v>
      </c>
      <c r="B3117" s="29" t="s">
        <v>159</v>
      </c>
      <c r="C3117" s="29" t="s">
        <v>160</v>
      </c>
      <c r="D3117" s="30" t="s">
        <v>48</v>
      </c>
      <c r="E3117" s="31">
        <v>262.7</v>
      </c>
      <c r="F3117" s="32">
        <v>8.8999999999999996E-2</v>
      </c>
      <c r="G3117" s="32">
        <f t="shared" si="101"/>
        <v>23.380299999999998</v>
      </c>
    </row>
    <row r="3118" spans="1:7" ht="15" customHeight="1">
      <c r="A3118" s="29" t="s">
        <v>167</v>
      </c>
      <c r="B3118" s="29" t="s">
        <v>168</v>
      </c>
      <c r="C3118" s="29" t="s">
        <v>169</v>
      </c>
      <c r="D3118" s="30" t="s">
        <v>171</v>
      </c>
      <c r="E3118" s="31">
        <v>262.7</v>
      </c>
      <c r="F3118" s="32">
        <v>0.36</v>
      </c>
      <c r="G3118" s="32">
        <f t="shared" si="101"/>
        <v>94.571999999999989</v>
      </c>
    </row>
    <row r="3119" spans="1:7" ht="27.95" customHeight="1">
      <c r="A3119" s="29" t="s">
        <v>172</v>
      </c>
      <c r="B3119" s="29" t="s">
        <v>173</v>
      </c>
      <c r="C3119" s="29" t="s">
        <v>174</v>
      </c>
      <c r="D3119" s="30" t="s">
        <v>48</v>
      </c>
      <c r="E3119" s="31">
        <v>142</v>
      </c>
      <c r="F3119" s="32">
        <v>0.95606000000000002</v>
      </c>
      <c r="G3119" s="32">
        <f t="shared" si="101"/>
        <v>135.76052000000001</v>
      </c>
    </row>
    <row r="3120" spans="1:7" ht="20.100000000000001" customHeight="1">
      <c r="A3120" s="29" t="s">
        <v>175</v>
      </c>
      <c r="B3120" s="29" t="s">
        <v>176</v>
      </c>
      <c r="C3120" s="29" t="s">
        <v>177</v>
      </c>
      <c r="D3120" s="30" t="s">
        <v>48</v>
      </c>
      <c r="E3120" s="31">
        <v>262.7</v>
      </c>
      <c r="F3120" s="32">
        <v>1.1399999999999999</v>
      </c>
      <c r="G3120" s="32">
        <f t="shared" si="101"/>
        <v>299.47799999999995</v>
      </c>
    </row>
    <row r="3121" spans="1:7" ht="15" customHeight="1">
      <c r="A3121" s="29" t="s">
        <v>178</v>
      </c>
      <c r="B3121" s="29" t="s">
        <v>153</v>
      </c>
      <c r="C3121" s="29" t="s">
        <v>154</v>
      </c>
      <c r="D3121" s="30" t="s">
        <v>155</v>
      </c>
      <c r="E3121" s="31">
        <v>71</v>
      </c>
      <c r="F3121" s="32">
        <v>0.63349999999999995</v>
      </c>
      <c r="G3121" s="32">
        <f t="shared" si="101"/>
        <v>44.978499999999997</v>
      </c>
    </row>
    <row r="3122" spans="1:7" ht="20.100000000000001" customHeight="1">
      <c r="A3122" s="29" t="s">
        <v>181</v>
      </c>
      <c r="B3122" s="29" t="s">
        <v>182</v>
      </c>
      <c r="C3122" s="29" t="s">
        <v>183</v>
      </c>
      <c r="D3122" s="30" t="s">
        <v>48</v>
      </c>
      <c r="E3122" s="31">
        <v>1217</v>
      </c>
      <c r="F3122" s="32">
        <v>0.15609999999999999</v>
      </c>
      <c r="G3122" s="32">
        <f t="shared" si="101"/>
        <v>189.97369999999998</v>
      </c>
    </row>
    <row r="3123" spans="1:7" ht="20.100000000000001" customHeight="1">
      <c r="A3123" s="29" t="s">
        <v>184</v>
      </c>
      <c r="B3123" s="29" t="s">
        <v>185</v>
      </c>
      <c r="C3123" s="29" t="s">
        <v>186</v>
      </c>
      <c r="D3123" s="30" t="s">
        <v>48</v>
      </c>
      <c r="E3123" s="31">
        <v>856.28</v>
      </c>
      <c r="F3123" s="32">
        <v>0.1201</v>
      </c>
      <c r="G3123" s="32">
        <f t="shared" si="101"/>
        <v>102.83922799999999</v>
      </c>
    </row>
    <row r="3124" spans="1:7" ht="20.100000000000001" customHeight="1">
      <c r="A3124" s="29" t="s">
        <v>190</v>
      </c>
      <c r="B3124" s="29" t="s">
        <v>191</v>
      </c>
      <c r="C3124" s="29" t="s">
        <v>192</v>
      </c>
      <c r="D3124" s="30" t="s">
        <v>81</v>
      </c>
      <c r="E3124" s="31">
        <v>57</v>
      </c>
      <c r="F3124" s="32">
        <v>0.35049999999999998</v>
      </c>
      <c r="G3124" s="32">
        <f t="shared" si="101"/>
        <v>19.9785</v>
      </c>
    </row>
    <row r="3125" spans="1:7" ht="27.95" customHeight="1">
      <c r="A3125" s="29" t="s">
        <v>201</v>
      </c>
      <c r="B3125" s="29" t="s">
        <v>72</v>
      </c>
      <c r="C3125" s="29" t="s">
        <v>73</v>
      </c>
      <c r="D3125" s="30" t="s">
        <v>48</v>
      </c>
      <c r="E3125" s="31">
        <v>1600.8</v>
      </c>
      <c r="F3125" s="32">
        <v>0.76279414000000001</v>
      </c>
      <c r="G3125" s="32">
        <f t="shared" si="101"/>
        <v>1221.080859312</v>
      </c>
    </row>
    <row r="3126" spans="1:7" ht="15" customHeight="1">
      <c r="A3126" s="29" t="s">
        <v>202</v>
      </c>
      <c r="B3126" s="29" t="s">
        <v>75</v>
      </c>
      <c r="C3126" s="29" t="s">
        <v>76</v>
      </c>
      <c r="D3126" s="30" t="s">
        <v>48</v>
      </c>
      <c r="E3126" s="31">
        <v>1600.8</v>
      </c>
      <c r="F3126" s="32">
        <v>0.133876</v>
      </c>
      <c r="G3126" s="32">
        <f t="shared" si="101"/>
        <v>214.3087008</v>
      </c>
    </row>
    <row r="3127" spans="1:7" ht="20.100000000000001" customHeight="1">
      <c r="A3127" s="29" t="s">
        <v>203</v>
      </c>
      <c r="B3127" s="29" t="s">
        <v>78</v>
      </c>
      <c r="C3127" s="29" t="s">
        <v>79</v>
      </c>
      <c r="D3127" s="30" t="s">
        <v>81</v>
      </c>
      <c r="E3127" s="31">
        <v>124.19</v>
      </c>
      <c r="F3127" s="32">
        <v>0.2472</v>
      </c>
      <c r="G3127" s="32">
        <f t="shared" si="101"/>
        <v>30.699767999999999</v>
      </c>
    </row>
    <row r="3128" spans="1:7" ht="20.100000000000001" customHeight="1">
      <c r="A3128" s="29" t="s">
        <v>205</v>
      </c>
      <c r="B3128" s="29" t="s">
        <v>85</v>
      </c>
      <c r="C3128" s="29" t="s">
        <v>86</v>
      </c>
      <c r="D3128" s="30" t="s">
        <v>48</v>
      </c>
      <c r="E3128" s="31">
        <v>91.8</v>
      </c>
      <c r="F3128" s="32">
        <v>2</v>
      </c>
      <c r="G3128" s="32">
        <f t="shared" si="101"/>
        <v>183.6</v>
      </c>
    </row>
    <row r="3129" spans="1:7" ht="20.100000000000001" customHeight="1">
      <c r="A3129" s="29" t="s">
        <v>206</v>
      </c>
      <c r="B3129" s="29" t="s">
        <v>88</v>
      </c>
      <c r="C3129" s="29" t="s">
        <v>89</v>
      </c>
      <c r="D3129" s="30" t="s">
        <v>48</v>
      </c>
      <c r="E3129" s="31">
        <v>91.8</v>
      </c>
      <c r="F3129" s="32">
        <v>0.4</v>
      </c>
      <c r="G3129" s="32">
        <f t="shared" si="101"/>
        <v>36.72</v>
      </c>
    </row>
    <row r="3130" spans="1:7" ht="15" customHeight="1">
      <c r="A3130" s="29" t="s">
        <v>207</v>
      </c>
      <c r="B3130" s="29" t="s">
        <v>159</v>
      </c>
      <c r="C3130" s="29" t="s">
        <v>160</v>
      </c>
      <c r="D3130" s="30" t="s">
        <v>48</v>
      </c>
      <c r="E3130" s="31">
        <v>91.8</v>
      </c>
      <c r="F3130" s="32">
        <v>8.8999999999999996E-2</v>
      </c>
      <c r="G3130" s="32">
        <f t="shared" si="101"/>
        <v>8.1701999999999995</v>
      </c>
    </row>
    <row r="3131" spans="1:7" ht="20.100000000000001" customHeight="1">
      <c r="A3131" s="29" t="s">
        <v>208</v>
      </c>
      <c r="B3131" s="29" t="s">
        <v>95</v>
      </c>
      <c r="C3131" s="29" t="s">
        <v>96</v>
      </c>
      <c r="D3131" s="30" t="s">
        <v>48</v>
      </c>
      <c r="E3131" s="31">
        <v>91.8</v>
      </c>
      <c r="F3131" s="32">
        <v>0.6</v>
      </c>
      <c r="G3131" s="32">
        <f t="shared" si="101"/>
        <v>55.08</v>
      </c>
    </row>
    <row r="3132" spans="1:7" ht="20.100000000000001" customHeight="1">
      <c r="A3132" s="29" t="s">
        <v>209</v>
      </c>
      <c r="B3132" s="29" t="s">
        <v>98</v>
      </c>
      <c r="C3132" s="29" t="s">
        <v>99</v>
      </c>
      <c r="D3132" s="30" t="s">
        <v>101</v>
      </c>
      <c r="E3132" s="31">
        <v>91.8</v>
      </c>
      <c r="F3132" s="32">
        <v>0.6</v>
      </c>
      <c r="G3132" s="32">
        <f t="shared" si="101"/>
        <v>55.08</v>
      </c>
    </row>
    <row r="3133" spans="1:7" ht="27.95" customHeight="1">
      <c r="A3133" s="29" t="s">
        <v>210</v>
      </c>
      <c r="B3133" s="29" t="s">
        <v>211</v>
      </c>
      <c r="C3133" s="29" t="s">
        <v>212</v>
      </c>
      <c r="D3133" s="30" t="s">
        <v>101</v>
      </c>
      <c r="E3133" s="31">
        <v>330.48</v>
      </c>
      <c r="F3133" s="32">
        <v>0.96553999999999995</v>
      </c>
      <c r="G3133" s="32">
        <f t="shared" si="101"/>
        <v>319.09165919999998</v>
      </c>
    </row>
    <row r="3134" spans="1:7" ht="20.100000000000001" customHeight="1">
      <c r="A3134" s="29" t="s">
        <v>213</v>
      </c>
      <c r="B3134" s="29" t="s">
        <v>107</v>
      </c>
      <c r="C3134" s="29" t="s">
        <v>108</v>
      </c>
      <c r="D3134" s="30" t="s">
        <v>48</v>
      </c>
      <c r="E3134" s="31">
        <v>91.8</v>
      </c>
      <c r="F3134" s="32">
        <v>5.5</v>
      </c>
      <c r="G3134" s="32">
        <f t="shared" si="101"/>
        <v>504.9</v>
      </c>
    </row>
    <row r="3135" spans="1:7" ht="27.95" customHeight="1">
      <c r="A3135" s="29" t="s">
        <v>214</v>
      </c>
      <c r="B3135" s="29" t="s">
        <v>110</v>
      </c>
      <c r="C3135" s="29" t="s">
        <v>111</v>
      </c>
      <c r="D3135" s="30" t="s">
        <v>58</v>
      </c>
      <c r="E3135" s="31">
        <v>365.33</v>
      </c>
      <c r="F3135" s="32">
        <v>0.37630000000000002</v>
      </c>
      <c r="G3135" s="32">
        <f t="shared" si="101"/>
        <v>137.473679</v>
      </c>
    </row>
    <row r="3136" spans="1:7" ht="20.100000000000001" customHeight="1">
      <c r="A3136" s="29" t="s">
        <v>215</v>
      </c>
      <c r="B3136" s="29" t="s">
        <v>113</v>
      </c>
      <c r="C3136" s="29" t="s">
        <v>114</v>
      </c>
      <c r="D3136" s="30" t="s">
        <v>101</v>
      </c>
      <c r="E3136" s="31">
        <v>30.14</v>
      </c>
      <c r="F3136" s="32">
        <v>6</v>
      </c>
      <c r="G3136" s="32">
        <f t="shared" si="101"/>
        <v>180.84</v>
      </c>
    </row>
    <row r="3137" spans="1:7" ht="20.100000000000001" customHeight="1">
      <c r="A3137" s="29" t="s">
        <v>216</v>
      </c>
      <c r="B3137" s="29" t="s">
        <v>116</v>
      </c>
      <c r="C3137" s="29" t="s">
        <v>117</v>
      </c>
      <c r="D3137" s="30" t="s">
        <v>118</v>
      </c>
      <c r="E3137" s="31">
        <v>1.8</v>
      </c>
      <c r="F3137" s="32">
        <v>0.37940000000000002</v>
      </c>
      <c r="G3137" s="32">
        <f t="shared" si="101"/>
        <v>0.68292000000000008</v>
      </c>
    </row>
    <row r="3138" spans="1:7" ht="27.95" customHeight="1">
      <c r="A3138" s="29" t="s">
        <v>218</v>
      </c>
      <c r="B3138" s="29" t="s">
        <v>123</v>
      </c>
      <c r="C3138" s="29" t="s">
        <v>124</v>
      </c>
      <c r="D3138" s="30" t="s">
        <v>101</v>
      </c>
      <c r="E3138" s="31">
        <v>34.67</v>
      </c>
      <c r="F3138" s="32">
        <v>5.96E-2</v>
      </c>
      <c r="G3138" s="32">
        <f t="shared" si="101"/>
        <v>2.0663320000000001</v>
      </c>
    </row>
    <row r="3139" spans="1:7" ht="27.95" customHeight="1">
      <c r="A3139" s="29" t="s">
        <v>219</v>
      </c>
      <c r="B3139" s="29" t="s">
        <v>220</v>
      </c>
      <c r="C3139" s="29" t="s">
        <v>221</v>
      </c>
      <c r="D3139" s="30" t="s">
        <v>48</v>
      </c>
      <c r="E3139" s="31">
        <v>9</v>
      </c>
      <c r="F3139" s="32">
        <v>1.5215700000000001</v>
      </c>
      <c r="G3139" s="32">
        <f t="shared" si="101"/>
        <v>13.694130000000001</v>
      </c>
    </row>
    <row r="3140" spans="1:7" ht="20.100000000000001" customHeight="1">
      <c r="A3140" s="29" t="s">
        <v>222</v>
      </c>
      <c r="B3140" s="29" t="s">
        <v>223</v>
      </c>
      <c r="C3140" s="29" t="s">
        <v>224</v>
      </c>
      <c r="D3140" s="30" t="s">
        <v>48</v>
      </c>
      <c r="E3140" s="31">
        <v>1.36</v>
      </c>
      <c r="F3140" s="32">
        <v>6.4429999999999996</v>
      </c>
      <c r="G3140" s="32">
        <f t="shared" si="101"/>
        <v>8.76248</v>
      </c>
    </row>
    <row r="3141" spans="1:7" ht="20.100000000000001" customHeight="1">
      <c r="A3141" s="29" t="s">
        <v>225</v>
      </c>
      <c r="B3141" s="29" t="s">
        <v>226</v>
      </c>
      <c r="C3141" s="29" t="s">
        <v>227</v>
      </c>
      <c r="D3141" s="30" t="s">
        <v>48</v>
      </c>
      <c r="E3141" s="31">
        <v>17.399999999999999</v>
      </c>
      <c r="F3141" s="32">
        <v>0.13437399999999999</v>
      </c>
      <c r="G3141" s="32">
        <f t="shared" si="101"/>
        <v>2.3381075999999998</v>
      </c>
    </row>
    <row r="3142" spans="1:7" ht="20.100000000000001" customHeight="1">
      <c r="A3142" s="29" t="s">
        <v>228</v>
      </c>
      <c r="B3142" s="29" t="s">
        <v>229</v>
      </c>
      <c r="C3142" s="29" t="s">
        <v>230</v>
      </c>
      <c r="D3142" s="30" t="s">
        <v>48</v>
      </c>
      <c r="E3142" s="31">
        <v>17.399999999999999</v>
      </c>
      <c r="F3142" s="32">
        <v>1.2</v>
      </c>
      <c r="G3142" s="32">
        <f t="shared" si="101"/>
        <v>20.88</v>
      </c>
    </row>
    <row r="3143" spans="1:7" ht="20.100000000000001" customHeight="1">
      <c r="A3143" s="29" t="s">
        <v>235</v>
      </c>
      <c r="B3143" s="29" t="s">
        <v>128</v>
      </c>
      <c r="C3143" s="29" t="s">
        <v>129</v>
      </c>
      <c r="D3143" s="30" t="s">
        <v>48</v>
      </c>
      <c r="E3143" s="31">
        <v>1721.67</v>
      </c>
      <c r="F3143" s="32">
        <v>1.0041</v>
      </c>
      <c r="G3143" s="32">
        <f t="shared" si="101"/>
        <v>1728.7288470000001</v>
      </c>
    </row>
    <row r="3144" spans="1:7" ht="20.100000000000001" customHeight="1">
      <c r="A3144" s="29" t="s">
        <v>236</v>
      </c>
      <c r="B3144" s="29" t="s">
        <v>131</v>
      </c>
      <c r="C3144" s="29" t="s">
        <v>132</v>
      </c>
      <c r="D3144" s="30" t="s">
        <v>48</v>
      </c>
      <c r="E3144" s="31">
        <v>1721.67</v>
      </c>
      <c r="F3144" s="32">
        <v>0.50229999999999997</v>
      </c>
      <c r="G3144" s="32">
        <f t="shared" si="101"/>
        <v>864.79484100000002</v>
      </c>
    </row>
    <row r="3145" spans="1:7" ht="27.95" customHeight="1">
      <c r="A3145" s="29" t="s">
        <v>238</v>
      </c>
      <c r="B3145" s="29" t="s">
        <v>135</v>
      </c>
      <c r="C3145" s="29" t="s">
        <v>136</v>
      </c>
      <c r="D3145" s="30" t="s">
        <v>48</v>
      </c>
      <c r="E3145" s="31">
        <v>1721.67</v>
      </c>
      <c r="F3145" s="32">
        <v>0.20188400000000001</v>
      </c>
      <c r="G3145" s="32">
        <f t="shared" si="101"/>
        <v>347.57762628</v>
      </c>
    </row>
    <row r="3146" spans="1:7" ht="36" customHeight="1">
      <c r="A3146" s="29" t="s">
        <v>239</v>
      </c>
      <c r="B3146" s="29" t="s">
        <v>138</v>
      </c>
      <c r="C3146" s="29" t="s">
        <v>139</v>
      </c>
      <c r="D3146" s="30" t="s">
        <v>48</v>
      </c>
      <c r="E3146" s="31">
        <v>1721.67</v>
      </c>
      <c r="F3146" s="32">
        <v>1.24085</v>
      </c>
      <c r="G3146" s="32">
        <f t="shared" si="101"/>
        <v>2136.3342195</v>
      </c>
    </row>
    <row r="3147" spans="1:7" ht="20.100000000000001" customHeight="1">
      <c r="A3147" s="29" t="s">
        <v>240</v>
      </c>
      <c r="B3147" s="29" t="s">
        <v>241</v>
      </c>
      <c r="C3147" s="29" t="s">
        <v>242</v>
      </c>
      <c r="D3147" s="30" t="s">
        <v>48</v>
      </c>
      <c r="E3147" s="31">
        <v>1269.6500000000001</v>
      </c>
      <c r="F3147" s="32">
        <v>1.734</v>
      </c>
      <c r="G3147" s="32">
        <f t="shared" si="101"/>
        <v>2201.5731000000001</v>
      </c>
    </row>
    <row r="3148" spans="1:7" ht="20.100000000000001" customHeight="1">
      <c r="A3148" s="29" t="s">
        <v>243</v>
      </c>
      <c r="B3148" s="29" t="s">
        <v>244</v>
      </c>
      <c r="C3148" s="29" t="s">
        <v>245</v>
      </c>
      <c r="D3148" s="30" t="s">
        <v>48</v>
      </c>
      <c r="E3148" s="31">
        <v>168.7</v>
      </c>
      <c r="F3148" s="32">
        <v>1.734</v>
      </c>
      <c r="G3148" s="32">
        <f t="shared" ref="G3148:G3179" si="102">F3148*E3148</f>
        <v>292.5258</v>
      </c>
    </row>
    <row r="3149" spans="1:7" ht="20.100000000000001" customHeight="1">
      <c r="A3149" s="29" t="s">
        <v>246</v>
      </c>
      <c r="B3149" s="29" t="s">
        <v>247</v>
      </c>
      <c r="C3149" s="29" t="s">
        <v>248</v>
      </c>
      <c r="D3149" s="30" t="s">
        <v>48</v>
      </c>
      <c r="E3149" s="31">
        <v>283.3</v>
      </c>
      <c r="F3149" s="32">
        <v>1.734</v>
      </c>
      <c r="G3149" s="32">
        <f t="shared" si="102"/>
        <v>491.24220000000003</v>
      </c>
    </row>
    <row r="3150" spans="1:7" ht="20.100000000000001" customHeight="1">
      <c r="A3150" s="29" t="s">
        <v>249</v>
      </c>
      <c r="B3150" s="29" t="s">
        <v>150</v>
      </c>
      <c r="C3150" s="29" t="s">
        <v>151</v>
      </c>
      <c r="D3150" s="30" t="s">
        <v>48</v>
      </c>
      <c r="E3150" s="31">
        <v>1721.67</v>
      </c>
      <c r="F3150" s="32">
        <v>0.46</v>
      </c>
      <c r="G3150" s="32">
        <f t="shared" si="102"/>
        <v>791.96820000000002</v>
      </c>
    </row>
    <row r="3151" spans="1:7" ht="20.100000000000001" customHeight="1">
      <c r="A3151" s="29" t="s">
        <v>250</v>
      </c>
      <c r="B3151" s="29" t="s">
        <v>251</v>
      </c>
      <c r="C3151" s="29" t="s">
        <v>252</v>
      </c>
      <c r="D3151" s="30" t="s">
        <v>48</v>
      </c>
      <c r="E3151" s="31">
        <v>58.29</v>
      </c>
      <c r="F3151" s="32">
        <v>8.8800000000000004E-2</v>
      </c>
      <c r="G3151" s="32">
        <f t="shared" si="102"/>
        <v>5.1761520000000001</v>
      </c>
    </row>
    <row r="3152" spans="1:7" ht="20.100000000000001" customHeight="1">
      <c r="A3152" s="29" t="s">
        <v>253</v>
      </c>
      <c r="B3152" s="29" t="s">
        <v>254</v>
      </c>
      <c r="C3152" s="29" t="s">
        <v>255</v>
      </c>
      <c r="D3152" s="30" t="s">
        <v>48</v>
      </c>
      <c r="E3152" s="31">
        <v>58.29</v>
      </c>
      <c r="F3152" s="32">
        <v>0.22</v>
      </c>
      <c r="G3152" s="32">
        <f t="shared" si="102"/>
        <v>12.8238</v>
      </c>
    </row>
    <row r="3153" spans="1:7" ht="15" customHeight="1">
      <c r="A3153" s="29" t="s">
        <v>256</v>
      </c>
      <c r="B3153" s="29" t="s">
        <v>153</v>
      </c>
      <c r="C3153" s="29" t="s">
        <v>154</v>
      </c>
      <c r="D3153" s="30" t="s">
        <v>155</v>
      </c>
      <c r="E3153" s="31">
        <v>190</v>
      </c>
      <c r="F3153" s="32">
        <v>0.63349999999999995</v>
      </c>
      <c r="G3153" s="32">
        <f t="shared" si="102"/>
        <v>120.36499999999999</v>
      </c>
    </row>
    <row r="3154" spans="1:7" ht="20.100000000000001" customHeight="1">
      <c r="A3154" s="29" t="s">
        <v>257</v>
      </c>
      <c r="B3154" s="29" t="s">
        <v>258</v>
      </c>
      <c r="C3154" s="29" t="s">
        <v>259</v>
      </c>
      <c r="D3154" s="30" t="s">
        <v>48</v>
      </c>
      <c r="E3154" s="31">
        <v>340</v>
      </c>
      <c r="F3154" s="32">
        <v>0.6</v>
      </c>
      <c r="G3154" s="32">
        <f t="shared" si="102"/>
        <v>204</v>
      </c>
    </row>
    <row r="3155" spans="1:7" ht="20.100000000000001" customHeight="1">
      <c r="A3155" s="29" t="s">
        <v>260</v>
      </c>
      <c r="B3155" s="29" t="s">
        <v>261</v>
      </c>
      <c r="C3155" s="29" t="s">
        <v>262</v>
      </c>
      <c r="D3155" s="30" t="s">
        <v>48</v>
      </c>
      <c r="E3155" s="31">
        <v>340</v>
      </c>
      <c r="F3155" s="32">
        <v>0.9</v>
      </c>
      <c r="G3155" s="32">
        <f t="shared" si="102"/>
        <v>306</v>
      </c>
    </row>
    <row r="3156" spans="1:7" ht="15" customHeight="1">
      <c r="A3156" s="29" t="s">
        <v>265</v>
      </c>
      <c r="B3156" s="29" t="s">
        <v>159</v>
      </c>
      <c r="C3156" s="29" t="s">
        <v>160</v>
      </c>
      <c r="D3156" s="30" t="s">
        <v>48</v>
      </c>
      <c r="E3156" s="31">
        <v>408</v>
      </c>
      <c r="F3156" s="32">
        <v>8.8999999999999996E-2</v>
      </c>
      <c r="G3156" s="32">
        <f t="shared" si="102"/>
        <v>36.311999999999998</v>
      </c>
    </row>
    <row r="3157" spans="1:7" ht="36" customHeight="1">
      <c r="A3157" s="29" t="s">
        <v>266</v>
      </c>
      <c r="B3157" s="29" t="s">
        <v>267</v>
      </c>
      <c r="C3157" s="29" t="s">
        <v>268</v>
      </c>
      <c r="D3157" s="30" t="s">
        <v>48</v>
      </c>
      <c r="E3157" s="31">
        <v>408</v>
      </c>
      <c r="F3157" s="32">
        <v>0.57703499999999996</v>
      </c>
      <c r="G3157" s="32">
        <f t="shared" si="102"/>
        <v>235.43027999999998</v>
      </c>
    </row>
    <row r="3158" spans="1:7" ht="20.100000000000001" customHeight="1">
      <c r="A3158" s="29" t="s">
        <v>269</v>
      </c>
      <c r="B3158" s="29" t="s">
        <v>270</v>
      </c>
      <c r="C3158" s="29" t="s">
        <v>271</v>
      </c>
      <c r="D3158" s="30" t="s">
        <v>48</v>
      </c>
      <c r="E3158" s="31">
        <v>408</v>
      </c>
      <c r="F3158" s="32">
        <v>0.57199999999999995</v>
      </c>
      <c r="G3158" s="32">
        <f t="shared" si="102"/>
        <v>233.37599999999998</v>
      </c>
    </row>
    <row r="3159" spans="1:7" ht="20.100000000000001" customHeight="1">
      <c r="A3159" s="29" t="s">
        <v>274</v>
      </c>
      <c r="B3159" s="29" t="s">
        <v>275</v>
      </c>
      <c r="C3159" s="29" t="s">
        <v>276</v>
      </c>
      <c r="D3159" s="30" t="s">
        <v>48</v>
      </c>
      <c r="E3159" s="31">
        <v>229.45</v>
      </c>
      <c r="F3159" s="32">
        <v>1.43</v>
      </c>
      <c r="G3159" s="32">
        <f t="shared" si="102"/>
        <v>328.11349999999999</v>
      </c>
    </row>
    <row r="3160" spans="1:7" ht="20.100000000000001" customHeight="1">
      <c r="A3160" s="29" t="s">
        <v>277</v>
      </c>
      <c r="B3160" s="29" t="s">
        <v>131</v>
      </c>
      <c r="C3160" s="29" t="s">
        <v>132</v>
      </c>
      <c r="D3160" s="30" t="s">
        <v>48</v>
      </c>
      <c r="E3160" s="31">
        <v>46.46</v>
      </c>
      <c r="F3160" s="32">
        <v>0.50229999999999997</v>
      </c>
      <c r="G3160" s="32">
        <f t="shared" si="102"/>
        <v>23.336857999999999</v>
      </c>
    </row>
    <row r="3161" spans="1:7" ht="36" customHeight="1">
      <c r="A3161" s="29" t="s">
        <v>278</v>
      </c>
      <c r="B3161" s="29" t="s">
        <v>267</v>
      </c>
      <c r="C3161" s="29" t="s">
        <v>268</v>
      </c>
      <c r="D3161" s="30" t="s">
        <v>48</v>
      </c>
      <c r="E3161" s="31">
        <v>229.45</v>
      </c>
      <c r="F3161" s="32">
        <v>0.57703499999999996</v>
      </c>
      <c r="G3161" s="32">
        <f t="shared" si="102"/>
        <v>132.40068074999999</v>
      </c>
    </row>
    <row r="3162" spans="1:7" ht="20.100000000000001" customHeight="1">
      <c r="A3162" s="29" t="s">
        <v>279</v>
      </c>
      <c r="B3162" s="29" t="s">
        <v>280</v>
      </c>
      <c r="C3162" s="29" t="s">
        <v>281</v>
      </c>
      <c r="D3162" s="30" t="s">
        <v>48</v>
      </c>
      <c r="E3162" s="31">
        <v>275.91000000000003</v>
      </c>
      <c r="F3162" s="32">
        <v>1.1399999999999999</v>
      </c>
      <c r="G3162" s="32">
        <f t="shared" si="102"/>
        <v>314.53739999999999</v>
      </c>
    </row>
    <row r="3163" spans="1:7" ht="20.100000000000001" customHeight="1">
      <c r="A3163" s="29" t="s">
        <v>282</v>
      </c>
      <c r="B3163" s="29" t="s">
        <v>283</v>
      </c>
      <c r="C3163" s="29" t="s">
        <v>284</v>
      </c>
      <c r="D3163" s="30" t="s">
        <v>48</v>
      </c>
      <c r="E3163" s="31">
        <v>229.45</v>
      </c>
      <c r="F3163" s="32">
        <v>1.6500999999999999</v>
      </c>
      <c r="G3163" s="32">
        <f t="shared" si="102"/>
        <v>378.61544499999997</v>
      </c>
    </row>
    <row r="3164" spans="1:7" ht="20.100000000000001" customHeight="1">
      <c r="A3164" s="29" t="s">
        <v>285</v>
      </c>
      <c r="B3164" s="29" t="s">
        <v>286</v>
      </c>
      <c r="C3164" s="29" t="s">
        <v>287</v>
      </c>
      <c r="D3164" s="30" t="s">
        <v>48</v>
      </c>
      <c r="E3164" s="31">
        <v>46.46</v>
      </c>
      <c r="F3164" s="32">
        <v>0.92284999999999995</v>
      </c>
      <c r="G3164" s="32">
        <f t="shared" si="102"/>
        <v>42.875610999999999</v>
      </c>
    </row>
    <row r="3165" spans="1:7" ht="20.100000000000001" customHeight="1">
      <c r="A3165" s="29" t="s">
        <v>290</v>
      </c>
      <c r="B3165" s="29" t="s">
        <v>116</v>
      </c>
      <c r="C3165" s="29" t="s">
        <v>117</v>
      </c>
      <c r="D3165" s="30" t="s">
        <v>118</v>
      </c>
      <c r="E3165" s="31">
        <v>5</v>
      </c>
      <c r="F3165" s="32">
        <v>0.37940000000000002</v>
      </c>
      <c r="G3165" s="32">
        <f t="shared" si="102"/>
        <v>1.897</v>
      </c>
    </row>
    <row r="3166" spans="1:7" ht="20.100000000000001" customHeight="1">
      <c r="A3166" s="29" t="s">
        <v>291</v>
      </c>
      <c r="B3166" s="29" t="s">
        <v>292</v>
      </c>
      <c r="C3166" s="29" t="s">
        <v>293</v>
      </c>
      <c r="D3166" s="30" t="s">
        <v>118</v>
      </c>
      <c r="E3166" s="31">
        <v>0.25</v>
      </c>
      <c r="F3166" s="32">
        <v>25.622199999999999</v>
      </c>
      <c r="G3166" s="32">
        <f t="shared" si="102"/>
        <v>6.4055499999999999</v>
      </c>
    </row>
    <row r="3167" spans="1:7" ht="27.95" customHeight="1">
      <c r="A3167" s="29" t="s">
        <v>294</v>
      </c>
      <c r="B3167" s="29" t="s">
        <v>103</v>
      </c>
      <c r="C3167" s="29" t="s">
        <v>104</v>
      </c>
      <c r="D3167" s="30" t="s">
        <v>101</v>
      </c>
      <c r="E3167" s="31">
        <v>4</v>
      </c>
      <c r="F3167" s="32">
        <v>5.5800000000000002E-2</v>
      </c>
      <c r="G3167" s="32">
        <f t="shared" si="102"/>
        <v>0.22320000000000001</v>
      </c>
    </row>
    <row r="3168" spans="1:7" ht="27.95" customHeight="1">
      <c r="A3168" s="29" t="s">
        <v>295</v>
      </c>
      <c r="B3168" s="29" t="s">
        <v>211</v>
      </c>
      <c r="C3168" s="29" t="s">
        <v>296</v>
      </c>
      <c r="D3168" s="30" t="s">
        <v>101</v>
      </c>
      <c r="E3168" s="31">
        <v>4</v>
      </c>
      <c r="F3168" s="32">
        <v>0.96553999999999995</v>
      </c>
      <c r="G3168" s="32">
        <f t="shared" si="102"/>
        <v>3.8621599999999998</v>
      </c>
    </row>
    <row r="3169" spans="1:7" ht="20.100000000000001" customHeight="1">
      <c r="A3169" s="29" t="s">
        <v>297</v>
      </c>
      <c r="B3169" s="29" t="s">
        <v>298</v>
      </c>
      <c r="C3169" s="29" t="s">
        <v>299</v>
      </c>
      <c r="D3169" s="30" t="s">
        <v>118</v>
      </c>
      <c r="E3169" s="31">
        <v>0.25</v>
      </c>
      <c r="F3169" s="32">
        <v>12.295</v>
      </c>
      <c r="G3169" s="32">
        <f t="shared" si="102"/>
        <v>3.07375</v>
      </c>
    </row>
    <row r="3170" spans="1:7" ht="27.95" customHeight="1">
      <c r="A3170" s="29" t="s">
        <v>300</v>
      </c>
      <c r="B3170" s="29" t="s">
        <v>301</v>
      </c>
      <c r="C3170" s="29" t="s">
        <v>302</v>
      </c>
      <c r="D3170" s="30" t="s">
        <v>48</v>
      </c>
      <c r="E3170" s="31">
        <v>25</v>
      </c>
      <c r="F3170" s="32">
        <v>1.1896500000000001</v>
      </c>
      <c r="G3170" s="32">
        <f t="shared" si="102"/>
        <v>29.741250000000001</v>
      </c>
    </row>
    <row r="3171" spans="1:7" ht="27.95" customHeight="1">
      <c r="A3171" s="29" t="s">
        <v>303</v>
      </c>
      <c r="B3171" s="29" t="s">
        <v>304</v>
      </c>
      <c r="C3171" s="29" t="s">
        <v>305</v>
      </c>
      <c r="D3171" s="30" t="s">
        <v>48</v>
      </c>
      <c r="E3171" s="31">
        <v>12</v>
      </c>
      <c r="F3171" s="32">
        <v>2.1936249999999999</v>
      </c>
      <c r="G3171" s="32">
        <f t="shared" si="102"/>
        <v>26.323499999999999</v>
      </c>
    </row>
    <row r="3172" spans="1:7" ht="27.95" customHeight="1">
      <c r="A3172" s="29" t="s">
        <v>306</v>
      </c>
      <c r="B3172" s="29" t="s">
        <v>307</v>
      </c>
      <c r="C3172" s="29" t="s">
        <v>308</v>
      </c>
      <c r="D3172" s="30" t="s">
        <v>118</v>
      </c>
      <c r="E3172" s="31">
        <v>0.56000000000000005</v>
      </c>
      <c r="F3172" s="32">
        <v>25.216999999999999</v>
      </c>
      <c r="G3172" s="32">
        <f t="shared" si="102"/>
        <v>14.12152</v>
      </c>
    </row>
    <row r="3173" spans="1:7" ht="27.95" customHeight="1">
      <c r="A3173" s="29" t="s">
        <v>309</v>
      </c>
      <c r="B3173" s="29" t="s">
        <v>135</v>
      </c>
      <c r="C3173" s="29" t="s">
        <v>136</v>
      </c>
      <c r="D3173" s="30" t="s">
        <v>48</v>
      </c>
      <c r="E3173" s="31">
        <v>25</v>
      </c>
      <c r="F3173" s="32">
        <v>0.20188400000000001</v>
      </c>
      <c r="G3173" s="32">
        <f t="shared" si="102"/>
        <v>5.0471000000000004</v>
      </c>
    </row>
    <row r="3174" spans="1:7" ht="36" customHeight="1">
      <c r="A3174" s="29" t="s">
        <v>310</v>
      </c>
      <c r="B3174" s="29" t="s">
        <v>138</v>
      </c>
      <c r="C3174" s="29" t="s">
        <v>139</v>
      </c>
      <c r="D3174" s="30" t="s">
        <v>48</v>
      </c>
      <c r="E3174" s="31">
        <v>25</v>
      </c>
      <c r="F3174" s="32">
        <v>1.24085</v>
      </c>
      <c r="G3174" s="32">
        <f t="shared" si="102"/>
        <v>31.021250000000002</v>
      </c>
    </row>
    <row r="3175" spans="1:7" ht="20.100000000000001" customHeight="1">
      <c r="A3175" s="29" t="s">
        <v>311</v>
      </c>
      <c r="B3175" s="29" t="s">
        <v>312</v>
      </c>
      <c r="C3175" s="29" t="s">
        <v>313</v>
      </c>
      <c r="D3175" s="30" t="s">
        <v>48</v>
      </c>
      <c r="E3175" s="31">
        <v>168</v>
      </c>
      <c r="F3175" s="32">
        <v>6.8000000000000005E-2</v>
      </c>
      <c r="G3175" s="32">
        <f t="shared" si="102"/>
        <v>11.424000000000001</v>
      </c>
    </row>
    <row r="3176" spans="1:7" ht="20.100000000000001" customHeight="1">
      <c r="A3176" s="29" t="s">
        <v>314</v>
      </c>
      <c r="B3176" s="29" t="s">
        <v>254</v>
      </c>
      <c r="C3176" s="29" t="s">
        <v>255</v>
      </c>
      <c r="D3176" s="30" t="s">
        <v>48</v>
      </c>
      <c r="E3176" s="31">
        <v>168</v>
      </c>
      <c r="F3176" s="32">
        <v>0.22</v>
      </c>
      <c r="G3176" s="32">
        <f t="shared" si="102"/>
        <v>36.96</v>
      </c>
    </row>
    <row r="3177" spans="1:7" ht="27.95" customHeight="1">
      <c r="A3177" s="29" t="s">
        <v>316</v>
      </c>
      <c r="B3177" s="29" t="s">
        <v>317</v>
      </c>
      <c r="C3177" s="29" t="s">
        <v>318</v>
      </c>
      <c r="D3177" s="30" t="s">
        <v>48</v>
      </c>
      <c r="E3177" s="31">
        <v>459</v>
      </c>
      <c r="F3177" s="32">
        <v>0.1691</v>
      </c>
      <c r="G3177" s="32">
        <f t="shared" si="102"/>
        <v>77.616900000000001</v>
      </c>
    </row>
    <row r="3178" spans="1:7" ht="20.100000000000001" customHeight="1">
      <c r="A3178" s="29" t="s">
        <v>319</v>
      </c>
      <c r="B3178" s="29" t="s">
        <v>185</v>
      </c>
      <c r="C3178" s="29" t="s">
        <v>186</v>
      </c>
      <c r="D3178" s="30" t="s">
        <v>48</v>
      </c>
      <c r="E3178" s="31">
        <v>459</v>
      </c>
      <c r="F3178" s="32">
        <v>0.1201</v>
      </c>
      <c r="G3178" s="32">
        <f t="shared" si="102"/>
        <v>55.125900000000001</v>
      </c>
    </row>
    <row r="3179" spans="1:7" ht="20.100000000000001" customHeight="1">
      <c r="A3179" s="29" t="s">
        <v>320</v>
      </c>
      <c r="B3179" s="29" t="s">
        <v>191</v>
      </c>
      <c r="C3179" s="29" t="s">
        <v>192</v>
      </c>
      <c r="D3179" s="30" t="s">
        <v>81</v>
      </c>
      <c r="E3179" s="31">
        <v>34</v>
      </c>
      <c r="F3179" s="32">
        <v>0.35049999999999998</v>
      </c>
      <c r="G3179" s="32">
        <f t="shared" si="102"/>
        <v>11.917</v>
      </c>
    </row>
    <row r="3180" spans="1:7" ht="20.100000000000001" customHeight="1">
      <c r="A3180" s="29" t="s">
        <v>321</v>
      </c>
      <c r="B3180" s="29" t="s">
        <v>322</v>
      </c>
      <c r="C3180" s="29" t="s">
        <v>323</v>
      </c>
      <c r="D3180" s="30" t="s">
        <v>81</v>
      </c>
      <c r="E3180" s="31">
        <v>30</v>
      </c>
      <c r="F3180" s="32">
        <v>0.35049999999999998</v>
      </c>
      <c r="G3180" s="32">
        <f t="shared" ref="G3180:G3211" si="103">F3180*E3180</f>
        <v>10.514999999999999</v>
      </c>
    </row>
    <row r="3181" spans="1:7" ht="20.100000000000001" customHeight="1">
      <c r="A3181" s="29" t="s">
        <v>324</v>
      </c>
      <c r="B3181" s="29" t="s">
        <v>325</v>
      </c>
      <c r="C3181" s="29" t="s">
        <v>326</v>
      </c>
      <c r="D3181" s="30" t="s">
        <v>58</v>
      </c>
      <c r="E3181" s="31">
        <v>2</v>
      </c>
      <c r="F3181" s="32">
        <v>0.90753300000000003</v>
      </c>
      <c r="G3181" s="32">
        <f t="shared" si="103"/>
        <v>1.8150660000000001</v>
      </c>
    </row>
    <row r="3182" spans="1:7" ht="20.100000000000001" customHeight="1">
      <c r="A3182" s="29" t="s">
        <v>329</v>
      </c>
      <c r="B3182" s="29" t="s">
        <v>116</v>
      </c>
      <c r="C3182" s="29" t="s">
        <v>117</v>
      </c>
      <c r="D3182" s="30" t="s">
        <v>118</v>
      </c>
      <c r="E3182" s="31">
        <v>39.6</v>
      </c>
      <c r="F3182" s="32">
        <v>0.37940000000000002</v>
      </c>
      <c r="G3182" s="32">
        <f t="shared" si="103"/>
        <v>15.024240000000001</v>
      </c>
    </row>
    <row r="3183" spans="1:7" ht="20.100000000000001" customHeight="1">
      <c r="A3183" s="29" t="s">
        <v>334</v>
      </c>
      <c r="B3183" s="29" t="s">
        <v>335</v>
      </c>
      <c r="C3183" s="29" t="s">
        <v>336</v>
      </c>
      <c r="D3183" s="30" t="s">
        <v>118</v>
      </c>
      <c r="E3183" s="31">
        <v>9.9</v>
      </c>
      <c r="F3183" s="32">
        <v>5.5970000000000004</v>
      </c>
      <c r="G3183" s="32">
        <f t="shared" si="103"/>
        <v>55.410300000000007</v>
      </c>
    </row>
    <row r="3184" spans="1:7" ht="20.100000000000001" customHeight="1">
      <c r="A3184" s="29" t="s">
        <v>337</v>
      </c>
      <c r="B3184" s="29" t="s">
        <v>338</v>
      </c>
      <c r="C3184" s="29" t="s">
        <v>339</v>
      </c>
      <c r="D3184" s="30" t="s">
        <v>118</v>
      </c>
      <c r="E3184" s="31">
        <v>9.9</v>
      </c>
      <c r="F3184" s="32">
        <v>13.391999999999999</v>
      </c>
      <c r="G3184" s="32">
        <f t="shared" si="103"/>
        <v>132.58080000000001</v>
      </c>
    </row>
    <row r="3185" spans="1:7" ht="20.100000000000001" customHeight="1">
      <c r="A3185" s="29" t="s">
        <v>340</v>
      </c>
      <c r="B3185" s="29" t="s">
        <v>341</v>
      </c>
      <c r="C3185" s="29" t="s">
        <v>342</v>
      </c>
      <c r="D3185" s="30" t="s">
        <v>118</v>
      </c>
      <c r="E3185" s="31">
        <v>9.07</v>
      </c>
      <c r="F3185" s="32">
        <v>3.956</v>
      </c>
      <c r="G3185" s="32">
        <f t="shared" si="103"/>
        <v>35.880920000000003</v>
      </c>
    </row>
    <row r="3186" spans="1:7" ht="27.95" customHeight="1">
      <c r="A3186" s="29" t="s">
        <v>343</v>
      </c>
      <c r="B3186" s="29" t="s">
        <v>211</v>
      </c>
      <c r="C3186" s="29" t="s">
        <v>212</v>
      </c>
      <c r="D3186" s="30" t="s">
        <v>101</v>
      </c>
      <c r="E3186" s="31">
        <v>426.35</v>
      </c>
      <c r="F3186" s="32">
        <v>0.96553999999999995</v>
      </c>
      <c r="G3186" s="32">
        <f t="shared" si="103"/>
        <v>411.65797900000001</v>
      </c>
    </row>
    <row r="3187" spans="1:7" ht="20.100000000000001" customHeight="1">
      <c r="A3187" s="29" t="s">
        <v>344</v>
      </c>
      <c r="B3187" s="29" t="s">
        <v>345</v>
      </c>
      <c r="C3187" s="29" t="s">
        <v>346</v>
      </c>
      <c r="D3187" s="30" t="s">
        <v>101</v>
      </c>
      <c r="E3187" s="31">
        <v>60.82</v>
      </c>
      <c r="F3187" s="32">
        <v>0.23119999999999999</v>
      </c>
      <c r="G3187" s="32">
        <f t="shared" si="103"/>
        <v>14.061584</v>
      </c>
    </row>
    <row r="3188" spans="1:7" ht="27.95" customHeight="1">
      <c r="A3188" s="29" t="s">
        <v>347</v>
      </c>
      <c r="B3188" s="29" t="s">
        <v>348</v>
      </c>
      <c r="C3188" s="29" t="s">
        <v>349</v>
      </c>
      <c r="D3188" s="30" t="s">
        <v>48</v>
      </c>
      <c r="E3188" s="31">
        <v>72</v>
      </c>
      <c r="F3188" s="32">
        <v>1.2186239999999999</v>
      </c>
      <c r="G3188" s="32">
        <f t="shared" si="103"/>
        <v>87.740927999999997</v>
      </c>
    </row>
    <row r="3189" spans="1:7" ht="20.100000000000001" customHeight="1">
      <c r="A3189" s="29" t="s">
        <v>353</v>
      </c>
      <c r="B3189" s="29" t="s">
        <v>298</v>
      </c>
      <c r="C3189" s="29" t="s">
        <v>299</v>
      </c>
      <c r="D3189" s="30" t="s">
        <v>118</v>
      </c>
      <c r="E3189" s="31">
        <v>3.38</v>
      </c>
      <c r="F3189" s="32">
        <v>12.295</v>
      </c>
      <c r="G3189" s="32">
        <f t="shared" si="103"/>
        <v>41.557099999999998</v>
      </c>
    </row>
    <row r="3190" spans="1:7" ht="20.100000000000001" customHeight="1">
      <c r="A3190" s="29" t="s">
        <v>354</v>
      </c>
      <c r="B3190" s="29" t="s">
        <v>355</v>
      </c>
      <c r="C3190" s="29" t="s">
        <v>356</v>
      </c>
      <c r="D3190" s="30" t="s">
        <v>118</v>
      </c>
      <c r="E3190" s="31">
        <v>3.89</v>
      </c>
      <c r="F3190" s="32">
        <v>11.885795</v>
      </c>
      <c r="G3190" s="32">
        <f t="shared" si="103"/>
        <v>46.235742549999998</v>
      </c>
    </row>
    <row r="3191" spans="1:7" ht="20.100000000000001" customHeight="1">
      <c r="A3191" s="29" t="s">
        <v>357</v>
      </c>
      <c r="B3191" s="29" t="s">
        <v>358</v>
      </c>
      <c r="C3191" s="29" t="s">
        <v>359</v>
      </c>
      <c r="D3191" s="30" t="s">
        <v>81</v>
      </c>
      <c r="E3191" s="31">
        <v>220</v>
      </c>
      <c r="F3191" s="32">
        <v>0.44744753999999998</v>
      </c>
      <c r="G3191" s="32">
        <f t="shared" si="103"/>
        <v>98.438458799999992</v>
      </c>
    </row>
    <row r="3192" spans="1:7" ht="27.95" customHeight="1">
      <c r="A3192" s="29" t="s">
        <v>360</v>
      </c>
      <c r="B3192" s="29" t="s">
        <v>361</v>
      </c>
      <c r="C3192" s="29" t="s">
        <v>362</v>
      </c>
      <c r="D3192" s="30" t="s">
        <v>48</v>
      </c>
      <c r="E3192" s="31">
        <v>242</v>
      </c>
      <c r="F3192" s="32">
        <v>1.3115680000000001</v>
      </c>
      <c r="G3192" s="32">
        <f t="shared" si="103"/>
        <v>317.39945600000004</v>
      </c>
    </row>
    <row r="3193" spans="1:7" ht="15" customHeight="1">
      <c r="A3193" s="29" t="s">
        <v>363</v>
      </c>
      <c r="B3193" s="29" t="s">
        <v>153</v>
      </c>
      <c r="C3193" s="29" t="s">
        <v>154</v>
      </c>
      <c r="D3193" s="30" t="s">
        <v>155</v>
      </c>
      <c r="E3193" s="31">
        <v>110</v>
      </c>
      <c r="F3193" s="32">
        <v>0.63349999999999995</v>
      </c>
      <c r="G3193" s="32">
        <f t="shared" si="103"/>
        <v>69.684999999999988</v>
      </c>
    </row>
    <row r="3194" spans="1:7" ht="20.100000000000001" customHeight="1">
      <c r="A3194" s="29" t="s">
        <v>364</v>
      </c>
      <c r="B3194" s="29" t="s">
        <v>365</v>
      </c>
      <c r="C3194" s="29" t="s">
        <v>366</v>
      </c>
      <c r="D3194" s="30" t="s">
        <v>81</v>
      </c>
      <c r="E3194" s="31">
        <v>110</v>
      </c>
      <c r="F3194" s="32">
        <v>1.9350000000000001</v>
      </c>
      <c r="G3194" s="32">
        <f t="shared" si="103"/>
        <v>212.85</v>
      </c>
    </row>
    <row r="3195" spans="1:7" ht="20.100000000000001" customHeight="1">
      <c r="A3195" s="29" t="s">
        <v>369</v>
      </c>
      <c r="B3195" s="29" t="s">
        <v>128</v>
      </c>
      <c r="C3195" s="29" t="s">
        <v>129</v>
      </c>
      <c r="D3195" s="30" t="s">
        <v>48</v>
      </c>
      <c r="E3195" s="31">
        <v>416.73</v>
      </c>
      <c r="F3195" s="32">
        <v>1.0041</v>
      </c>
      <c r="G3195" s="32">
        <f t="shared" si="103"/>
        <v>418.43859300000003</v>
      </c>
    </row>
    <row r="3196" spans="1:7" ht="20.100000000000001" customHeight="1">
      <c r="A3196" s="29" t="s">
        <v>370</v>
      </c>
      <c r="B3196" s="29" t="s">
        <v>371</v>
      </c>
      <c r="C3196" s="29" t="s">
        <v>372</v>
      </c>
      <c r="D3196" s="30" t="s">
        <v>48</v>
      </c>
      <c r="E3196" s="31">
        <v>106.02</v>
      </c>
      <c r="F3196" s="32">
        <v>0.77</v>
      </c>
      <c r="G3196" s="32">
        <f t="shared" si="103"/>
        <v>81.635400000000004</v>
      </c>
    </row>
    <row r="3197" spans="1:7" ht="20.100000000000001" customHeight="1">
      <c r="A3197" s="29" t="s">
        <v>373</v>
      </c>
      <c r="B3197" s="29" t="s">
        <v>275</v>
      </c>
      <c r="C3197" s="29" t="s">
        <v>276</v>
      </c>
      <c r="D3197" s="30" t="s">
        <v>48</v>
      </c>
      <c r="E3197" s="31">
        <v>123.31</v>
      </c>
      <c r="F3197" s="32">
        <v>1.43</v>
      </c>
      <c r="G3197" s="32">
        <f t="shared" si="103"/>
        <v>176.33330000000001</v>
      </c>
    </row>
    <row r="3198" spans="1:7" ht="36" customHeight="1">
      <c r="A3198" s="29" t="s">
        <v>374</v>
      </c>
      <c r="B3198" s="29" t="s">
        <v>267</v>
      </c>
      <c r="C3198" s="29" t="s">
        <v>268</v>
      </c>
      <c r="D3198" s="30" t="s">
        <v>48</v>
      </c>
      <c r="E3198" s="31">
        <v>123.31</v>
      </c>
      <c r="F3198" s="32">
        <v>0.57703499999999996</v>
      </c>
      <c r="G3198" s="32">
        <f t="shared" si="103"/>
        <v>71.15418584999999</v>
      </c>
    </row>
    <row r="3199" spans="1:7" ht="20.100000000000001" customHeight="1">
      <c r="A3199" s="29" t="s">
        <v>375</v>
      </c>
      <c r="B3199" s="29" t="s">
        <v>280</v>
      </c>
      <c r="C3199" s="29" t="s">
        <v>281</v>
      </c>
      <c r="D3199" s="30" t="s">
        <v>48</v>
      </c>
      <c r="E3199" s="31">
        <v>178.5</v>
      </c>
      <c r="F3199" s="32">
        <v>1.1399999999999999</v>
      </c>
      <c r="G3199" s="32">
        <f t="shared" si="103"/>
        <v>203.48999999999998</v>
      </c>
    </row>
    <row r="3200" spans="1:7" ht="20.100000000000001" customHeight="1">
      <c r="A3200" s="29" t="s">
        <v>376</v>
      </c>
      <c r="B3200" s="29" t="s">
        <v>377</v>
      </c>
      <c r="C3200" s="29" t="s">
        <v>378</v>
      </c>
      <c r="D3200" s="30" t="s">
        <v>48</v>
      </c>
      <c r="E3200" s="31">
        <v>123.31</v>
      </c>
      <c r="F3200" s="32">
        <v>1.25475</v>
      </c>
      <c r="G3200" s="32">
        <f t="shared" si="103"/>
        <v>154.72322250000002</v>
      </c>
    </row>
    <row r="3201" spans="1:7" ht="20.100000000000001" customHeight="1">
      <c r="A3201" s="29" t="s">
        <v>379</v>
      </c>
      <c r="B3201" s="29" t="s">
        <v>286</v>
      </c>
      <c r="C3201" s="29" t="s">
        <v>287</v>
      </c>
      <c r="D3201" s="30" t="s">
        <v>48</v>
      </c>
      <c r="E3201" s="31">
        <v>55.18</v>
      </c>
      <c r="F3201" s="32">
        <v>0.92284999999999995</v>
      </c>
      <c r="G3201" s="32">
        <f t="shared" si="103"/>
        <v>50.922863</v>
      </c>
    </row>
    <row r="3202" spans="1:7" ht="27.95" customHeight="1">
      <c r="A3202" s="29" t="s">
        <v>380</v>
      </c>
      <c r="B3202" s="29" t="s">
        <v>381</v>
      </c>
      <c r="C3202" s="29" t="s">
        <v>382</v>
      </c>
      <c r="D3202" s="30" t="s">
        <v>48</v>
      </c>
      <c r="E3202" s="31">
        <v>416.73</v>
      </c>
      <c r="F3202" s="32">
        <v>0.68769999999999998</v>
      </c>
      <c r="G3202" s="32">
        <f t="shared" si="103"/>
        <v>286.58522099999999</v>
      </c>
    </row>
    <row r="3203" spans="1:7" ht="20.100000000000001" customHeight="1">
      <c r="A3203" s="29" t="s">
        <v>383</v>
      </c>
      <c r="B3203" s="29" t="s">
        <v>384</v>
      </c>
      <c r="C3203" s="29" t="s">
        <v>385</v>
      </c>
      <c r="D3203" s="30" t="s">
        <v>48</v>
      </c>
      <c r="E3203" s="31">
        <v>416.73</v>
      </c>
      <c r="F3203" s="32">
        <v>0.04</v>
      </c>
      <c r="G3203" s="32">
        <f t="shared" si="103"/>
        <v>16.6692</v>
      </c>
    </row>
    <row r="3204" spans="1:7" ht="20.100000000000001" customHeight="1">
      <c r="A3204" s="29" t="s">
        <v>386</v>
      </c>
      <c r="B3204" s="29" t="s">
        <v>387</v>
      </c>
      <c r="C3204" s="29" t="s">
        <v>388</v>
      </c>
      <c r="D3204" s="30" t="s">
        <v>48</v>
      </c>
      <c r="E3204" s="31">
        <v>123.31</v>
      </c>
      <c r="F3204" s="32">
        <v>8.7599999999999997E-2</v>
      </c>
      <c r="G3204" s="32">
        <f t="shared" si="103"/>
        <v>10.801956000000001</v>
      </c>
    </row>
    <row r="3205" spans="1:7" ht="15" customHeight="1">
      <c r="A3205" s="29" t="s">
        <v>389</v>
      </c>
      <c r="B3205" s="29" t="s">
        <v>390</v>
      </c>
      <c r="C3205" s="29" t="s">
        <v>391</v>
      </c>
      <c r="D3205" s="30" t="s">
        <v>48</v>
      </c>
      <c r="E3205" s="31">
        <v>123.31</v>
      </c>
      <c r="F3205" s="32">
        <v>1.2</v>
      </c>
      <c r="G3205" s="32">
        <f t="shared" si="103"/>
        <v>147.97200000000001</v>
      </c>
    </row>
    <row r="3206" spans="1:7" ht="20.100000000000001" customHeight="1">
      <c r="A3206" s="29" t="s">
        <v>393</v>
      </c>
      <c r="B3206" s="29" t="s">
        <v>394</v>
      </c>
      <c r="C3206" s="29" t="s">
        <v>395</v>
      </c>
      <c r="D3206" s="30" t="s">
        <v>58</v>
      </c>
      <c r="E3206" s="31">
        <v>33</v>
      </c>
      <c r="F3206" s="32">
        <v>1.9184000000000001</v>
      </c>
      <c r="G3206" s="32">
        <f t="shared" si="103"/>
        <v>63.307200000000002</v>
      </c>
    </row>
    <row r="3207" spans="1:7" ht="20.100000000000001" customHeight="1">
      <c r="A3207" s="29" t="s">
        <v>396</v>
      </c>
      <c r="B3207" s="29" t="s">
        <v>397</v>
      </c>
      <c r="C3207" s="29" t="s">
        <v>398</v>
      </c>
      <c r="D3207" s="30" t="s">
        <v>58</v>
      </c>
      <c r="E3207" s="31">
        <v>33</v>
      </c>
      <c r="F3207" s="32">
        <v>0.20200000000000001</v>
      </c>
      <c r="G3207" s="32">
        <f t="shared" si="103"/>
        <v>6.6660000000000004</v>
      </c>
    </row>
    <row r="3208" spans="1:7" ht="20.100000000000001" customHeight="1">
      <c r="A3208" s="29" t="s">
        <v>399</v>
      </c>
      <c r="B3208" s="29" t="s">
        <v>400</v>
      </c>
      <c r="C3208" s="29" t="s">
        <v>401</v>
      </c>
      <c r="D3208" s="30" t="s">
        <v>58</v>
      </c>
      <c r="E3208" s="31">
        <v>33</v>
      </c>
      <c r="F3208" s="32">
        <v>0.2006</v>
      </c>
      <c r="G3208" s="32">
        <f t="shared" si="103"/>
        <v>6.6197999999999997</v>
      </c>
    </row>
    <row r="3209" spans="1:7" ht="27.95" customHeight="1">
      <c r="A3209" s="29" t="s">
        <v>402</v>
      </c>
      <c r="B3209" s="29" t="s">
        <v>403</v>
      </c>
      <c r="C3209" s="29" t="s">
        <v>404</v>
      </c>
      <c r="D3209" s="30" t="s">
        <v>58</v>
      </c>
      <c r="E3209" s="31">
        <v>30</v>
      </c>
      <c r="F3209" s="32">
        <v>1.7007000000000001</v>
      </c>
      <c r="G3209" s="32">
        <f t="shared" si="103"/>
        <v>51.021000000000001</v>
      </c>
    </row>
    <row r="3210" spans="1:7" ht="20.100000000000001" customHeight="1">
      <c r="A3210" s="29" t="s">
        <v>405</v>
      </c>
      <c r="B3210" s="29" t="s">
        <v>406</v>
      </c>
      <c r="C3210" s="29" t="s">
        <v>407</v>
      </c>
      <c r="D3210" s="30" t="s">
        <v>58</v>
      </c>
      <c r="E3210" s="31">
        <v>30</v>
      </c>
      <c r="F3210" s="32">
        <v>0.6089</v>
      </c>
      <c r="G3210" s="32">
        <f t="shared" si="103"/>
        <v>18.266999999999999</v>
      </c>
    </row>
    <row r="3211" spans="1:7" ht="20.100000000000001" customHeight="1">
      <c r="A3211" s="29" t="s">
        <v>408</v>
      </c>
      <c r="B3211" s="29" t="s">
        <v>400</v>
      </c>
      <c r="C3211" s="29" t="s">
        <v>401</v>
      </c>
      <c r="D3211" s="30" t="s">
        <v>58</v>
      </c>
      <c r="E3211" s="31">
        <v>30</v>
      </c>
      <c r="F3211" s="32">
        <v>0.2006</v>
      </c>
      <c r="G3211" s="32">
        <f t="shared" si="103"/>
        <v>6.0179999999999998</v>
      </c>
    </row>
    <row r="3212" spans="1:7" ht="20.100000000000001" customHeight="1">
      <c r="A3212" s="29" t="s">
        <v>409</v>
      </c>
      <c r="B3212" s="29" t="s">
        <v>410</v>
      </c>
      <c r="C3212" s="29" t="s">
        <v>411</v>
      </c>
      <c r="D3212" s="30" t="s">
        <v>58</v>
      </c>
      <c r="E3212" s="31">
        <v>11</v>
      </c>
      <c r="F3212" s="32">
        <v>1.3269</v>
      </c>
      <c r="G3212" s="32">
        <f t="shared" ref="G3212:G3236" si="104">F3212*E3212</f>
        <v>14.5959</v>
      </c>
    </row>
    <row r="3213" spans="1:7" ht="20.100000000000001" customHeight="1">
      <c r="A3213" s="29" t="s">
        <v>412</v>
      </c>
      <c r="B3213" s="29" t="s">
        <v>413</v>
      </c>
      <c r="C3213" s="29" t="s">
        <v>414</v>
      </c>
      <c r="D3213" s="30" t="s">
        <v>48</v>
      </c>
      <c r="E3213" s="31">
        <v>106.02</v>
      </c>
      <c r="F3213" s="32">
        <v>0.63490000000000002</v>
      </c>
      <c r="G3213" s="32">
        <f t="shared" si="104"/>
        <v>67.312098000000006</v>
      </c>
    </row>
    <row r="3214" spans="1:7" ht="20.100000000000001" customHeight="1">
      <c r="A3214" s="29" t="s">
        <v>415</v>
      </c>
      <c r="B3214" s="29" t="s">
        <v>416</v>
      </c>
      <c r="C3214" s="29" t="s">
        <v>417</v>
      </c>
      <c r="D3214" s="30" t="s">
        <v>48</v>
      </c>
      <c r="E3214" s="31">
        <v>20.66</v>
      </c>
      <c r="F3214" s="32">
        <v>0.63490000000000002</v>
      </c>
      <c r="G3214" s="32">
        <f t="shared" si="104"/>
        <v>13.117034</v>
      </c>
    </row>
    <row r="3215" spans="1:7" ht="20.100000000000001" customHeight="1">
      <c r="A3215" s="29" t="s">
        <v>418</v>
      </c>
      <c r="B3215" s="29" t="s">
        <v>419</v>
      </c>
      <c r="C3215" s="29" t="s">
        <v>420</v>
      </c>
      <c r="D3215" s="30" t="s">
        <v>48</v>
      </c>
      <c r="E3215" s="31">
        <v>29.92</v>
      </c>
      <c r="F3215" s="32">
        <v>0.53420000000000001</v>
      </c>
      <c r="G3215" s="32">
        <f t="shared" si="104"/>
        <v>15.983264000000002</v>
      </c>
    </row>
    <row r="3216" spans="1:7" ht="15" customHeight="1">
      <c r="A3216" s="29" t="s">
        <v>421</v>
      </c>
      <c r="B3216" s="29" t="s">
        <v>422</v>
      </c>
      <c r="C3216" s="29" t="s">
        <v>423</v>
      </c>
      <c r="D3216" s="30" t="s">
        <v>58</v>
      </c>
      <c r="E3216" s="31">
        <v>10</v>
      </c>
      <c r="F3216" s="32">
        <v>5.0999999999999996</v>
      </c>
      <c r="G3216" s="32">
        <f t="shared" si="104"/>
        <v>51</v>
      </c>
    </row>
    <row r="3217" spans="1:7" ht="20.100000000000001" customHeight="1">
      <c r="A3217" s="29" t="s">
        <v>424</v>
      </c>
      <c r="B3217" s="29" t="s">
        <v>425</v>
      </c>
      <c r="C3217" s="29" t="s">
        <v>426</v>
      </c>
      <c r="D3217" s="30" t="s">
        <v>58</v>
      </c>
      <c r="E3217" s="31">
        <v>2</v>
      </c>
      <c r="F3217" s="32">
        <v>7.5</v>
      </c>
      <c r="G3217" s="32">
        <f t="shared" si="104"/>
        <v>15</v>
      </c>
    </row>
    <row r="3218" spans="1:7" ht="15" customHeight="1">
      <c r="A3218" s="29" t="s">
        <v>427</v>
      </c>
      <c r="B3218" s="29" t="s">
        <v>428</v>
      </c>
      <c r="C3218" s="29" t="s">
        <v>429</v>
      </c>
      <c r="D3218" s="30" t="s">
        <v>48</v>
      </c>
      <c r="E3218" s="31">
        <v>45.45</v>
      </c>
      <c r="F3218" s="32">
        <v>0.36</v>
      </c>
      <c r="G3218" s="32">
        <f t="shared" si="104"/>
        <v>16.362000000000002</v>
      </c>
    </row>
    <row r="3219" spans="1:7" ht="20.100000000000001" customHeight="1">
      <c r="A3219" s="29" t="s">
        <v>430</v>
      </c>
      <c r="B3219" s="29" t="s">
        <v>431</v>
      </c>
      <c r="C3219" s="29" t="s">
        <v>432</v>
      </c>
      <c r="D3219" s="30" t="s">
        <v>196</v>
      </c>
      <c r="E3219" s="31">
        <v>47</v>
      </c>
      <c r="F3219" s="32">
        <v>1</v>
      </c>
      <c r="G3219" s="32">
        <f t="shared" si="104"/>
        <v>47</v>
      </c>
    </row>
    <row r="3220" spans="1:7" ht="15" customHeight="1">
      <c r="A3220" s="29" t="s">
        <v>433</v>
      </c>
      <c r="B3220" s="29" t="s">
        <v>434</v>
      </c>
      <c r="C3220" s="29" t="s">
        <v>435</v>
      </c>
      <c r="D3220" s="30" t="s">
        <v>58</v>
      </c>
      <c r="E3220" s="31">
        <v>1</v>
      </c>
      <c r="F3220" s="32">
        <v>5.5</v>
      </c>
      <c r="G3220" s="32">
        <f t="shared" si="104"/>
        <v>5.5</v>
      </c>
    </row>
    <row r="3221" spans="1:7" ht="15" customHeight="1">
      <c r="A3221" s="29" t="s">
        <v>436</v>
      </c>
      <c r="B3221" s="29" t="s">
        <v>437</v>
      </c>
      <c r="C3221" s="29" t="s">
        <v>438</v>
      </c>
      <c r="D3221" s="30" t="s">
        <v>171</v>
      </c>
      <c r="E3221" s="31">
        <v>29.8</v>
      </c>
      <c r="F3221" s="32">
        <v>0.6</v>
      </c>
      <c r="G3221" s="32">
        <f t="shared" si="104"/>
        <v>17.88</v>
      </c>
    </row>
    <row r="3222" spans="1:7" ht="20.100000000000001" customHeight="1">
      <c r="A3222" s="29" t="s">
        <v>439</v>
      </c>
      <c r="B3222" s="29" t="s">
        <v>440</v>
      </c>
      <c r="C3222" s="29" t="s">
        <v>441</v>
      </c>
      <c r="D3222" s="30" t="s">
        <v>58</v>
      </c>
      <c r="E3222" s="31">
        <v>17</v>
      </c>
      <c r="F3222" s="32">
        <v>0.15</v>
      </c>
      <c r="G3222" s="32">
        <f t="shared" si="104"/>
        <v>2.5499999999999998</v>
      </c>
    </row>
    <row r="3223" spans="1:7" ht="15" customHeight="1">
      <c r="A3223" s="29" t="s">
        <v>442</v>
      </c>
      <c r="B3223" s="29" t="s">
        <v>443</v>
      </c>
      <c r="C3223" s="29" t="s">
        <v>444</v>
      </c>
      <c r="D3223" s="30" t="s">
        <v>196</v>
      </c>
      <c r="E3223" s="31">
        <v>12</v>
      </c>
      <c r="F3223" s="32">
        <v>0.15</v>
      </c>
      <c r="G3223" s="32">
        <f t="shared" si="104"/>
        <v>1.7999999999999998</v>
      </c>
    </row>
    <row r="3224" spans="1:7" ht="15" customHeight="1">
      <c r="A3224" s="29" t="s">
        <v>445</v>
      </c>
      <c r="B3224" s="29" t="s">
        <v>446</v>
      </c>
      <c r="C3224" s="29" t="s">
        <v>447</v>
      </c>
      <c r="D3224" s="30" t="s">
        <v>196</v>
      </c>
      <c r="E3224" s="31">
        <v>12</v>
      </c>
      <c r="F3224" s="32">
        <v>0.15</v>
      </c>
      <c r="G3224" s="32">
        <f t="shared" si="104"/>
        <v>1.7999999999999998</v>
      </c>
    </row>
    <row r="3225" spans="1:7" ht="15" customHeight="1">
      <c r="A3225" s="29" t="s">
        <v>448</v>
      </c>
      <c r="B3225" s="29" t="s">
        <v>449</v>
      </c>
      <c r="C3225" s="29" t="s">
        <v>450</v>
      </c>
      <c r="D3225" s="30" t="s">
        <v>196</v>
      </c>
      <c r="E3225" s="31">
        <v>33</v>
      </c>
      <c r="F3225" s="32">
        <v>0.15</v>
      </c>
      <c r="G3225" s="32">
        <f t="shared" si="104"/>
        <v>4.95</v>
      </c>
    </row>
    <row r="3226" spans="1:7" ht="15" customHeight="1">
      <c r="A3226" s="29" t="s">
        <v>451</v>
      </c>
      <c r="B3226" s="29" t="s">
        <v>452</v>
      </c>
      <c r="C3226" s="29" t="s">
        <v>453</v>
      </c>
      <c r="D3226" s="30" t="s">
        <v>196</v>
      </c>
      <c r="E3226" s="31">
        <v>33</v>
      </c>
      <c r="F3226" s="32">
        <v>1.276</v>
      </c>
      <c r="G3226" s="32">
        <f t="shared" si="104"/>
        <v>42.108000000000004</v>
      </c>
    </row>
    <row r="3227" spans="1:7" ht="27.95" customHeight="1">
      <c r="A3227" s="29" t="s">
        <v>454</v>
      </c>
      <c r="B3227" s="29" t="s">
        <v>455</v>
      </c>
      <c r="C3227" s="29" t="s">
        <v>456</v>
      </c>
      <c r="D3227" s="30" t="s">
        <v>58</v>
      </c>
      <c r="E3227" s="31">
        <v>12</v>
      </c>
      <c r="F3227" s="32">
        <v>0.44240000000000002</v>
      </c>
      <c r="G3227" s="32">
        <f t="shared" si="104"/>
        <v>5.3087999999999997</v>
      </c>
    </row>
    <row r="3228" spans="1:7" ht="20.100000000000001" customHeight="1">
      <c r="A3228" s="29" t="s">
        <v>457</v>
      </c>
      <c r="B3228" s="29" t="s">
        <v>458</v>
      </c>
      <c r="C3228" s="29" t="s">
        <v>459</v>
      </c>
      <c r="D3228" s="30" t="s">
        <v>58</v>
      </c>
      <c r="E3228" s="31">
        <v>2</v>
      </c>
      <c r="F3228" s="32">
        <v>0.67959999999999998</v>
      </c>
      <c r="G3228" s="32">
        <f t="shared" si="104"/>
        <v>1.3592</v>
      </c>
    </row>
    <row r="3229" spans="1:7" ht="20.100000000000001" customHeight="1">
      <c r="A3229" s="29" t="s">
        <v>460</v>
      </c>
      <c r="B3229" s="29" t="s">
        <v>461</v>
      </c>
      <c r="C3229" s="29" t="s">
        <v>462</v>
      </c>
      <c r="D3229" s="30" t="s">
        <v>58</v>
      </c>
      <c r="E3229" s="31">
        <v>3</v>
      </c>
      <c r="F3229" s="32">
        <v>1.139</v>
      </c>
      <c r="G3229" s="32">
        <f t="shared" si="104"/>
        <v>3.4169999999999998</v>
      </c>
    </row>
    <row r="3230" spans="1:7" ht="20.100000000000001" customHeight="1">
      <c r="A3230" s="29" t="s">
        <v>463</v>
      </c>
      <c r="B3230" s="29" t="s">
        <v>464</v>
      </c>
      <c r="C3230" s="29" t="s">
        <v>465</v>
      </c>
      <c r="D3230" s="30" t="s">
        <v>58</v>
      </c>
      <c r="E3230" s="31">
        <v>2</v>
      </c>
      <c r="F3230" s="32">
        <v>1.4450000000000001</v>
      </c>
      <c r="G3230" s="32">
        <f t="shared" si="104"/>
        <v>2.89</v>
      </c>
    </row>
    <row r="3231" spans="1:7" ht="15" customHeight="1">
      <c r="A3231" s="29" t="s">
        <v>466</v>
      </c>
      <c r="B3231" s="29" t="s">
        <v>467</v>
      </c>
      <c r="C3231" s="29" t="s">
        <v>468</v>
      </c>
      <c r="D3231" s="30" t="s">
        <v>196</v>
      </c>
      <c r="E3231" s="31">
        <v>34.72</v>
      </c>
      <c r="F3231" s="32">
        <v>1</v>
      </c>
      <c r="G3231" s="32">
        <f t="shared" si="104"/>
        <v>34.72</v>
      </c>
    </row>
    <row r="3232" spans="1:7" ht="15" customHeight="1">
      <c r="A3232" s="29" t="s">
        <v>469</v>
      </c>
      <c r="B3232" s="29" t="s">
        <v>470</v>
      </c>
      <c r="C3232" s="29" t="s">
        <v>471</v>
      </c>
      <c r="D3232" s="30" t="s">
        <v>58</v>
      </c>
      <c r="E3232" s="31">
        <v>1</v>
      </c>
      <c r="F3232" s="32">
        <v>37.4</v>
      </c>
      <c r="G3232" s="32">
        <f t="shared" si="104"/>
        <v>37.4</v>
      </c>
    </row>
    <row r="3233" spans="1:7" ht="15" customHeight="1">
      <c r="A3233" s="29" t="s">
        <v>474</v>
      </c>
      <c r="B3233" s="29" t="s">
        <v>475</v>
      </c>
      <c r="C3233" s="29" t="s">
        <v>476</v>
      </c>
      <c r="D3233" s="30" t="s">
        <v>58</v>
      </c>
      <c r="E3233" s="31">
        <v>1</v>
      </c>
      <c r="F3233" s="32">
        <v>126.4</v>
      </c>
      <c r="G3233" s="32">
        <f t="shared" si="104"/>
        <v>126.4</v>
      </c>
    </row>
    <row r="3234" spans="1:7" ht="20.100000000000001" customHeight="1">
      <c r="A3234" s="29" t="s">
        <v>477</v>
      </c>
      <c r="B3234" s="29" t="s">
        <v>478</v>
      </c>
      <c r="C3234" s="29" t="s">
        <v>479</v>
      </c>
      <c r="D3234" s="30" t="s">
        <v>58</v>
      </c>
      <c r="E3234" s="31">
        <v>1</v>
      </c>
      <c r="F3234" s="32">
        <v>81.2</v>
      </c>
      <c r="G3234" s="32">
        <f t="shared" si="104"/>
        <v>81.2</v>
      </c>
    </row>
    <row r="3235" spans="1:7" ht="27.95" customHeight="1">
      <c r="A3235" s="29" t="s">
        <v>480</v>
      </c>
      <c r="B3235" s="29" t="s">
        <v>481</v>
      </c>
      <c r="C3235" s="29" t="s">
        <v>482</v>
      </c>
      <c r="D3235" s="30" t="s">
        <v>118</v>
      </c>
      <c r="E3235" s="31">
        <v>355.22</v>
      </c>
      <c r="F3235" s="32">
        <v>5.2400000000000002E-2</v>
      </c>
      <c r="G3235" s="32">
        <f t="shared" si="104"/>
        <v>18.613528000000002</v>
      </c>
    </row>
    <row r="3236" spans="1:7" ht="15" customHeight="1">
      <c r="A3236" s="29" t="s">
        <v>483</v>
      </c>
      <c r="B3236" s="29" t="s">
        <v>484</v>
      </c>
      <c r="C3236" s="29" t="s">
        <v>485</v>
      </c>
      <c r="D3236" s="30" t="s">
        <v>48</v>
      </c>
      <c r="E3236" s="31">
        <v>2211</v>
      </c>
      <c r="F3236" s="32">
        <v>0.14000000000000001</v>
      </c>
      <c r="G3236" s="32">
        <f t="shared" si="104"/>
        <v>309.54000000000002</v>
      </c>
    </row>
    <row r="3237" spans="1:7" ht="15" customHeight="1">
      <c r="A3237" s="1"/>
      <c r="B3237" s="1"/>
      <c r="C3237" s="1"/>
      <c r="D3237" s="1"/>
      <c r="E3237" s="1"/>
      <c r="F3237" s="33" t="s">
        <v>2433</v>
      </c>
      <c r="G3237" s="34">
        <v>24280.264874504392</v>
      </c>
    </row>
    <row r="3238" spans="1:7" ht="15.95" customHeight="1">
      <c r="A3238" s="27" t="s">
        <v>2753</v>
      </c>
      <c r="B3238" s="27" t="s">
        <v>2891</v>
      </c>
      <c r="C3238" s="27" t="s">
        <v>529</v>
      </c>
      <c r="D3238" s="28" t="s">
        <v>19</v>
      </c>
      <c r="E3238" s="1"/>
      <c r="F3238" s="1"/>
      <c r="G3238" s="1"/>
    </row>
    <row r="3239" spans="1:7" ht="15" customHeight="1">
      <c r="A3239" s="29" t="s">
        <v>16</v>
      </c>
      <c r="B3239" s="29" t="s">
        <v>17</v>
      </c>
      <c r="C3239" s="29" t="s">
        <v>18</v>
      </c>
      <c r="D3239" s="30" t="s">
        <v>19</v>
      </c>
      <c r="E3239" s="31">
        <v>12</v>
      </c>
      <c r="F3239" s="32">
        <v>1</v>
      </c>
      <c r="G3239" s="32">
        <f>F3239*E3239</f>
        <v>12</v>
      </c>
    </row>
    <row r="3240" spans="1:7" ht="15" customHeight="1">
      <c r="A3240" s="1"/>
      <c r="B3240" s="1"/>
      <c r="C3240" s="1"/>
      <c r="D3240" s="1"/>
      <c r="E3240" s="1"/>
      <c r="F3240" s="33" t="s">
        <v>2433</v>
      </c>
      <c r="G3240" s="34">
        <v>12</v>
      </c>
    </row>
    <row r="3241" spans="1:7" ht="15" customHeight="1">
      <c r="A3241" s="27" t="s">
        <v>2753</v>
      </c>
      <c r="B3241" s="27" t="s">
        <v>2892</v>
      </c>
      <c r="C3241" s="27" t="s">
        <v>1874</v>
      </c>
      <c r="D3241" s="28" t="s">
        <v>1875</v>
      </c>
      <c r="E3241" s="1"/>
      <c r="F3241" s="1"/>
      <c r="G3241" s="1"/>
    </row>
    <row r="3242" spans="1:7" ht="15" customHeight="1">
      <c r="A3242" s="29" t="s">
        <v>152</v>
      </c>
      <c r="B3242" s="29" t="s">
        <v>153</v>
      </c>
      <c r="C3242" s="29" t="s">
        <v>154</v>
      </c>
      <c r="D3242" s="30" t="s">
        <v>155</v>
      </c>
      <c r="E3242" s="31">
        <v>142</v>
      </c>
      <c r="F3242" s="32">
        <v>1.088E-3</v>
      </c>
      <c r="G3242" s="32">
        <f>F3242*E3242</f>
        <v>0.15449599999999999</v>
      </c>
    </row>
    <row r="3243" spans="1:7" ht="20.100000000000001" customHeight="1">
      <c r="A3243" s="29" t="s">
        <v>193</v>
      </c>
      <c r="B3243" s="29" t="s">
        <v>194</v>
      </c>
      <c r="C3243" s="29" t="s">
        <v>195</v>
      </c>
      <c r="D3243" s="30" t="s">
        <v>196</v>
      </c>
      <c r="E3243" s="31">
        <v>18</v>
      </c>
      <c r="F3243" s="32">
        <v>8.0000000000000004E-4</v>
      </c>
      <c r="G3243" s="32">
        <f>F3243*E3243</f>
        <v>1.4400000000000001E-2</v>
      </c>
    </row>
    <row r="3244" spans="1:7" ht="27.95" customHeight="1">
      <c r="A3244" s="29" t="s">
        <v>231</v>
      </c>
      <c r="B3244" s="29" t="s">
        <v>232</v>
      </c>
      <c r="C3244" s="29" t="s">
        <v>233</v>
      </c>
      <c r="D3244" s="30" t="s">
        <v>171</v>
      </c>
      <c r="E3244" s="31">
        <v>17.399999999999999</v>
      </c>
      <c r="F3244" s="32">
        <v>6.6E-4</v>
      </c>
      <c r="G3244" s="32">
        <f>F3244*E3244</f>
        <v>1.1483999999999999E-2</v>
      </c>
    </row>
    <row r="3245" spans="1:7" ht="15" customHeight="1">
      <c r="A3245" s="1"/>
      <c r="B3245" s="1"/>
      <c r="C3245" s="1"/>
      <c r="D3245" s="1"/>
      <c r="E3245" s="1"/>
      <c r="F3245" s="33" t="s">
        <v>2433</v>
      </c>
      <c r="G3245" s="34">
        <v>0.18038000000000001</v>
      </c>
    </row>
    <row r="3246" spans="1:7" ht="15" customHeight="1">
      <c r="A3246" s="27" t="s">
        <v>2729</v>
      </c>
      <c r="B3246" s="27" t="s">
        <v>2893</v>
      </c>
      <c r="C3246" s="27" t="s">
        <v>955</v>
      </c>
      <c r="D3246" s="28" t="s">
        <v>196</v>
      </c>
      <c r="E3246" s="1"/>
      <c r="F3246" s="1"/>
      <c r="G3246" s="1"/>
    </row>
    <row r="3247" spans="1:7" ht="20.100000000000001" customHeight="1">
      <c r="A3247" s="29" t="s">
        <v>193</v>
      </c>
      <c r="B3247" s="29" t="s">
        <v>194</v>
      </c>
      <c r="C3247" s="29" t="s">
        <v>195</v>
      </c>
      <c r="D3247" s="30" t="s">
        <v>196</v>
      </c>
      <c r="E3247" s="31">
        <v>18</v>
      </c>
      <c r="F3247" s="32">
        <v>1</v>
      </c>
      <c r="G3247" s="32">
        <f>F3247*E3247</f>
        <v>18</v>
      </c>
    </row>
    <row r="3248" spans="1:7" ht="15" customHeight="1">
      <c r="A3248" s="1"/>
      <c r="B3248" s="1"/>
      <c r="C3248" s="1"/>
      <c r="D3248" s="1"/>
      <c r="E3248" s="1"/>
      <c r="F3248" s="33" t="s">
        <v>2433</v>
      </c>
      <c r="G3248" s="34">
        <v>18</v>
      </c>
    </row>
    <row r="3249" spans="1:7" ht="15.95" customHeight="1">
      <c r="A3249" s="27" t="s">
        <v>2729</v>
      </c>
      <c r="B3249" s="27" t="s">
        <v>2894</v>
      </c>
      <c r="C3249" s="27" t="s">
        <v>615</v>
      </c>
      <c r="D3249" s="28" t="s">
        <v>58</v>
      </c>
      <c r="E3249" s="1"/>
      <c r="F3249" s="1"/>
      <c r="G3249" s="1"/>
    </row>
    <row r="3250" spans="1:7" ht="20.100000000000001" customHeight="1">
      <c r="A3250" s="29" t="s">
        <v>49</v>
      </c>
      <c r="B3250" s="29" t="s">
        <v>50</v>
      </c>
      <c r="C3250" s="29" t="s">
        <v>51</v>
      </c>
      <c r="D3250" s="30" t="s">
        <v>48</v>
      </c>
      <c r="E3250" s="31">
        <v>30</v>
      </c>
      <c r="F3250" s="32">
        <v>2.5000000000000001E-2</v>
      </c>
      <c r="G3250" s="32">
        <f>F3250*E3250</f>
        <v>0.75</v>
      </c>
    </row>
    <row r="3251" spans="1:7" ht="27.95" customHeight="1">
      <c r="A3251" s="29" t="s">
        <v>52</v>
      </c>
      <c r="B3251" s="29" t="s">
        <v>53</v>
      </c>
      <c r="C3251" s="29" t="s">
        <v>54</v>
      </c>
      <c r="D3251" s="30" t="s">
        <v>48</v>
      </c>
      <c r="E3251" s="31">
        <v>14</v>
      </c>
      <c r="F3251" s="32">
        <v>2.6800000000000001E-2</v>
      </c>
      <c r="G3251" s="32">
        <f>F3251*E3251</f>
        <v>0.37520000000000003</v>
      </c>
    </row>
    <row r="3252" spans="1:7" ht="15" customHeight="1">
      <c r="A3252" s="1"/>
      <c r="B3252" s="1"/>
      <c r="C3252" s="1"/>
      <c r="D3252" s="1"/>
      <c r="E3252" s="1"/>
      <c r="F3252" s="33" t="s">
        <v>2433</v>
      </c>
      <c r="G3252" s="34">
        <v>1.1252</v>
      </c>
    </row>
    <row r="3253" spans="1:7" ht="15.95" customHeight="1">
      <c r="A3253" s="27" t="s">
        <v>2729</v>
      </c>
      <c r="B3253" s="27" t="s">
        <v>2895</v>
      </c>
      <c r="C3253" s="27" t="s">
        <v>617</v>
      </c>
      <c r="D3253" s="28" t="s">
        <v>58</v>
      </c>
      <c r="E3253" s="1"/>
      <c r="F3253" s="1"/>
      <c r="G3253" s="1"/>
    </row>
    <row r="3254" spans="1:7" ht="20.100000000000001" customHeight="1">
      <c r="A3254" s="29" t="s">
        <v>49</v>
      </c>
      <c r="B3254" s="29" t="s">
        <v>50</v>
      </c>
      <c r="C3254" s="29" t="s">
        <v>51</v>
      </c>
      <c r="D3254" s="30" t="s">
        <v>48</v>
      </c>
      <c r="E3254" s="31">
        <v>30</v>
      </c>
      <c r="F3254" s="32">
        <v>2.5000000000000001E-2</v>
      </c>
      <c r="G3254" s="32">
        <f>F3254*E3254</f>
        <v>0.75</v>
      </c>
    </row>
    <row r="3255" spans="1:7" ht="27.95" customHeight="1">
      <c r="A3255" s="29" t="s">
        <v>52</v>
      </c>
      <c r="B3255" s="29" t="s">
        <v>53</v>
      </c>
      <c r="C3255" s="29" t="s">
        <v>54</v>
      </c>
      <c r="D3255" s="30" t="s">
        <v>48</v>
      </c>
      <c r="E3255" s="31">
        <v>14</v>
      </c>
      <c r="F3255" s="32">
        <v>2.6800000000000001E-2</v>
      </c>
      <c r="G3255" s="32">
        <f>F3255*E3255</f>
        <v>0.37520000000000003</v>
      </c>
    </row>
    <row r="3256" spans="1:7" ht="15" customHeight="1">
      <c r="A3256" s="1"/>
      <c r="B3256" s="1"/>
      <c r="C3256" s="1"/>
      <c r="D3256" s="1"/>
      <c r="E3256" s="1"/>
      <c r="F3256" s="33" t="s">
        <v>2433</v>
      </c>
      <c r="G3256" s="34">
        <v>1.1252</v>
      </c>
    </row>
    <row r="3257" spans="1:7" ht="15" customHeight="1">
      <c r="A3257" s="27" t="s">
        <v>2753</v>
      </c>
      <c r="B3257" s="27" t="s">
        <v>2896</v>
      </c>
      <c r="C3257" s="27" t="s">
        <v>1877</v>
      </c>
      <c r="D3257" s="28" t="s">
        <v>196</v>
      </c>
      <c r="E3257" s="1"/>
      <c r="F3257" s="1"/>
      <c r="G3257" s="1"/>
    </row>
    <row r="3258" spans="1:7" ht="15" customHeight="1">
      <c r="A3258" s="29" t="s">
        <v>152</v>
      </c>
      <c r="B3258" s="29" t="s">
        <v>153</v>
      </c>
      <c r="C3258" s="29" t="s">
        <v>154</v>
      </c>
      <c r="D3258" s="30" t="s">
        <v>155</v>
      </c>
      <c r="E3258" s="31">
        <v>142</v>
      </c>
      <c r="F3258" s="32">
        <v>4.0800000000000003E-3</v>
      </c>
      <c r="G3258" s="32">
        <f>F3258*E3258</f>
        <v>0.5793600000000001</v>
      </c>
    </row>
    <row r="3259" spans="1:7" ht="20.100000000000001" customHeight="1">
      <c r="A3259" s="29" t="s">
        <v>193</v>
      </c>
      <c r="B3259" s="29" t="s">
        <v>194</v>
      </c>
      <c r="C3259" s="29" t="s">
        <v>195</v>
      </c>
      <c r="D3259" s="30" t="s">
        <v>196</v>
      </c>
      <c r="E3259" s="31">
        <v>18</v>
      </c>
      <c r="F3259" s="32">
        <v>3.0000000000000001E-3</v>
      </c>
      <c r="G3259" s="32">
        <f>F3259*E3259</f>
        <v>5.3999999999999999E-2</v>
      </c>
    </row>
    <row r="3260" spans="1:7" ht="27.95" customHeight="1">
      <c r="A3260" s="29" t="s">
        <v>231</v>
      </c>
      <c r="B3260" s="29" t="s">
        <v>232</v>
      </c>
      <c r="C3260" s="29" t="s">
        <v>233</v>
      </c>
      <c r="D3260" s="30" t="s">
        <v>171</v>
      </c>
      <c r="E3260" s="31">
        <v>17.399999999999999</v>
      </c>
      <c r="F3260" s="32">
        <v>2.4750000000000002E-3</v>
      </c>
      <c r="G3260" s="32">
        <f>F3260*E3260</f>
        <v>4.3064999999999999E-2</v>
      </c>
    </row>
    <row r="3261" spans="1:7" ht="15" customHeight="1">
      <c r="A3261" s="1"/>
      <c r="B3261" s="1"/>
      <c r="C3261" s="1"/>
      <c r="D3261" s="1"/>
      <c r="E3261" s="1"/>
      <c r="F3261" s="33" t="s">
        <v>2433</v>
      </c>
      <c r="G3261" s="34">
        <v>0.67642500000000005</v>
      </c>
    </row>
    <row r="3262" spans="1:7" ht="15" customHeight="1">
      <c r="A3262" s="27" t="s">
        <v>2729</v>
      </c>
      <c r="B3262" s="27" t="s">
        <v>2897</v>
      </c>
      <c r="C3262" s="27" t="s">
        <v>1232</v>
      </c>
      <c r="D3262" s="28" t="s">
        <v>58</v>
      </c>
      <c r="E3262" s="1"/>
      <c r="F3262" s="1"/>
      <c r="G3262" s="1"/>
    </row>
    <row r="3263" spans="1:7" ht="15" customHeight="1">
      <c r="A3263" s="29" t="s">
        <v>421</v>
      </c>
      <c r="B3263" s="29" t="s">
        <v>422</v>
      </c>
      <c r="C3263" s="29" t="s">
        <v>423</v>
      </c>
      <c r="D3263" s="30" t="s">
        <v>58</v>
      </c>
      <c r="E3263" s="31">
        <v>10</v>
      </c>
      <c r="F3263" s="32">
        <v>1</v>
      </c>
      <c r="G3263" s="32">
        <f>F3263*E3263</f>
        <v>10</v>
      </c>
    </row>
    <row r="3264" spans="1:7" ht="20.100000000000001" customHeight="1">
      <c r="A3264" s="29" t="s">
        <v>424</v>
      </c>
      <c r="B3264" s="29" t="s">
        <v>425</v>
      </c>
      <c r="C3264" s="29" t="s">
        <v>426</v>
      </c>
      <c r="D3264" s="30" t="s">
        <v>58</v>
      </c>
      <c r="E3264" s="31">
        <v>2</v>
      </c>
      <c r="F3264" s="32">
        <v>1</v>
      </c>
      <c r="G3264" s="32">
        <f>F3264*E3264</f>
        <v>2</v>
      </c>
    </row>
    <row r="3265" spans="1:7" ht="15" customHeight="1">
      <c r="A3265" s="1"/>
      <c r="B3265" s="1"/>
      <c r="C3265" s="1"/>
      <c r="D3265" s="1"/>
      <c r="E3265" s="1"/>
      <c r="F3265" s="33" t="s">
        <v>2433</v>
      </c>
      <c r="G3265" s="34">
        <v>12</v>
      </c>
    </row>
    <row r="3266" spans="1:7" ht="32.1" customHeight="1">
      <c r="A3266" s="27" t="s">
        <v>2729</v>
      </c>
      <c r="B3266" s="27" t="s">
        <v>2898</v>
      </c>
      <c r="C3266" s="27" t="s">
        <v>694</v>
      </c>
      <c r="D3266" s="28" t="s">
        <v>695</v>
      </c>
      <c r="E3266" s="1"/>
      <c r="F3266" s="1"/>
      <c r="G3266" s="1"/>
    </row>
    <row r="3267" spans="1:7" ht="27.95" customHeight="1">
      <c r="A3267" s="29" t="s">
        <v>52</v>
      </c>
      <c r="B3267" s="29" t="s">
        <v>53</v>
      </c>
      <c r="C3267" s="29" t="s">
        <v>54</v>
      </c>
      <c r="D3267" s="30" t="s">
        <v>48</v>
      </c>
      <c r="E3267" s="31">
        <v>14</v>
      </c>
      <c r="F3267" s="32">
        <v>2.6800000000000001E-2</v>
      </c>
      <c r="G3267" s="32">
        <f>F3267*E3267</f>
        <v>0.37520000000000003</v>
      </c>
    </row>
    <row r="3268" spans="1:7" ht="15" customHeight="1">
      <c r="A3268" s="1"/>
      <c r="B3268" s="1"/>
      <c r="C3268" s="1"/>
      <c r="D3268" s="1"/>
      <c r="E3268" s="1"/>
      <c r="F3268" s="33" t="s">
        <v>2433</v>
      </c>
      <c r="G3268" s="34">
        <v>0.37519999999999998</v>
      </c>
    </row>
    <row r="3269" spans="1:7" ht="15.95" customHeight="1">
      <c r="A3269" s="27" t="s">
        <v>2753</v>
      </c>
      <c r="B3269" s="27" t="s">
        <v>2899</v>
      </c>
      <c r="C3269" s="27" t="s">
        <v>542</v>
      </c>
      <c r="D3269" s="28" t="s">
        <v>15</v>
      </c>
      <c r="E3269" s="1"/>
      <c r="F3269" s="1"/>
      <c r="G3269" s="1"/>
    </row>
    <row r="3270" spans="1:7" ht="20.100000000000001" customHeight="1">
      <c r="A3270" s="29" t="s">
        <v>20</v>
      </c>
      <c r="B3270" s="29" t="s">
        <v>21</v>
      </c>
      <c r="C3270" s="29" t="s">
        <v>22</v>
      </c>
      <c r="D3270" s="30" t="s">
        <v>15</v>
      </c>
      <c r="E3270" s="31">
        <v>396</v>
      </c>
      <c r="F3270" s="32">
        <v>1</v>
      </c>
      <c r="G3270" s="32">
        <f>F3270*E3270</f>
        <v>396</v>
      </c>
    </row>
    <row r="3271" spans="1:7" ht="15" customHeight="1">
      <c r="A3271" s="1"/>
      <c r="B3271" s="1"/>
      <c r="C3271" s="1"/>
      <c r="D3271" s="1"/>
      <c r="E3271" s="1"/>
      <c r="F3271" s="33" t="s">
        <v>2433</v>
      </c>
      <c r="G3271" s="34">
        <v>396</v>
      </c>
    </row>
    <row r="3272" spans="1:7" ht="15.95" customHeight="1">
      <c r="A3272" s="27" t="s">
        <v>2753</v>
      </c>
      <c r="B3272" s="27" t="s">
        <v>2900</v>
      </c>
      <c r="C3272" s="27" t="s">
        <v>1375</v>
      </c>
      <c r="D3272" s="28" t="s">
        <v>15</v>
      </c>
      <c r="E3272" s="1"/>
      <c r="F3272" s="1"/>
      <c r="G3272" s="1"/>
    </row>
    <row r="3273" spans="1:7" ht="20.100000000000001" customHeight="1">
      <c r="A3273" s="29" t="s">
        <v>45</v>
      </c>
      <c r="B3273" s="29" t="s">
        <v>46</v>
      </c>
      <c r="C3273" s="29" t="s">
        <v>47</v>
      </c>
      <c r="D3273" s="30" t="s">
        <v>48</v>
      </c>
      <c r="E3273" s="31">
        <v>2.88</v>
      </c>
      <c r="F3273" s="32">
        <v>0.37290000000000001</v>
      </c>
      <c r="G3273" s="32">
        <f t="shared" ref="G3273:G3302" si="105">F3273*E3273</f>
        <v>1.073952</v>
      </c>
    </row>
    <row r="3274" spans="1:7" ht="20.100000000000001" customHeight="1">
      <c r="A3274" s="29" t="s">
        <v>49</v>
      </c>
      <c r="B3274" s="29" t="s">
        <v>50</v>
      </c>
      <c r="C3274" s="29" t="s">
        <v>51</v>
      </c>
      <c r="D3274" s="30" t="s">
        <v>48</v>
      </c>
      <c r="E3274" s="31">
        <v>30</v>
      </c>
      <c r="F3274" s="32">
        <v>4.3593643999999996</v>
      </c>
      <c r="G3274" s="32">
        <f t="shared" si="105"/>
        <v>130.78093199999998</v>
      </c>
    </row>
    <row r="3275" spans="1:7" ht="27.95" customHeight="1">
      <c r="A3275" s="29" t="s">
        <v>52</v>
      </c>
      <c r="B3275" s="29" t="s">
        <v>53</v>
      </c>
      <c r="C3275" s="29" t="s">
        <v>54</v>
      </c>
      <c r="D3275" s="30" t="s">
        <v>48</v>
      </c>
      <c r="E3275" s="31">
        <v>14</v>
      </c>
      <c r="F3275" s="32">
        <v>2.7674053447040001</v>
      </c>
      <c r="G3275" s="32">
        <f t="shared" si="105"/>
        <v>38.743674825856004</v>
      </c>
    </row>
    <row r="3276" spans="1:7" ht="20.100000000000001" customHeight="1">
      <c r="A3276" s="29" t="s">
        <v>59</v>
      </c>
      <c r="B3276" s="29" t="s">
        <v>60</v>
      </c>
      <c r="C3276" s="29" t="s">
        <v>61</v>
      </c>
      <c r="D3276" s="30" t="s">
        <v>58</v>
      </c>
      <c r="E3276" s="31">
        <v>1</v>
      </c>
      <c r="F3276" s="32">
        <v>8</v>
      </c>
      <c r="G3276" s="32">
        <f t="shared" si="105"/>
        <v>8</v>
      </c>
    </row>
    <row r="3277" spans="1:7" ht="15" customHeight="1">
      <c r="A3277" s="29" t="s">
        <v>74</v>
      </c>
      <c r="B3277" s="29" t="s">
        <v>75</v>
      </c>
      <c r="C3277" s="29" t="s">
        <v>76</v>
      </c>
      <c r="D3277" s="30" t="s">
        <v>48</v>
      </c>
      <c r="E3277" s="31">
        <v>889</v>
      </c>
      <c r="F3277" s="32">
        <v>0.133876</v>
      </c>
      <c r="G3277" s="32">
        <f t="shared" si="105"/>
        <v>119.01576399999999</v>
      </c>
    </row>
    <row r="3278" spans="1:7" ht="20.100000000000001" customHeight="1">
      <c r="A3278" s="29" t="s">
        <v>77</v>
      </c>
      <c r="B3278" s="29" t="s">
        <v>78</v>
      </c>
      <c r="C3278" s="29" t="s">
        <v>79</v>
      </c>
      <c r="D3278" s="30" t="s">
        <v>81</v>
      </c>
      <c r="E3278" s="31">
        <v>154.34</v>
      </c>
      <c r="F3278" s="32">
        <v>0.2472</v>
      </c>
      <c r="G3278" s="32">
        <f t="shared" si="105"/>
        <v>38.152847999999999</v>
      </c>
    </row>
    <row r="3279" spans="1:7" ht="15" customHeight="1">
      <c r="A3279" s="29" t="s">
        <v>152</v>
      </c>
      <c r="B3279" s="29" t="s">
        <v>153</v>
      </c>
      <c r="C3279" s="29" t="s">
        <v>154</v>
      </c>
      <c r="D3279" s="30" t="s">
        <v>155</v>
      </c>
      <c r="E3279" s="31">
        <v>142</v>
      </c>
      <c r="F3279" s="32">
        <v>0.47375</v>
      </c>
      <c r="G3279" s="32">
        <f t="shared" si="105"/>
        <v>67.272499999999994</v>
      </c>
    </row>
    <row r="3280" spans="1:7" ht="15" customHeight="1">
      <c r="A3280" s="29" t="s">
        <v>178</v>
      </c>
      <c r="B3280" s="29" t="s">
        <v>153</v>
      </c>
      <c r="C3280" s="29" t="s">
        <v>154</v>
      </c>
      <c r="D3280" s="30" t="s">
        <v>155</v>
      </c>
      <c r="E3280" s="31">
        <v>71</v>
      </c>
      <c r="F3280" s="32">
        <v>0.47375</v>
      </c>
      <c r="G3280" s="32">
        <f t="shared" si="105"/>
        <v>33.636249999999997</v>
      </c>
    </row>
    <row r="3281" spans="1:7" ht="20.100000000000001" customHeight="1">
      <c r="A3281" s="29" t="s">
        <v>181</v>
      </c>
      <c r="B3281" s="29" t="s">
        <v>182</v>
      </c>
      <c r="C3281" s="29" t="s">
        <v>183</v>
      </c>
      <c r="D3281" s="30" t="s">
        <v>48</v>
      </c>
      <c r="E3281" s="31">
        <v>1217</v>
      </c>
      <c r="F3281" s="32">
        <v>4.0800000000000003E-2</v>
      </c>
      <c r="G3281" s="32">
        <f t="shared" si="105"/>
        <v>49.653600000000004</v>
      </c>
    </row>
    <row r="3282" spans="1:7" ht="20.100000000000001" customHeight="1">
      <c r="A3282" s="29" t="s">
        <v>184</v>
      </c>
      <c r="B3282" s="29" t="s">
        <v>185</v>
      </c>
      <c r="C3282" s="29" t="s">
        <v>186</v>
      </c>
      <c r="D3282" s="30" t="s">
        <v>48</v>
      </c>
      <c r="E3282" s="31">
        <v>856.28</v>
      </c>
      <c r="F3282" s="32">
        <v>5.6000000000000001E-2</v>
      </c>
      <c r="G3282" s="32">
        <f t="shared" si="105"/>
        <v>47.951679999999996</v>
      </c>
    </row>
    <row r="3283" spans="1:7" ht="20.100000000000001" customHeight="1">
      <c r="A3283" s="29" t="s">
        <v>190</v>
      </c>
      <c r="B3283" s="29" t="s">
        <v>191</v>
      </c>
      <c r="C3283" s="29" t="s">
        <v>192</v>
      </c>
      <c r="D3283" s="30" t="s">
        <v>81</v>
      </c>
      <c r="E3283" s="31">
        <v>57</v>
      </c>
      <c r="F3283" s="32">
        <v>0.112</v>
      </c>
      <c r="G3283" s="32">
        <f t="shared" si="105"/>
        <v>6.3840000000000003</v>
      </c>
    </row>
    <row r="3284" spans="1:7" ht="15" customHeight="1">
      <c r="A3284" s="29" t="s">
        <v>202</v>
      </c>
      <c r="B3284" s="29" t="s">
        <v>75</v>
      </c>
      <c r="C3284" s="29" t="s">
        <v>76</v>
      </c>
      <c r="D3284" s="30" t="s">
        <v>48</v>
      </c>
      <c r="E3284" s="31">
        <v>1600.8</v>
      </c>
      <c r="F3284" s="32">
        <v>0.133876</v>
      </c>
      <c r="G3284" s="32">
        <f t="shared" si="105"/>
        <v>214.3087008</v>
      </c>
    </row>
    <row r="3285" spans="1:7" ht="20.100000000000001" customHeight="1">
      <c r="A3285" s="29" t="s">
        <v>203</v>
      </c>
      <c r="B3285" s="29" t="s">
        <v>78</v>
      </c>
      <c r="C3285" s="29" t="s">
        <v>79</v>
      </c>
      <c r="D3285" s="30" t="s">
        <v>81</v>
      </c>
      <c r="E3285" s="31">
        <v>124.19</v>
      </c>
      <c r="F3285" s="32">
        <v>0.2472</v>
      </c>
      <c r="G3285" s="32">
        <f t="shared" si="105"/>
        <v>30.699767999999999</v>
      </c>
    </row>
    <row r="3286" spans="1:7" ht="27.95" customHeight="1">
      <c r="A3286" s="29" t="s">
        <v>210</v>
      </c>
      <c r="B3286" s="29" t="s">
        <v>211</v>
      </c>
      <c r="C3286" s="29" t="s">
        <v>212</v>
      </c>
      <c r="D3286" s="30" t="s">
        <v>101</v>
      </c>
      <c r="E3286" s="31">
        <v>330.48</v>
      </c>
      <c r="F3286" s="32">
        <v>0.93215000000000003</v>
      </c>
      <c r="G3286" s="32">
        <f t="shared" si="105"/>
        <v>308.05693200000002</v>
      </c>
    </row>
    <row r="3287" spans="1:7" ht="15" customHeight="1">
      <c r="A3287" s="29" t="s">
        <v>256</v>
      </c>
      <c r="B3287" s="29" t="s">
        <v>153</v>
      </c>
      <c r="C3287" s="29" t="s">
        <v>154</v>
      </c>
      <c r="D3287" s="30" t="s">
        <v>155</v>
      </c>
      <c r="E3287" s="31">
        <v>190</v>
      </c>
      <c r="F3287" s="32">
        <v>0.47375</v>
      </c>
      <c r="G3287" s="32">
        <f t="shared" si="105"/>
        <v>90.012500000000003</v>
      </c>
    </row>
    <row r="3288" spans="1:7" ht="27.95" customHeight="1">
      <c r="A3288" s="29" t="s">
        <v>295</v>
      </c>
      <c r="B3288" s="29" t="s">
        <v>211</v>
      </c>
      <c r="C3288" s="29" t="s">
        <v>296</v>
      </c>
      <c r="D3288" s="30" t="s">
        <v>101</v>
      </c>
      <c r="E3288" s="31">
        <v>4</v>
      </c>
      <c r="F3288" s="32">
        <v>0.93215000000000003</v>
      </c>
      <c r="G3288" s="32">
        <f t="shared" si="105"/>
        <v>3.7286000000000001</v>
      </c>
    </row>
    <row r="3289" spans="1:7" ht="20.100000000000001" customHeight="1">
      <c r="A3289" s="29" t="s">
        <v>297</v>
      </c>
      <c r="B3289" s="29" t="s">
        <v>298</v>
      </c>
      <c r="C3289" s="29" t="s">
        <v>299</v>
      </c>
      <c r="D3289" s="30" t="s">
        <v>118</v>
      </c>
      <c r="E3289" s="31">
        <v>0.25</v>
      </c>
      <c r="F3289" s="32">
        <v>2.4590000000000001</v>
      </c>
      <c r="G3289" s="32">
        <f t="shared" si="105"/>
        <v>0.61475000000000002</v>
      </c>
    </row>
    <row r="3290" spans="1:7" ht="27.95" customHeight="1">
      <c r="A3290" s="29" t="s">
        <v>303</v>
      </c>
      <c r="B3290" s="29" t="s">
        <v>304</v>
      </c>
      <c r="C3290" s="29" t="s">
        <v>305</v>
      </c>
      <c r="D3290" s="30" t="s">
        <v>48</v>
      </c>
      <c r="E3290" s="31">
        <v>12</v>
      </c>
      <c r="F3290" s="32">
        <v>1.884617</v>
      </c>
      <c r="G3290" s="32">
        <f t="shared" si="105"/>
        <v>22.615403999999998</v>
      </c>
    </row>
    <row r="3291" spans="1:7" ht="27.95" customHeight="1">
      <c r="A3291" s="29" t="s">
        <v>306</v>
      </c>
      <c r="B3291" s="29" t="s">
        <v>307</v>
      </c>
      <c r="C3291" s="29" t="s">
        <v>308</v>
      </c>
      <c r="D3291" s="30" t="s">
        <v>118</v>
      </c>
      <c r="E3291" s="31">
        <v>0.56000000000000005</v>
      </c>
      <c r="F3291" s="32">
        <v>2.286</v>
      </c>
      <c r="G3291" s="32">
        <f t="shared" si="105"/>
        <v>1.2801600000000002</v>
      </c>
    </row>
    <row r="3292" spans="1:7" ht="27.95" customHeight="1">
      <c r="A3292" s="29" t="s">
        <v>316</v>
      </c>
      <c r="B3292" s="29" t="s">
        <v>317</v>
      </c>
      <c r="C3292" s="29" t="s">
        <v>318</v>
      </c>
      <c r="D3292" s="30" t="s">
        <v>48</v>
      </c>
      <c r="E3292" s="31">
        <v>459</v>
      </c>
      <c r="F3292" s="32">
        <v>4.3200000000000002E-2</v>
      </c>
      <c r="G3292" s="32">
        <f t="shared" si="105"/>
        <v>19.828800000000001</v>
      </c>
    </row>
    <row r="3293" spans="1:7" ht="20.100000000000001" customHeight="1">
      <c r="A3293" s="29" t="s">
        <v>319</v>
      </c>
      <c r="B3293" s="29" t="s">
        <v>185</v>
      </c>
      <c r="C3293" s="29" t="s">
        <v>186</v>
      </c>
      <c r="D3293" s="30" t="s">
        <v>48</v>
      </c>
      <c r="E3293" s="31">
        <v>459</v>
      </c>
      <c r="F3293" s="32">
        <v>5.6000000000000001E-2</v>
      </c>
      <c r="G3293" s="32">
        <f t="shared" si="105"/>
        <v>25.704000000000001</v>
      </c>
    </row>
    <row r="3294" spans="1:7" ht="20.100000000000001" customHeight="1">
      <c r="A3294" s="29" t="s">
        <v>320</v>
      </c>
      <c r="B3294" s="29" t="s">
        <v>191</v>
      </c>
      <c r="C3294" s="29" t="s">
        <v>192</v>
      </c>
      <c r="D3294" s="30" t="s">
        <v>81</v>
      </c>
      <c r="E3294" s="31">
        <v>34</v>
      </c>
      <c r="F3294" s="32">
        <v>0.112</v>
      </c>
      <c r="G3294" s="32">
        <f t="shared" si="105"/>
        <v>3.8080000000000003</v>
      </c>
    </row>
    <row r="3295" spans="1:7" ht="20.100000000000001" customHeight="1">
      <c r="A3295" s="29" t="s">
        <v>321</v>
      </c>
      <c r="B3295" s="29" t="s">
        <v>322</v>
      </c>
      <c r="C3295" s="29" t="s">
        <v>323</v>
      </c>
      <c r="D3295" s="30" t="s">
        <v>81</v>
      </c>
      <c r="E3295" s="31">
        <v>30</v>
      </c>
      <c r="F3295" s="32">
        <v>0.112</v>
      </c>
      <c r="G3295" s="32">
        <f t="shared" si="105"/>
        <v>3.36</v>
      </c>
    </row>
    <row r="3296" spans="1:7" ht="27.95" customHeight="1">
      <c r="A3296" s="29" t="s">
        <v>343</v>
      </c>
      <c r="B3296" s="29" t="s">
        <v>211</v>
      </c>
      <c r="C3296" s="29" t="s">
        <v>212</v>
      </c>
      <c r="D3296" s="30" t="s">
        <v>101</v>
      </c>
      <c r="E3296" s="31">
        <v>426.35</v>
      </c>
      <c r="F3296" s="32">
        <v>0.93215000000000003</v>
      </c>
      <c r="G3296" s="32">
        <f t="shared" si="105"/>
        <v>397.42215250000004</v>
      </c>
    </row>
    <row r="3297" spans="1:7" ht="27.95" customHeight="1">
      <c r="A3297" s="29" t="s">
        <v>347</v>
      </c>
      <c r="B3297" s="29" t="s">
        <v>348</v>
      </c>
      <c r="C3297" s="29" t="s">
        <v>349</v>
      </c>
      <c r="D3297" s="30" t="s">
        <v>48</v>
      </c>
      <c r="E3297" s="31">
        <v>72</v>
      </c>
      <c r="F3297" s="32">
        <v>1.1588400000000001</v>
      </c>
      <c r="G3297" s="32">
        <f t="shared" si="105"/>
        <v>83.436480000000003</v>
      </c>
    </row>
    <row r="3298" spans="1:7" ht="20.100000000000001" customHeight="1">
      <c r="A3298" s="29" t="s">
        <v>353</v>
      </c>
      <c r="B3298" s="29" t="s">
        <v>298</v>
      </c>
      <c r="C3298" s="29" t="s">
        <v>299</v>
      </c>
      <c r="D3298" s="30" t="s">
        <v>118</v>
      </c>
      <c r="E3298" s="31">
        <v>3.38</v>
      </c>
      <c r="F3298" s="32">
        <v>2.4590000000000001</v>
      </c>
      <c r="G3298" s="32">
        <f t="shared" si="105"/>
        <v>8.31142</v>
      </c>
    </row>
    <row r="3299" spans="1:7" ht="15" customHeight="1">
      <c r="A3299" s="29" t="s">
        <v>363</v>
      </c>
      <c r="B3299" s="29" t="s">
        <v>153</v>
      </c>
      <c r="C3299" s="29" t="s">
        <v>154</v>
      </c>
      <c r="D3299" s="30" t="s">
        <v>155</v>
      </c>
      <c r="E3299" s="31">
        <v>110</v>
      </c>
      <c r="F3299" s="32">
        <v>0.47375</v>
      </c>
      <c r="G3299" s="32">
        <f t="shared" si="105"/>
        <v>52.112499999999997</v>
      </c>
    </row>
    <row r="3300" spans="1:7" ht="15" customHeight="1">
      <c r="A3300" s="29" t="s">
        <v>421</v>
      </c>
      <c r="B3300" s="29" t="s">
        <v>422</v>
      </c>
      <c r="C3300" s="29" t="s">
        <v>423</v>
      </c>
      <c r="D3300" s="30" t="s">
        <v>58</v>
      </c>
      <c r="E3300" s="31">
        <v>10</v>
      </c>
      <c r="F3300" s="32">
        <v>5.0999999999999996</v>
      </c>
      <c r="G3300" s="32">
        <f t="shared" si="105"/>
        <v>51</v>
      </c>
    </row>
    <row r="3301" spans="1:7" ht="20.100000000000001" customHeight="1">
      <c r="A3301" s="29" t="s">
        <v>424</v>
      </c>
      <c r="B3301" s="29" t="s">
        <v>425</v>
      </c>
      <c r="C3301" s="29" t="s">
        <v>426</v>
      </c>
      <c r="D3301" s="30" t="s">
        <v>58</v>
      </c>
      <c r="E3301" s="31">
        <v>2</v>
      </c>
      <c r="F3301" s="32">
        <v>7.5</v>
      </c>
      <c r="G3301" s="32">
        <f t="shared" si="105"/>
        <v>15</v>
      </c>
    </row>
    <row r="3302" spans="1:7" ht="15" customHeight="1">
      <c r="A3302" s="29" t="s">
        <v>427</v>
      </c>
      <c r="B3302" s="29" t="s">
        <v>428</v>
      </c>
      <c r="C3302" s="29" t="s">
        <v>429</v>
      </c>
      <c r="D3302" s="30" t="s">
        <v>48</v>
      </c>
      <c r="E3302" s="31">
        <v>45.45</v>
      </c>
      <c r="F3302" s="32">
        <v>0.18</v>
      </c>
      <c r="G3302" s="32">
        <f t="shared" si="105"/>
        <v>8.1810000000000009</v>
      </c>
    </row>
    <row r="3303" spans="1:7" ht="15" customHeight="1">
      <c r="A3303" s="1"/>
      <c r="B3303" s="1"/>
      <c r="C3303" s="1"/>
      <c r="D3303" s="1"/>
      <c r="E3303" s="1"/>
      <c r="F3303" s="33" t="s">
        <v>2433</v>
      </c>
      <c r="G3303" s="34">
        <v>1880.146368125856</v>
      </c>
    </row>
    <row r="3304" spans="1:7" ht="15.95" customHeight="1">
      <c r="A3304" s="27" t="s">
        <v>2753</v>
      </c>
      <c r="B3304" s="27" t="s">
        <v>2901</v>
      </c>
      <c r="C3304" s="27" t="s">
        <v>1453</v>
      </c>
      <c r="D3304" s="28" t="s">
        <v>15</v>
      </c>
      <c r="E3304" s="1"/>
      <c r="F3304" s="1"/>
      <c r="G3304" s="1"/>
    </row>
    <row r="3305" spans="1:7" ht="20.100000000000001" customHeight="1">
      <c r="A3305" s="29" t="s">
        <v>49</v>
      </c>
      <c r="B3305" s="29" t="s">
        <v>50</v>
      </c>
      <c r="C3305" s="29" t="s">
        <v>51</v>
      </c>
      <c r="D3305" s="30" t="s">
        <v>48</v>
      </c>
      <c r="E3305" s="31">
        <v>30</v>
      </c>
      <c r="F3305" s="32">
        <v>0.51580824999999997</v>
      </c>
      <c r="G3305" s="32">
        <f t="shared" ref="G3305:G3310" si="106">F3305*E3305</f>
        <v>15.474247499999999</v>
      </c>
    </row>
    <row r="3306" spans="1:7" ht="27.95" customHeight="1">
      <c r="A3306" s="29" t="s">
        <v>52</v>
      </c>
      <c r="B3306" s="29" t="s">
        <v>53</v>
      </c>
      <c r="C3306" s="29" t="s">
        <v>54</v>
      </c>
      <c r="D3306" s="30" t="s">
        <v>48</v>
      </c>
      <c r="E3306" s="31">
        <v>14</v>
      </c>
      <c r="F3306" s="32">
        <v>0.99973986999999997</v>
      </c>
      <c r="G3306" s="32">
        <f t="shared" si="106"/>
        <v>13.99635818</v>
      </c>
    </row>
    <row r="3307" spans="1:7" ht="27.95" customHeight="1">
      <c r="A3307" s="29" t="s">
        <v>55</v>
      </c>
      <c r="B3307" s="29" t="s">
        <v>56</v>
      </c>
      <c r="C3307" s="29" t="s">
        <v>57</v>
      </c>
      <c r="D3307" s="30" t="s">
        <v>58</v>
      </c>
      <c r="E3307" s="31">
        <v>1</v>
      </c>
      <c r="F3307" s="32">
        <v>15.865690000000001</v>
      </c>
      <c r="G3307" s="32">
        <f t="shared" si="106"/>
        <v>15.865690000000001</v>
      </c>
    </row>
    <row r="3308" spans="1:7" ht="20.100000000000001" customHeight="1">
      <c r="A3308" s="29" t="s">
        <v>324</v>
      </c>
      <c r="B3308" s="29" t="s">
        <v>325</v>
      </c>
      <c r="C3308" s="29" t="s">
        <v>326</v>
      </c>
      <c r="D3308" s="30" t="s">
        <v>58</v>
      </c>
      <c r="E3308" s="31">
        <v>2</v>
      </c>
      <c r="F3308" s="32">
        <v>0.48659999999999998</v>
      </c>
      <c r="G3308" s="32">
        <f t="shared" si="106"/>
        <v>0.97319999999999995</v>
      </c>
    </row>
    <row r="3309" spans="1:7" ht="20.100000000000001" customHeight="1">
      <c r="A3309" s="29" t="s">
        <v>364</v>
      </c>
      <c r="B3309" s="29" t="s">
        <v>365</v>
      </c>
      <c r="C3309" s="29" t="s">
        <v>366</v>
      </c>
      <c r="D3309" s="30" t="s">
        <v>81</v>
      </c>
      <c r="E3309" s="31">
        <v>110</v>
      </c>
      <c r="F3309" s="32">
        <v>0.56000000000000005</v>
      </c>
      <c r="G3309" s="32">
        <f t="shared" si="106"/>
        <v>61.600000000000009</v>
      </c>
    </row>
    <row r="3310" spans="1:7" ht="20.100000000000001" customHeight="1">
      <c r="A3310" s="29" t="s">
        <v>430</v>
      </c>
      <c r="B3310" s="29" t="s">
        <v>431</v>
      </c>
      <c r="C3310" s="29" t="s">
        <v>432</v>
      </c>
      <c r="D3310" s="30" t="s">
        <v>196</v>
      </c>
      <c r="E3310" s="31">
        <v>47</v>
      </c>
      <c r="F3310" s="32">
        <v>0.5</v>
      </c>
      <c r="G3310" s="32">
        <f t="shared" si="106"/>
        <v>23.5</v>
      </c>
    </row>
    <row r="3311" spans="1:7" ht="15" customHeight="1">
      <c r="A3311" s="1"/>
      <c r="B3311" s="1"/>
      <c r="C3311" s="1"/>
      <c r="D3311" s="1"/>
      <c r="E3311" s="1"/>
      <c r="F3311" s="33" t="s">
        <v>2433</v>
      </c>
      <c r="G3311" s="34">
        <v>131.40949567999999</v>
      </c>
    </row>
    <row r="3312" spans="1:7" ht="15.95" customHeight="1">
      <c r="A3312" s="27" t="s">
        <v>2753</v>
      </c>
      <c r="B3312" s="27" t="s">
        <v>2902</v>
      </c>
      <c r="C3312" s="27" t="s">
        <v>1462</v>
      </c>
      <c r="D3312" s="28" t="s">
        <v>15</v>
      </c>
      <c r="E3312" s="1"/>
      <c r="F3312" s="1"/>
      <c r="G3312" s="1"/>
    </row>
    <row r="3313" spans="1:7" ht="20.100000000000001" customHeight="1">
      <c r="A3313" s="29" t="s">
        <v>49</v>
      </c>
      <c r="B3313" s="29" t="s">
        <v>50</v>
      </c>
      <c r="C3313" s="29" t="s">
        <v>51</v>
      </c>
      <c r="D3313" s="30" t="s">
        <v>48</v>
      </c>
      <c r="E3313" s="31">
        <v>30</v>
      </c>
      <c r="F3313" s="32">
        <v>8.7342400000000001E-2</v>
      </c>
      <c r="G3313" s="32">
        <f t="shared" ref="G3313:G3334" si="107">F3313*E3313</f>
        <v>2.6202719999999999</v>
      </c>
    </row>
    <row r="3314" spans="1:7" ht="27.95" customHeight="1">
      <c r="A3314" s="29" t="s">
        <v>52</v>
      </c>
      <c r="B3314" s="29" t="s">
        <v>53</v>
      </c>
      <c r="C3314" s="29" t="s">
        <v>54</v>
      </c>
      <c r="D3314" s="30" t="s">
        <v>48</v>
      </c>
      <c r="E3314" s="31">
        <v>14</v>
      </c>
      <c r="F3314" s="32">
        <v>0.60818976599999997</v>
      </c>
      <c r="G3314" s="32">
        <f t="shared" si="107"/>
        <v>8.514656724</v>
      </c>
    </row>
    <row r="3315" spans="1:7" ht="20.100000000000001" customHeight="1">
      <c r="A3315" s="29" t="s">
        <v>59</v>
      </c>
      <c r="B3315" s="29" t="s">
        <v>60</v>
      </c>
      <c r="C3315" s="29" t="s">
        <v>61</v>
      </c>
      <c r="D3315" s="30" t="s">
        <v>58</v>
      </c>
      <c r="E3315" s="31">
        <v>1</v>
      </c>
      <c r="F3315" s="32">
        <v>8</v>
      </c>
      <c r="G3315" s="32">
        <f t="shared" si="107"/>
        <v>8</v>
      </c>
    </row>
    <row r="3316" spans="1:7" ht="27.95" customHeight="1">
      <c r="A3316" s="29" t="s">
        <v>109</v>
      </c>
      <c r="B3316" s="29" t="s">
        <v>110</v>
      </c>
      <c r="C3316" s="29" t="s">
        <v>111</v>
      </c>
      <c r="D3316" s="30" t="s">
        <v>58</v>
      </c>
      <c r="E3316" s="31">
        <v>257.60000000000002</v>
      </c>
      <c r="F3316" s="32">
        <v>8.2600000000000007E-2</v>
      </c>
      <c r="G3316" s="32">
        <f t="shared" si="107"/>
        <v>21.277760000000004</v>
      </c>
    </row>
    <row r="3317" spans="1:7" ht="27.95" customHeight="1">
      <c r="A3317" s="29" t="s">
        <v>214</v>
      </c>
      <c r="B3317" s="29" t="s">
        <v>110</v>
      </c>
      <c r="C3317" s="29" t="s">
        <v>111</v>
      </c>
      <c r="D3317" s="30" t="s">
        <v>58</v>
      </c>
      <c r="E3317" s="31">
        <v>365.33</v>
      </c>
      <c r="F3317" s="32">
        <v>8.2600000000000007E-2</v>
      </c>
      <c r="G3317" s="32">
        <f t="shared" si="107"/>
        <v>30.176258000000001</v>
      </c>
    </row>
    <row r="3318" spans="1:7" ht="20.100000000000001" customHeight="1">
      <c r="A3318" s="29" t="s">
        <v>393</v>
      </c>
      <c r="B3318" s="29" t="s">
        <v>394</v>
      </c>
      <c r="C3318" s="29" t="s">
        <v>395</v>
      </c>
      <c r="D3318" s="30" t="s">
        <v>58</v>
      </c>
      <c r="E3318" s="31">
        <v>33</v>
      </c>
      <c r="F3318" s="32">
        <v>1.3121</v>
      </c>
      <c r="G3318" s="32">
        <f t="shared" si="107"/>
        <v>43.299300000000002</v>
      </c>
    </row>
    <row r="3319" spans="1:7" ht="20.100000000000001" customHeight="1">
      <c r="A3319" s="29" t="s">
        <v>396</v>
      </c>
      <c r="B3319" s="29" t="s">
        <v>397</v>
      </c>
      <c r="C3319" s="29" t="s">
        <v>398</v>
      </c>
      <c r="D3319" s="30" t="s">
        <v>58</v>
      </c>
      <c r="E3319" s="31">
        <v>33</v>
      </c>
      <c r="F3319" s="32">
        <v>0.15359999999999999</v>
      </c>
      <c r="G3319" s="32">
        <f t="shared" si="107"/>
        <v>5.0687999999999995</v>
      </c>
    </row>
    <row r="3320" spans="1:7" ht="20.100000000000001" customHeight="1">
      <c r="A3320" s="29" t="s">
        <v>399</v>
      </c>
      <c r="B3320" s="29" t="s">
        <v>400</v>
      </c>
      <c r="C3320" s="29" t="s">
        <v>401</v>
      </c>
      <c r="D3320" s="30" t="s">
        <v>58</v>
      </c>
      <c r="E3320" s="31">
        <v>33</v>
      </c>
      <c r="F3320" s="32">
        <v>0.1525</v>
      </c>
      <c r="G3320" s="32">
        <f t="shared" si="107"/>
        <v>5.0324999999999998</v>
      </c>
    </row>
    <row r="3321" spans="1:7" ht="27.95" customHeight="1">
      <c r="A3321" s="29" t="s">
        <v>402</v>
      </c>
      <c r="B3321" s="29" t="s">
        <v>403</v>
      </c>
      <c r="C3321" s="29" t="s">
        <v>404</v>
      </c>
      <c r="D3321" s="30" t="s">
        <v>58</v>
      </c>
      <c r="E3321" s="31">
        <v>30</v>
      </c>
      <c r="F3321" s="32">
        <v>0.44740000000000002</v>
      </c>
      <c r="G3321" s="32">
        <f t="shared" si="107"/>
        <v>13.422000000000001</v>
      </c>
    </row>
    <row r="3322" spans="1:7" ht="20.100000000000001" customHeight="1">
      <c r="A3322" s="29" t="s">
        <v>405</v>
      </c>
      <c r="B3322" s="29" t="s">
        <v>406</v>
      </c>
      <c r="C3322" s="29" t="s">
        <v>407</v>
      </c>
      <c r="D3322" s="30" t="s">
        <v>58</v>
      </c>
      <c r="E3322" s="31">
        <v>30</v>
      </c>
      <c r="F3322" s="32">
        <v>0.46300000000000002</v>
      </c>
      <c r="G3322" s="32">
        <f t="shared" si="107"/>
        <v>13.89</v>
      </c>
    </row>
    <row r="3323" spans="1:7" ht="20.100000000000001" customHeight="1">
      <c r="A3323" s="29" t="s">
        <v>408</v>
      </c>
      <c r="B3323" s="29" t="s">
        <v>400</v>
      </c>
      <c r="C3323" s="29" t="s">
        <v>401</v>
      </c>
      <c r="D3323" s="30" t="s">
        <v>58</v>
      </c>
      <c r="E3323" s="31">
        <v>30</v>
      </c>
      <c r="F3323" s="32">
        <v>0.1525</v>
      </c>
      <c r="G3323" s="32">
        <f t="shared" si="107"/>
        <v>4.5750000000000002</v>
      </c>
    </row>
    <row r="3324" spans="1:7" ht="20.100000000000001" customHeight="1">
      <c r="A3324" s="29" t="s">
        <v>409</v>
      </c>
      <c r="B3324" s="29" t="s">
        <v>410</v>
      </c>
      <c r="C3324" s="29" t="s">
        <v>411</v>
      </c>
      <c r="D3324" s="30" t="s">
        <v>58</v>
      </c>
      <c r="E3324" s="31">
        <v>11</v>
      </c>
      <c r="F3324" s="32">
        <v>1.0089999999999999</v>
      </c>
      <c r="G3324" s="32">
        <f t="shared" si="107"/>
        <v>11.098999999999998</v>
      </c>
    </row>
    <row r="3325" spans="1:7" ht="15" customHeight="1">
      <c r="A3325" s="29" t="s">
        <v>433</v>
      </c>
      <c r="B3325" s="29" t="s">
        <v>434</v>
      </c>
      <c r="C3325" s="29" t="s">
        <v>435</v>
      </c>
      <c r="D3325" s="30" t="s">
        <v>58</v>
      </c>
      <c r="E3325" s="31">
        <v>1</v>
      </c>
      <c r="F3325" s="32">
        <v>5.5</v>
      </c>
      <c r="G3325" s="32">
        <f t="shared" si="107"/>
        <v>5.5</v>
      </c>
    </row>
    <row r="3326" spans="1:7" ht="15" customHeight="1">
      <c r="A3326" s="29" t="s">
        <v>442</v>
      </c>
      <c r="B3326" s="29" t="s">
        <v>443</v>
      </c>
      <c r="C3326" s="29" t="s">
        <v>444</v>
      </c>
      <c r="D3326" s="30" t="s">
        <v>196</v>
      </c>
      <c r="E3326" s="31">
        <v>12</v>
      </c>
      <c r="F3326" s="32">
        <v>0.15</v>
      </c>
      <c r="G3326" s="32">
        <f t="shared" si="107"/>
        <v>1.7999999999999998</v>
      </c>
    </row>
    <row r="3327" spans="1:7" ht="15" customHeight="1">
      <c r="A3327" s="29" t="s">
        <v>445</v>
      </c>
      <c r="B3327" s="29" t="s">
        <v>446</v>
      </c>
      <c r="C3327" s="29" t="s">
        <v>447</v>
      </c>
      <c r="D3327" s="30" t="s">
        <v>196</v>
      </c>
      <c r="E3327" s="31">
        <v>12</v>
      </c>
      <c r="F3327" s="32">
        <v>0.15</v>
      </c>
      <c r="G3327" s="32">
        <f t="shared" si="107"/>
        <v>1.7999999999999998</v>
      </c>
    </row>
    <row r="3328" spans="1:7" ht="15" customHeight="1">
      <c r="A3328" s="29" t="s">
        <v>448</v>
      </c>
      <c r="B3328" s="29" t="s">
        <v>449</v>
      </c>
      <c r="C3328" s="29" t="s">
        <v>450</v>
      </c>
      <c r="D3328" s="30" t="s">
        <v>196</v>
      </c>
      <c r="E3328" s="31">
        <v>33</v>
      </c>
      <c r="F3328" s="32">
        <v>0.15</v>
      </c>
      <c r="G3328" s="32">
        <f t="shared" si="107"/>
        <v>4.95</v>
      </c>
    </row>
    <row r="3329" spans="1:7" ht="15" customHeight="1">
      <c r="A3329" s="29" t="s">
        <v>451</v>
      </c>
      <c r="B3329" s="29" t="s">
        <v>452</v>
      </c>
      <c r="C3329" s="29" t="s">
        <v>453</v>
      </c>
      <c r="D3329" s="30" t="s">
        <v>196</v>
      </c>
      <c r="E3329" s="31">
        <v>33</v>
      </c>
      <c r="F3329" s="32">
        <v>1.276</v>
      </c>
      <c r="G3329" s="32">
        <f t="shared" si="107"/>
        <v>42.108000000000004</v>
      </c>
    </row>
    <row r="3330" spans="1:7" ht="27.95" customHeight="1">
      <c r="A3330" s="29" t="s">
        <v>454</v>
      </c>
      <c r="B3330" s="29" t="s">
        <v>455</v>
      </c>
      <c r="C3330" s="29" t="s">
        <v>456</v>
      </c>
      <c r="D3330" s="30" t="s">
        <v>58</v>
      </c>
      <c r="E3330" s="31">
        <v>12</v>
      </c>
      <c r="F3330" s="32">
        <v>0.44240000000000002</v>
      </c>
      <c r="G3330" s="32">
        <f t="shared" si="107"/>
        <v>5.3087999999999997</v>
      </c>
    </row>
    <row r="3331" spans="1:7" ht="20.100000000000001" customHeight="1">
      <c r="A3331" s="29" t="s">
        <v>457</v>
      </c>
      <c r="B3331" s="29" t="s">
        <v>458</v>
      </c>
      <c r="C3331" s="29" t="s">
        <v>459</v>
      </c>
      <c r="D3331" s="30" t="s">
        <v>58</v>
      </c>
      <c r="E3331" s="31">
        <v>2</v>
      </c>
      <c r="F3331" s="32">
        <v>0.67959999999999998</v>
      </c>
      <c r="G3331" s="32">
        <f t="shared" si="107"/>
        <v>1.3592</v>
      </c>
    </row>
    <row r="3332" spans="1:7" ht="20.100000000000001" customHeight="1">
      <c r="A3332" s="29" t="s">
        <v>460</v>
      </c>
      <c r="B3332" s="29" t="s">
        <v>461</v>
      </c>
      <c r="C3332" s="29" t="s">
        <v>462</v>
      </c>
      <c r="D3332" s="30" t="s">
        <v>58</v>
      </c>
      <c r="E3332" s="31">
        <v>3</v>
      </c>
      <c r="F3332" s="32">
        <v>1.139</v>
      </c>
      <c r="G3332" s="32">
        <f t="shared" si="107"/>
        <v>3.4169999999999998</v>
      </c>
    </row>
    <row r="3333" spans="1:7" ht="20.100000000000001" customHeight="1">
      <c r="A3333" s="29" t="s">
        <v>463</v>
      </c>
      <c r="B3333" s="29" t="s">
        <v>464</v>
      </c>
      <c r="C3333" s="29" t="s">
        <v>465</v>
      </c>
      <c r="D3333" s="30" t="s">
        <v>58</v>
      </c>
      <c r="E3333" s="31">
        <v>2</v>
      </c>
      <c r="F3333" s="32">
        <v>1.4450000000000001</v>
      </c>
      <c r="G3333" s="32">
        <f t="shared" si="107"/>
        <v>2.89</v>
      </c>
    </row>
    <row r="3334" spans="1:7" ht="15" customHeight="1">
      <c r="A3334" s="29" t="s">
        <v>466</v>
      </c>
      <c r="B3334" s="29" t="s">
        <v>467</v>
      </c>
      <c r="C3334" s="29" t="s">
        <v>468</v>
      </c>
      <c r="D3334" s="30" t="s">
        <v>196</v>
      </c>
      <c r="E3334" s="31">
        <v>34.72</v>
      </c>
      <c r="F3334" s="32">
        <v>1</v>
      </c>
      <c r="G3334" s="32">
        <f t="shared" si="107"/>
        <v>34.72</v>
      </c>
    </row>
    <row r="3335" spans="1:7" ht="15" customHeight="1">
      <c r="A3335" s="1"/>
      <c r="B3335" s="1"/>
      <c r="C3335" s="1"/>
      <c r="D3335" s="1"/>
      <c r="E3335" s="1"/>
      <c r="F3335" s="33" t="s">
        <v>2433</v>
      </c>
      <c r="G3335" s="34">
        <v>270.82854672399998</v>
      </c>
    </row>
    <row r="3336" spans="1:7" ht="15.95" customHeight="1">
      <c r="A3336" s="27" t="s">
        <v>2753</v>
      </c>
      <c r="B3336" s="27" t="s">
        <v>2903</v>
      </c>
      <c r="C3336" s="27" t="s">
        <v>2160</v>
      </c>
      <c r="D3336" s="28" t="s">
        <v>15</v>
      </c>
      <c r="E3336" s="1"/>
      <c r="F3336" s="1"/>
      <c r="G3336" s="1"/>
    </row>
    <row r="3337" spans="1:7" ht="20.100000000000001" customHeight="1">
      <c r="A3337" s="29" t="s">
        <v>222</v>
      </c>
      <c r="B3337" s="29" t="s">
        <v>223</v>
      </c>
      <c r="C3337" s="29" t="s">
        <v>224</v>
      </c>
      <c r="D3337" s="30" t="s">
        <v>48</v>
      </c>
      <c r="E3337" s="31">
        <v>1.36</v>
      </c>
      <c r="F3337" s="32">
        <v>0.309</v>
      </c>
      <c r="G3337" s="32">
        <f>F3337*E3337</f>
        <v>0.42024</v>
      </c>
    </row>
    <row r="3338" spans="1:7" ht="15" customHeight="1">
      <c r="A3338" s="1"/>
      <c r="B3338" s="1"/>
      <c r="C3338" s="1"/>
      <c r="D3338" s="1"/>
      <c r="E3338" s="1"/>
      <c r="F3338" s="33" t="s">
        <v>2433</v>
      </c>
      <c r="G3338" s="34">
        <v>0.42024</v>
      </c>
    </row>
    <row r="3339" spans="1:7" ht="15.95" customHeight="1">
      <c r="A3339" s="27" t="s">
        <v>2753</v>
      </c>
      <c r="B3339" s="27" t="s">
        <v>2904</v>
      </c>
      <c r="C3339" s="27" t="s">
        <v>531</v>
      </c>
      <c r="D3339" s="28" t="s">
        <v>19</v>
      </c>
      <c r="E3339" s="1"/>
      <c r="F3339" s="1"/>
      <c r="G3339" s="1"/>
    </row>
    <row r="3340" spans="1:7" ht="15" customHeight="1">
      <c r="A3340" s="29" t="s">
        <v>16</v>
      </c>
      <c r="B3340" s="29" t="s">
        <v>17</v>
      </c>
      <c r="C3340" s="29" t="s">
        <v>18</v>
      </c>
      <c r="D3340" s="30" t="s">
        <v>19</v>
      </c>
      <c r="E3340" s="31">
        <v>12</v>
      </c>
      <c r="F3340" s="32">
        <v>1</v>
      </c>
      <c r="G3340" s="32">
        <f>F3340*E3340</f>
        <v>12</v>
      </c>
    </row>
    <row r="3341" spans="1:7" ht="15" customHeight="1">
      <c r="A3341" s="1"/>
      <c r="B3341" s="1"/>
      <c r="C3341" s="1"/>
      <c r="D3341" s="1"/>
      <c r="E3341" s="1"/>
      <c r="F3341" s="33" t="s">
        <v>2433</v>
      </c>
      <c r="G3341" s="34">
        <v>12</v>
      </c>
    </row>
    <row r="3342" spans="1:7" ht="15.95" customHeight="1">
      <c r="A3342" s="27" t="s">
        <v>2753</v>
      </c>
      <c r="B3342" s="27" t="s">
        <v>2905</v>
      </c>
      <c r="C3342" s="27" t="s">
        <v>510</v>
      </c>
      <c r="D3342" s="28" t="s">
        <v>15</v>
      </c>
      <c r="E3342" s="1"/>
      <c r="F3342" s="1"/>
      <c r="G3342" s="1"/>
    </row>
    <row r="3343" spans="1:7" ht="15" customHeight="1">
      <c r="A3343" s="29" t="s">
        <v>11</v>
      </c>
      <c r="B3343" s="29" t="s">
        <v>12</v>
      </c>
      <c r="C3343" s="29" t="s">
        <v>13</v>
      </c>
      <c r="D3343" s="30" t="s">
        <v>15</v>
      </c>
      <c r="E3343" s="31">
        <v>264</v>
      </c>
      <c r="F3343" s="32">
        <v>1</v>
      </c>
      <c r="G3343" s="32">
        <f t="shared" ref="G3343:G3350" si="108">F3343*E3343</f>
        <v>264</v>
      </c>
    </row>
    <row r="3344" spans="1:7" ht="15" customHeight="1">
      <c r="A3344" s="29" t="s">
        <v>23</v>
      </c>
      <c r="B3344" s="29" t="s">
        <v>24</v>
      </c>
      <c r="C3344" s="29" t="s">
        <v>25</v>
      </c>
      <c r="D3344" s="30" t="s">
        <v>15</v>
      </c>
      <c r="E3344" s="31">
        <v>396</v>
      </c>
      <c r="F3344" s="32">
        <v>1</v>
      </c>
      <c r="G3344" s="32">
        <f t="shared" si="108"/>
        <v>396</v>
      </c>
    </row>
    <row r="3345" spans="1:7" ht="27.95" customHeight="1">
      <c r="A3345" s="29" t="s">
        <v>38</v>
      </c>
      <c r="B3345" s="29" t="s">
        <v>39</v>
      </c>
      <c r="C3345" s="29" t="s">
        <v>40</v>
      </c>
      <c r="D3345" s="30" t="s">
        <v>42</v>
      </c>
      <c r="E3345" s="31">
        <v>1</v>
      </c>
      <c r="F3345" s="32">
        <v>42</v>
      </c>
      <c r="G3345" s="32">
        <f t="shared" si="108"/>
        <v>42</v>
      </c>
    </row>
    <row r="3346" spans="1:7" ht="20.100000000000001" customHeight="1">
      <c r="A3346" s="29" t="s">
        <v>222</v>
      </c>
      <c r="B3346" s="29" t="s">
        <v>223</v>
      </c>
      <c r="C3346" s="29" t="s">
        <v>224</v>
      </c>
      <c r="D3346" s="30" t="s">
        <v>48</v>
      </c>
      <c r="E3346" s="31">
        <v>1.36</v>
      </c>
      <c r="F3346" s="32">
        <v>0.10299999999999999</v>
      </c>
      <c r="G3346" s="32">
        <f t="shared" si="108"/>
        <v>0.14008000000000001</v>
      </c>
    </row>
    <row r="3347" spans="1:7" ht="20.100000000000001" customHeight="1">
      <c r="A3347" s="29" t="s">
        <v>324</v>
      </c>
      <c r="B3347" s="29" t="s">
        <v>325</v>
      </c>
      <c r="C3347" s="29" t="s">
        <v>326</v>
      </c>
      <c r="D3347" s="30" t="s">
        <v>58</v>
      </c>
      <c r="E3347" s="31">
        <v>2</v>
      </c>
      <c r="F3347" s="32">
        <v>0.33333299999999999</v>
      </c>
      <c r="G3347" s="32">
        <f t="shared" si="108"/>
        <v>0.66666599999999998</v>
      </c>
    </row>
    <row r="3348" spans="1:7" ht="15" customHeight="1">
      <c r="A3348" s="29" t="s">
        <v>469</v>
      </c>
      <c r="B3348" s="29" t="s">
        <v>470</v>
      </c>
      <c r="C3348" s="29" t="s">
        <v>471</v>
      </c>
      <c r="D3348" s="30" t="s">
        <v>58</v>
      </c>
      <c r="E3348" s="31">
        <v>1</v>
      </c>
      <c r="F3348" s="32">
        <v>18.7</v>
      </c>
      <c r="G3348" s="32">
        <f t="shared" si="108"/>
        <v>18.7</v>
      </c>
    </row>
    <row r="3349" spans="1:7" ht="15" customHeight="1">
      <c r="A3349" s="29" t="s">
        <v>474</v>
      </c>
      <c r="B3349" s="29" t="s">
        <v>475</v>
      </c>
      <c r="C3349" s="29" t="s">
        <v>476</v>
      </c>
      <c r="D3349" s="30" t="s">
        <v>58</v>
      </c>
      <c r="E3349" s="31">
        <v>1</v>
      </c>
      <c r="F3349" s="32">
        <v>77</v>
      </c>
      <c r="G3349" s="32">
        <f t="shared" si="108"/>
        <v>77</v>
      </c>
    </row>
    <row r="3350" spans="1:7" ht="20.100000000000001" customHeight="1">
      <c r="A3350" s="29" t="s">
        <v>477</v>
      </c>
      <c r="B3350" s="29" t="s">
        <v>478</v>
      </c>
      <c r="C3350" s="29" t="s">
        <v>479</v>
      </c>
      <c r="D3350" s="30" t="s">
        <v>58</v>
      </c>
      <c r="E3350" s="31">
        <v>1</v>
      </c>
      <c r="F3350" s="32">
        <v>45</v>
      </c>
      <c r="G3350" s="32">
        <f t="shared" si="108"/>
        <v>45</v>
      </c>
    </row>
    <row r="3351" spans="1:7" ht="15" customHeight="1">
      <c r="A3351" s="1"/>
      <c r="B3351" s="1"/>
      <c r="C3351" s="1"/>
      <c r="D3351" s="1"/>
      <c r="E3351" s="1"/>
      <c r="F3351" s="33" t="s">
        <v>2433</v>
      </c>
      <c r="G3351" s="34">
        <v>843.50674600000002</v>
      </c>
    </row>
    <row r="3352" spans="1:7" ht="15.95" customHeight="1">
      <c r="A3352" s="27" t="s">
        <v>2753</v>
      </c>
      <c r="B3352" s="27" t="s">
        <v>2906</v>
      </c>
      <c r="C3352" s="27" t="s">
        <v>2167</v>
      </c>
      <c r="D3352" s="28" t="s">
        <v>15</v>
      </c>
      <c r="E3352" s="1"/>
      <c r="F3352" s="1"/>
      <c r="G3352" s="1"/>
    </row>
    <row r="3353" spans="1:7" ht="20.100000000000001" customHeight="1">
      <c r="A3353" s="29" t="s">
        <v>49</v>
      </c>
      <c r="B3353" s="29" t="s">
        <v>50</v>
      </c>
      <c r="C3353" s="29" t="s">
        <v>51</v>
      </c>
      <c r="D3353" s="30" t="s">
        <v>48</v>
      </c>
      <c r="E3353" s="31">
        <v>30</v>
      </c>
      <c r="F3353" s="32">
        <v>0.32991211520000002</v>
      </c>
      <c r="G3353" s="32">
        <f t="shared" ref="G3353:G3392" si="109">F3353*E3353</f>
        <v>9.8973634560000008</v>
      </c>
    </row>
    <row r="3354" spans="1:7" ht="27.95" customHeight="1">
      <c r="A3354" s="29" t="s">
        <v>52</v>
      </c>
      <c r="B3354" s="29" t="s">
        <v>53</v>
      </c>
      <c r="C3354" s="29" t="s">
        <v>54</v>
      </c>
      <c r="D3354" s="30" t="s">
        <v>48</v>
      </c>
      <c r="E3354" s="31">
        <v>14</v>
      </c>
      <c r="F3354" s="32">
        <v>0.25127670036400002</v>
      </c>
      <c r="G3354" s="32">
        <f t="shared" si="109"/>
        <v>3.5178738050960003</v>
      </c>
    </row>
    <row r="3355" spans="1:7" ht="27.95" customHeight="1">
      <c r="A3355" s="29" t="s">
        <v>55</v>
      </c>
      <c r="B3355" s="29" t="s">
        <v>56</v>
      </c>
      <c r="C3355" s="29" t="s">
        <v>57</v>
      </c>
      <c r="D3355" s="30" t="s">
        <v>58</v>
      </c>
      <c r="E3355" s="31">
        <v>1</v>
      </c>
      <c r="F3355" s="32">
        <v>7.6999999999999999E-2</v>
      </c>
      <c r="G3355" s="32">
        <f t="shared" si="109"/>
        <v>7.6999999999999999E-2</v>
      </c>
    </row>
    <row r="3356" spans="1:7" ht="27.95" customHeight="1">
      <c r="A3356" s="29" t="s">
        <v>71</v>
      </c>
      <c r="B3356" s="29" t="s">
        <v>72</v>
      </c>
      <c r="C3356" s="29" t="s">
        <v>73</v>
      </c>
      <c r="D3356" s="30" t="s">
        <v>48</v>
      </c>
      <c r="E3356" s="31">
        <v>889</v>
      </c>
      <c r="F3356" s="32">
        <v>0.55459999999999998</v>
      </c>
      <c r="G3356" s="32">
        <f t="shared" si="109"/>
        <v>493.0394</v>
      </c>
    </row>
    <row r="3357" spans="1:7" ht="27.95" customHeight="1">
      <c r="A3357" s="29" t="s">
        <v>109</v>
      </c>
      <c r="B3357" s="29" t="s">
        <v>110</v>
      </c>
      <c r="C3357" s="29" t="s">
        <v>111</v>
      </c>
      <c r="D3357" s="30" t="s">
        <v>58</v>
      </c>
      <c r="E3357" s="31">
        <v>257.60000000000002</v>
      </c>
      <c r="F3357" s="32">
        <v>0.29370000000000002</v>
      </c>
      <c r="G3357" s="32">
        <f t="shared" si="109"/>
        <v>75.657120000000006</v>
      </c>
    </row>
    <row r="3358" spans="1:7" ht="20.100000000000001" customHeight="1">
      <c r="A3358" s="29" t="s">
        <v>115</v>
      </c>
      <c r="B3358" s="29" t="s">
        <v>116</v>
      </c>
      <c r="C3358" s="29" t="s">
        <v>117</v>
      </c>
      <c r="D3358" s="30" t="s">
        <v>118</v>
      </c>
      <c r="E3358" s="31">
        <v>6.84</v>
      </c>
      <c r="F3358" s="32">
        <v>0.37940000000000002</v>
      </c>
      <c r="G3358" s="32">
        <f t="shared" si="109"/>
        <v>2.5950959999999998</v>
      </c>
    </row>
    <row r="3359" spans="1:7" ht="27.95" customHeight="1">
      <c r="A3359" s="29" t="s">
        <v>134</v>
      </c>
      <c r="B3359" s="29" t="s">
        <v>135</v>
      </c>
      <c r="C3359" s="29" t="s">
        <v>136</v>
      </c>
      <c r="D3359" s="30" t="s">
        <v>48</v>
      </c>
      <c r="E3359" s="31">
        <v>44.77</v>
      </c>
      <c r="F3359" s="32">
        <v>1.5984000000000002E-2</v>
      </c>
      <c r="G3359" s="32">
        <f t="shared" si="109"/>
        <v>0.71560368000000008</v>
      </c>
    </row>
    <row r="3360" spans="1:7" ht="36" customHeight="1">
      <c r="A3360" s="29" t="s">
        <v>137</v>
      </c>
      <c r="B3360" s="29" t="s">
        <v>138</v>
      </c>
      <c r="C3360" s="29" t="s">
        <v>139</v>
      </c>
      <c r="D3360" s="30" t="s">
        <v>48</v>
      </c>
      <c r="E3360" s="31">
        <v>44.77</v>
      </c>
      <c r="F3360" s="32">
        <v>0.17685000000000001</v>
      </c>
      <c r="G3360" s="32">
        <f t="shared" si="109"/>
        <v>7.9175745000000006</v>
      </c>
    </row>
    <row r="3361" spans="1:7" ht="20.100000000000001" customHeight="1">
      <c r="A3361" s="29" t="s">
        <v>184</v>
      </c>
      <c r="B3361" s="29" t="s">
        <v>185</v>
      </c>
      <c r="C3361" s="29" t="s">
        <v>186</v>
      </c>
      <c r="D3361" s="30" t="s">
        <v>48</v>
      </c>
      <c r="E3361" s="31">
        <v>856.28</v>
      </c>
      <c r="F3361" s="32">
        <v>2.0999999999999999E-3</v>
      </c>
      <c r="G3361" s="32">
        <f t="shared" si="109"/>
        <v>1.7981879999999999</v>
      </c>
    </row>
    <row r="3362" spans="1:7" ht="20.100000000000001" customHeight="1">
      <c r="A3362" s="29" t="s">
        <v>190</v>
      </c>
      <c r="B3362" s="29" t="s">
        <v>191</v>
      </c>
      <c r="C3362" s="29" t="s">
        <v>192</v>
      </c>
      <c r="D3362" s="30" t="s">
        <v>81</v>
      </c>
      <c r="E3362" s="31">
        <v>57</v>
      </c>
      <c r="F3362" s="32">
        <v>3.15E-2</v>
      </c>
      <c r="G3362" s="32">
        <f t="shared" si="109"/>
        <v>1.7955000000000001</v>
      </c>
    </row>
    <row r="3363" spans="1:7" ht="27.95" customHeight="1">
      <c r="A3363" s="29" t="s">
        <v>201</v>
      </c>
      <c r="B3363" s="29" t="s">
        <v>72</v>
      </c>
      <c r="C3363" s="29" t="s">
        <v>73</v>
      </c>
      <c r="D3363" s="30" t="s">
        <v>48</v>
      </c>
      <c r="E3363" s="31">
        <v>1600.8</v>
      </c>
      <c r="F3363" s="32">
        <v>0.55459999999999998</v>
      </c>
      <c r="G3363" s="32">
        <f t="shared" si="109"/>
        <v>887.80367999999999</v>
      </c>
    </row>
    <row r="3364" spans="1:7" ht="27.95" customHeight="1">
      <c r="A3364" s="29" t="s">
        <v>210</v>
      </c>
      <c r="B3364" s="29" t="s">
        <v>211</v>
      </c>
      <c r="C3364" s="29" t="s">
        <v>212</v>
      </c>
      <c r="D3364" s="30" t="s">
        <v>101</v>
      </c>
      <c r="E3364" s="31">
        <v>330.48</v>
      </c>
      <c r="F3364" s="32">
        <v>3.3390000000000003E-2</v>
      </c>
      <c r="G3364" s="32">
        <f t="shared" si="109"/>
        <v>11.034727200000001</v>
      </c>
    </row>
    <row r="3365" spans="1:7" ht="27.95" customHeight="1">
      <c r="A3365" s="29" t="s">
        <v>214</v>
      </c>
      <c r="B3365" s="29" t="s">
        <v>110</v>
      </c>
      <c r="C3365" s="29" t="s">
        <v>111</v>
      </c>
      <c r="D3365" s="30" t="s">
        <v>58</v>
      </c>
      <c r="E3365" s="31">
        <v>365.33</v>
      </c>
      <c r="F3365" s="32">
        <v>0.29370000000000002</v>
      </c>
      <c r="G3365" s="32">
        <f t="shared" si="109"/>
        <v>107.297421</v>
      </c>
    </row>
    <row r="3366" spans="1:7" ht="20.100000000000001" customHeight="1">
      <c r="A3366" s="29" t="s">
        <v>216</v>
      </c>
      <c r="B3366" s="29" t="s">
        <v>116</v>
      </c>
      <c r="C3366" s="29" t="s">
        <v>117</v>
      </c>
      <c r="D3366" s="30" t="s">
        <v>118</v>
      </c>
      <c r="E3366" s="31">
        <v>1.8</v>
      </c>
      <c r="F3366" s="32">
        <v>0.37940000000000002</v>
      </c>
      <c r="G3366" s="32">
        <f t="shared" si="109"/>
        <v>0.68292000000000008</v>
      </c>
    </row>
    <row r="3367" spans="1:7" ht="27.95" customHeight="1">
      <c r="A3367" s="29" t="s">
        <v>238</v>
      </c>
      <c r="B3367" s="29" t="s">
        <v>135</v>
      </c>
      <c r="C3367" s="29" t="s">
        <v>136</v>
      </c>
      <c r="D3367" s="30" t="s">
        <v>48</v>
      </c>
      <c r="E3367" s="31">
        <v>1721.67</v>
      </c>
      <c r="F3367" s="32">
        <v>1.5984000000000002E-2</v>
      </c>
      <c r="G3367" s="32">
        <f t="shared" si="109"/>
        <v>27.519173280000004</v>
      </c>
    </row>
    <row r="3368" spans="1:7" ht="36" customHeight="1">
      <c r="A3368" s="29" t="s">
        <v>239</v>
      </c>
      <c r="B3368" s="29" t="s">
        <v>138</v>
      </c>
      <c r="C3368" s="29" t="s">
        <v>139</v>
      </c>
      <c r="D3368" s="30" t="s">
        <v>48</v>
      </c>
      <c r="E3368" s="31">
        <v>1721.67</v>
      </c>
      <c r="F3368" s="32">
        <v>0.17685000000000001</v>
      </c>
      <c r="G3368" s="32">
        <f t="shared" si="109"/>
        <v>304.47733950000003</v>
      </c>
    </row>
    <row r="3369" spans="1:7" ht="20.100000000000001" customHeight="1">
      <c r="A3369" s="29" t="s">
        <v>260</v>
      </c>
      <c r="B3369" s="29" t="s">
        <v>261</v>
      </c>
      <c r="C3369" s="29" t="s">
        <v>262</v>
      </c>
      <c r="D3369" s="30" t="s">
        <v>48</v>
      </c>
      <c r="E3369" s="31">
        <v>340</v>
      </c>
      <c r="F3369" s="32">
        <v>0.3</v>
      </c>
      <c r="G3369" s="32">
        <f t="shared" si="109"/>
        <v>102</v>
      </c>
    </row>
    <row r="3370" spans="1:7" ht="36" customHeight="1">
      <c r="A3370" s="29" t="s">
        <v>266</v>
      </c>
      <c r="B3370" s="29" t="s">
        <v>267</v>
      </c>
      <c r="C3370" s="29" t="s">
        <v>268</v>
      </c>
      <c r="D3370" s="30" t="s">
        <v>48</v>
      </c>
      <c r="E3370" s="31">
        <v>408</v>
      </c>
      <c r="F3370" s="32">
        <v>0.209035</v>
      </c>
      <c r="G3370" s="32">
        <f t="shared" si="109"/>
        <v>85.286280000000005</v>
      </c>
    </row>
    <row r="3371" spans="1:7" ht="36" customHeight="1">
      <c r="A3371" s="29" t="s">
        <v>278</v>
      </c>
      <c r="B3371" s="29" t="s">
        <v>267</v>
      </c>
      <c r="C3371" s="29" t="s">
        <v>268</v>
      </c>
      <c r="D3371" s="30" t="s">
        <v>48</v>
      </c>
      <c r="E3371" s="31">
        <v>229.45</v>
      </c>
      <c r="F3371" s="32">
        <v>0.209035</v>
      </c>
      <c r="G3371" s="32">
        <f t="shared" si="109"/>
        <v>47.963080749999996</v>
      </c>
    </row>
    <row r="3372" spans="1:7" ht="20.100000000000001" customHeight="1">
      <c r="A3372" s="29" t="s">
        <v>290</v>
      </c>
      <c r="B3372" s="29" t="s">
        <v>116</v>
      </c>
      <c r="C3372" s="29" t="s">
        <v>117</v>
      </c>
      <c r="D3372" s="30" t="s">
        <v>118</v>
      </c>
      <c r="E3372" s="31">
        <v>5</v>
      </c>
      <c r="F3372" s="32">
        <v>0.37940000000000002</v>
      </c>
      <c r="G3372" s="32">
        <f t="shared" si="109"/>
        <v>1.897</v>
      </c>
    </row>
    <row r="3373" spans="1:7" ht="27.95" customHeight="1">
      <c r="A3373" s="29" t="s">
        <v>295</v>
      </c>
      <c r="B3373" s="29" t="s">
        <v>211</v>
      </c>
      <c r="C3373" s="29" t="s">
        <v>296</v>
      </c>
      <c r="D3373" s="30" t="s">
        <v>101</v>
      </c>
      <c r="E3373" s="31">
        <v>4</v>
      </c>
      <c r="F3373" s="32">
        <v>3.3390000000000003E-2</v>
      </c>
      <c r="G3373" s="32">
        <f t="shared" si="109"/>
        <v>0.13356000000000001</v>
      </c>
    </row>
    <row r="3374" spans="1:7" ht="27.95" customHeight="1">
      <c r="A3374" s="29" t="s">
        <v>300</v>
      </c>
      <c r="B3374" s="29" t="s">
        <v>301</v>
      </c>
      <c r="C3374" s="29" t="s">
        <v>302</v>
      </c>
      <c r="D3374" s="30" t="s">
        <v>48</v>
      </c>
      <c r="E3374" s="31">
        <v>25</v>
      </c>
      <c r="F3374" s="32">
        <v>3.465E-2</v>
      </c>
      <c r="G3374" s="32">
        <f t="shared" si="109"/>
        <v>0.86624999999999996</v>
      </c>
    </row>
    <row r="3375" spans="1:7" ht="27.95" customHeight="1">
      <c r="A3375" s="29" t="s">
        <v>303</v>
      </c>
      <c r="B3375" s="29" t="s">
        <v>304</v>
      </c>
      <c r="C3375" s="29" t="s">
        <v>305</v>
      </c>
      <c r="D3375" s="30" t="s">
        <v>48</v>
      </c>
      <c r="E3375" s="31">
        <v>12</v>
      </c>
      <c r="F3375" s="32">
        <v>0.309008</v>
      </c>
      <c r="G3375" s="32">
        <f t="shared" si="109"/>
        <v>3.7080960000000003</v>
      </c>
    </row>
    <row r="3376" spans="1:7" ht="27.95" customHeight="1">
      <c r="A3376" s="29" t="s">
        <v>309</v>
      </c>
      <c r="B3376" s="29" t="s">
        <v>135</v>
      </c>
      <c r="C3376" s="29" t="s">
        <v>136</v>
      </c>
      <c r="D3376" s="30" t="s">
        <v>48</v>
      </c>
      <c r="E3376" s="31">
        <v>25</v>
      </c>
      <c r="F3376" s="32">
        <v>1.5984000000000002E-2</v>
      </c>
      <c r="G3376" s="32">
        <f t="shared" si="109"/>
        <v>0.39960000000000007</v>
      </c>
    </row>
    <row r="3377" spans="1:7" ht="36" customHeight="1">
      <c r="A3377" s="29" t="s">
        <v>310</v>
      </c>
      <c r="B3377" s="29" t="s">
        <v>138</v>
      </c>
      <c r="C3377" s="29" t="s">
        <v>139</v>
      </c>
      <c r="D3377" s="30" t="s">
        <v>48</v>
      </c>
      <c r="E3377" s="31">
        <v>25</v>
      </c>
      <c r="F3377" s="32">
        <v>0.17685000000000001</v>
      </c>
      <c r="G3377" s="32">
        <f t="shared" si="109"/>
        <v>4.4212500000000006</v>
      </c>
    </row>
    <row r="3378" spans="1:7" ht="27.95" customHeight="1">
      <c r="A3378" s="29" t="s">
        <v>316</v>
      </c>
      <c r="B3378" s="29" t="s">
        <v>317</v>
      </c>
      <c r="C3378" s="29" t="s">
        <v>318</v>
      </c>
      <c r="D3378" s="30" t="s">
        <v>48</v>
      </c>
      <c r="E3378" s="31">
        <v>459</v>
      </c>
      <c r="F3378" s="32">
        <v>3.7000000000000002E-3</v>
      </c>
      <c r="G3378" s="32">
        <f t="shared" si="109"/>
        <v>1.6983000000000001</v>
      </c>
    </row>
    <row r="3379" spans="1:7" ht="20.100000000000001" customHeight="1">
      <c r="A3379" s="29" t="s">
        <v>319</v>
      </c>
      <c r="B3379" s="29" t="s">
        <v>185</v>
      </c>
      <c r="C3379" s="29" t="s">
        <v>186</v>
      </c>
      <c r="D3379" s="30" t="s">
        <v>48</v>
      </c>
      <c r="E3379" s="31">
        <v>459</v>
      </c>
      <c r="F3379" s="32">
        <v>2.0999999999999999E-3</v>
      </c>
      <c r="G3379" s="32">
        <f t="shared" si="109"/>
        <v>0.96389999999999998</v>
      </c>
    </row>
    <row r="3380" spans="1:7" ht="20.100000000000001" customHeight="1">
      <c r="A3380" s="29" t="s">
        <v>320</v>
      </c>
      <c r="B3380" s="29" t="s">
        <v>191</v>
      </c>
      <c r="C3380" s="29" t="s">
        <v>192</v>
      </c>
      <c r="D3380" s="30" t="s">
        <v>81</v>
      </c>
      <c r="E3380" s="31">
        <v>34</v>
      </c>
      <c r="F3380" s="32">
        <v>3.15E-2</v>
      </c>
      <c r="G3380" s="32">
        <f t="shared" si="109"/>
        <v>1.071</v>
      </c>
    </row>
    <row r="3381" spans="1:7" ht="20.100000000000001" customHeight="1">
      <c r="A3381" s="29" t="s">
        <v>321</v>
      </c>
      <c r="B3381" s="29" t="s">
        <v>322</v>
      </c>
      <c r="C3381" s="29" t="s">
        <v>323</v>
      </c>
      <c r="D3381" s="30" t="s">
        <v>81</v>
      </c>
      <c r="E3381" s="31">
        <v>30</v>
      </c>
      <c r="F3381" s="32">
        <v>3.15E-2</v>
      </c>
      <c r="G3381" s="32">
        <f t="shared" si="109"/>
        <v>0.94500000000000006</v>
      </c>
    </row>
    <row r="3382" spans="1:7" ht="20.100000000000001" customHeight="1">
      <c r="A3382" s="29" t="s">
        <v>329</v>
      </c>
      <c r="B3382" s="29" t="s">
        <v>116</v>
      </c>
      <c r="C3382" s="29" t="s">
        <v>117</v>
      </c>
      <c r="D3382" s="30" t="s">
        <v>118</v>
      </c>
      <c r="E3382" s="31">
        <v>39.6</v>
      </c>
      <c r="F3382" s="32">
        <v>0.37940000000000002</v>
      </c>
      <c r="G3382" s="32">
        <f t="shared" si="109"/>
        <v>15.024240000000001</v>
      </c>
    </row>
    <row r="3383" spans="1:7" ht="20.100000000000001" customHeight="1">
      <c r="A3383" s="29" t="s">
        <v>337</v>
      </c>
      <c r="B3383" s="29" t="s">
        <v>338</v>
      </c>
      <c r="C3383" s="29" t="s">
        <v>339</v>
      </c>
      <c r="D3383" s="30" t="s">
        <v>118</v>
      </c>
      <c r="E3383" s="31">
        <v>9.9</v>
      </c>
      <c r="F3383" s="32">
        <v>1.3919999999999999</v>
      </c>
      <c r="G3383" s="32">
        <f t="shared" si="109"/>
        <v>13.780799999999999</v>
      </c>
    </row>
    <row r="3384" spans="1:7" ht="27.95" customHeight="1">
      <c r="A3384" s="29" t="s">
        <v>343</v>
      </c>
      <c r="B3384" s="29" t="s">
        <v>211</v>
      </c>
      <c r="C3384" s="29" t="s">
        <v>212</v>
      </c>
      <c r="D3384" s="30" t="s">
        <v>101</v>
      </c>
      <c r="E3384" s="31">
        <v>426.35</v>
      </c>
      <c r="F3384" s="32">
        <v>3.3390000000000003E-2</v>
      </c>
      <c r="G3384" s="32">
        <f t="shared" si="109"/>
        <v>14.235826500000002</v>
      </c>
    </row>
    <row r="3385" spans="1:7" ht="27.95" customHeight="1">
      <c r="A3385" s="29" t="s">
        <v>347</v>
      </c>
      <c r="B3385" s="29" t="s">
        <v>348</v>
      </c>
      <c r="C3385" s="29" t="s">
        <v>349</v>
      </c>
      <c r="D3385" s="30" t="s">
        <v>48</v>
      </c>
      <c r="E3385" s="31">
        <v>72</v>
      </c>
      <c r="F3385" s="32">
        <v>5.9783999999999997E-2</v>
      </c>
      <c r="G3385" s="32">
        <f t="shared" si="109"/>
        <v>4.3044479999999998</v>
      </c>
    </row>
    <row r="3386" spans="1:7" ht="20.100000000000001" customHeight="1">
      <c r="A3386" s="29" t="s">
        <v>354</v>
      </c>
      <c r="B3386" s="29" t="s">
        <v>355</v>
      </c>
      <c r="C3386" s="29" t="s">
        <v>356</v>
      </c>
      <c r="D3386" s="30" t="s">
        <v>118</v>
      </c>
      <c r="E3386" s="31">
        <v>3.89</v>
      </c>
      <c r="F3386" s="32">
        <v>1.4259999999999999</v>
      </c>
      <c r="G3386" s="32">
        <f t="shared" si="109"/>
        <v>5.5471399999999997</v>
      </c>
    </row>
    <row r="3387" spans="1:7" ht="20.100000000000001" customHeight="1">
      <c r="A3387" s="29" t="s">
        <v>357</v>
      </c>
      <c r="B3387" s="29" t="s">
        <v>358</v>
      </c>
      <c r="C3387" s="29" t="s">
        <v>359</v>
      </c>
      <c r="D3387" s="30" t="s">
        <v>81</v>
      </c>
      <c r="E3387" s="31">
        <v>220</v>
      </c>
      <c r="F3387" s="32">
        <v>2.342866E-2</v>
      </c>
      <c r="G3387" s="32">
        <f t="shared" si="109"/>
        <v>5.1543052000000005</v>
      </c>
    </row>
    <row r="3388" spans="1:7" ht="27.95" customHeight="1">
      <c r="A3388" s="29" t="s">
        <v>360</v>
      </c>
      <c r="B3388" s="29" t="s">
        <v>361</v>
      </c>
      <c r="C3388" s="29" t="s">
        <v>362</v>
      </c>
      <c r="D3388" s="30" t="s">
        <v>48</v>
      </c>
      <c r="E3388" s="31">
        <v>242</v>
      </c>
      <c r="F3388" s="32">
        <v>7.1568000000000007E-2</v>
      </c>
      <c r="G3388" s="32">
        <f t="shared" si="109"/>
        <v>17.319456000000002</v>
      </c>
    </row>
    <row r="3389" spans="1:7" ht="36" customHeight="1">
      <c r="A3389" s="29" t="s">
        <v>374</v>
      </c>
      <c r="B3389" s="29" t="s">
        <v>267</v>
      </c>
      <c r="C3389" s="29" t="s">
        <v>268</v>
      </c>
      <c r="D3389" s="30" t="s">
        <v>48</v>
      </c>
      <c r="E3389" s="31">
        <v>123.31</v>
      </c>
      <c r="F3389" s="32">
        <v>0.209035</v>
      </c>
      <c r="G3389" s="32">
        <f t="shared" si="109"/>
        <v>25.77610585</v>
      </c>
    </row>
    <row r="3390" spans="1:7" ht="20.100000000000001" customHeight="1">
      <c r="A3390" s="29" t="s">
        <v>386</v>
      </c>
      <c r="B3390" s="29" t="s">
        <v>387</v>
      </c>
      <c r="C3390" s="29" t="s">
        <v>388</v>
      </c>
      <c r="D3390" s="30" t="s">
        <v>48</v>
      </c>
      <c r="E3390" s="31">
        <v>123.31</v>
      </c>
      <c r="F3390" s="32">
        <v>2.29E-2</v>
      </c>
      <c r="G3390" s="32">
        <f t="shared" si="109"/>
        <v>2.8237990000000002</v>
      </c>
    </row>
    <row r="3391" spans="1:7" ht="15" customHeight="1">
      <c r="A3391" s="29" t="s">
        <v>389</v>
      </c>
      <c r="B3391" s="29" t="s">
        <v>390</v>
      </c>
      <c r="C3391" s="29" t="s">
        <v>391</v>
      </c>
      <c r="D3391" s="30" t="s">
        <v>48</v>
      </c>
      <c r="E3391" s="31">
        <v>123.31</v>
      </c>
      <c r="F3391" s="32">
        <v>0.6</v>
      </c>
      <c r="G3391" s="32">
        <f t="shared" si="109"/>
        <v>73.986000000000004</v>
      </c>
    </row>
    <row r="3392" spans="1:7" ht="27.95" customHeight="1">
      <c r="A3392" s="29" t="s">
        <v>480</v>
      </c>
      <c r="B3392" s="29" t="s">
        <v>481</v>
      </c>
      <c r="C3392" s="29" t="s">
        <v>482</v>
      </c>
      <c r="D3392" s="30" t="s">
        <v>118</v>
      </c>
      <c r="E3392" s="31">
        <v>355.22</v>
      </c>
      <c r="F3392" s="32">
        <v>5.2400000000000002E-2</v>
      </c>
      <c r="G3392" s="32">
        <f t="shared" si="109"/>
        <v>18.613528000000002</v>
      </c>
    </row>
    <row r="3393" spans="1:7" ht="15" customHeight="1">
      <c r="A3393" s="1"/>
      <c r="B3393" s="1"/>
      <c r="C3393" s="1"/>
      <c r="D3393" s="1"/>
      <c r="E3393" s="1"/>
      <c r="F3393" s="33" t="s">
        <v>2433</v>
      </c>
      <c r="G3393" s="34">
        <v>2383.744945721096</v>
      </c>
    </row>
    <row r="3394" spans="1:7" ht="15.95" customHeight="1">
      <c r="A3394" s="27" t="s">
        <v>2753</v>
      </c>
      <c r="B3394" s="27" t="s">
        <v>2907</v>
      </c>
      <c r="C3394" s="27" t="s">
        <v>1364</v>
      </c>
      <c r="D3394" s="28" t="s">
        <v>15</v>
      </c>
      <c r="E3394" s="1"/>
      <c r="F3394" s="1"/>
      <c r="G3394" s="1"/>
    </row>
    <row r="3395" spans="1:7" ht="20.100000000000001" customHeight="1">
      <c r="A3395" s="29" t="s">
        <v>49</v>
      </c>
      <c r="B3395" s="29" t="s">
        <v>50</v>
      </c>
      <c r="C3395" s="29" t="s">
        <v>51</v>
      </c>
      <c r="D3395" s="30" t="s">
        <v>48</v>
      </c>
      <c r="E3395" s="31">
        <v>30</v>
      </c>
      <c r="F3395" s="32">
        <v>1.04177572</v>
      </c>
      <c r="G3395" s="32">
        <f t="shared" ref="G3395:G3426" si="110">F3395*E3395</f>
        <v>31.253271599999998</v>
      </c>
    </row>
    <row r="3396" spans="1:7" ht="27.95" customHeight="1">
      <c r="A3396" s="29" t="s">
        <v>52</v>
      </c>
      <c r="B3396" s="29" t="s">
        <v>53</v>
      </c>
      <c r="C3396" s="29" t="s">
        <v>54</v>
      </c>
      <c r="D3396" s="30" t="s">
        <v>48</v>
      </c>
      <c r="E3396" s="31">
        <v>14</v>
      </c>
      <c r="F3396" s="32">
        <v>0.94141343847121917</v>
      </c>
      <c r="G3396" s="32">
        <f t="shared" si="110"/>
        <v>13.179788138597068</v>
      </c>
    </row>
    <row r="3397" spans="1:7" ht="20.100000000000001" customHeight="1">
      <c r="A3397" s="29" t="s">
        <v>94</v>
      </c>
      <c r="B3397" s="29" t="s">
        <v>95</v>
      </c>
      <c r="C3397" s="29" t="s">
        <v>96</v>
      </c>
      <c r="D3397" s="30" t="s">
        <v>48</v>
      </c>
      <c r="E3397" s="31">
        <v>95.05</v>
      </c>
      <c r="F3397" s="32">
        <v>0.4</v>
      </c>
      <c r="G3397" s="32">
        <f t="shared" si="110"/>
        <v>38.020000000000003</v>
      </c>
    </row>
    <row r="3398" spans="1:7" ht="20.100000000000001" customHeight="1">
      <c r="A3398" s="29" t="s">
        <v>97</v>
      </c>
      <c r="B3398" s="29" t="s">
        <v>98</v>
      </c>
      <c r="C3398" s="29" t="s">
        <v>99</v>
      </c>
      <c r="D3398" s="30" t="s">
        <v>101</v>
      </c>
      <c r="E3398" s="31">
        <v>95.05</v>
      </c>
      <c r="F3398" s="32">
        <v>0.4</v>
      </c>
      <c r="G3398" s="32">
        <f t="shared" si="110"/>
        <v>38.020000000000003</v>
      </c>
    </row>
    <row r="3399" spans="1:7" ht="27.95" customHeight="1">
      <c r="A3399" s="29" t="s">
        <v>102</v>
      </c>
      <c r="B3399" s="29" t="s">
        <v>103</v>
      </c>
      <c r="C3399" s="29" t="s">
        <v>104</v>
      </c>
      <c r="D3399" s="30" t="s">
        <v>101</v>
      </c>
      <c r="E3399" s="31">
        <v>342.18</v>
      </c>
      <c r="F3399" s="32">
        <v>5.5800000000000002E-2</v>
      </c>
      <c r="G3399" s="32">
        <f t="shared" si="110"/>
        <v>19.093644000000001</v>
      </c>
    </row>
    <row r="3400" spans="1:7" ht="20.100000000000001" customHeight="1">
      <c r="A3400" s="29" t="s">
        <v>106</v>
      </c>
      <c r="B3400" s="29" t="s">
        <v>107</v>
      </c>
      <c r="C3400" s="29" t="s">
        <v>108</v>
      </c>
      <c r="D3400" s="30" t="s">
        <v>48</v>
      </c>
      <c r="E3400" s="31">
        <v>95.05</v>
      </c>
      <c r="F3400" s="32">
        <v>1.5</v>
      </c>
      <c r="G3400" s="32">
        <f t="shared" si="110"/>
        <v>142.57499999999999</v>
      </c>
    </row>
    <row r="3401" spans="1:7" ht="20.100000000000001" customHeight="1">
      <c r="A3401" s="29" t="s">
        <v>112</v>
      </c>
      <c r="B3401" s="29" t="s">
        <v>113</v>
      </c>
      <c r="C3401" s="29" t="s">
        <v>114</v>
      </c>
      <c r="D3401" s="30" t="s">
        <v>101</v>
      </c>
      <c r="E3401" s="31">
        <v>21.25</v>
      </c>
      <c r="F3401" s="32">
        <v>1</v>
      </c>
      <c r="G3401" s="32">
        <f t="shared" si="110"/>
        <v>21.25</v>
      </c>
    </row>
    <row r="3402" spans="1:7" ht="27.95" customHeight="1">
      <c r="A3402" s="29" t="s">
        <v>122</v>
      </c>
      <c r="B3402" s="29" t="s">
        <v>123</v>
      </c>
      <c r="C3402" s="29" t="s">
        <v>124</v>
      </c>
      <c r="D3402" s="30" t="s">
        <v>101</v>
      </c>
      <c r="E3402" s="31">
        <v>131.82</v>
      </c>
      <c r="F3402" s="32">
        <v>5.96E-2</v>
      </c>
      <c r="G3402" s="32">
        <f t="shared" si="110"/>
        <v>7.8564719999999992</v>
      </c>
    </row>
    <row r="3403" spans="1:7" ht="20.100000000000001" customHeight="1">
      <c r="A3403" s="29" t="s">
        <v>127</v>
      </c>
      <c r="B3403" s="29" t="s">
        <v>128</v>
      </c>
      <c r="C3403" s="29" t="s">
        <v>129</v>
      </c>
      <c r="D3403" s="30" t="s">
        <v>48</v>
      </c>
      <c r="E3403" s="31">
        <v>44.77</v>
      </c>
      <c r="F3403" s="32">
        <v>0.2301</v>
      </c>
      <c r="G3403" s="32">
        <f t="shared" si="110"/>
        <v>10.301577</v>
      </c>
    </row>
    <row r="3404" spans="1:7" ht="20.100000000000001" customHeight="1">
      <c r="A3404" s="29" t="s">
        <v>130</v>
      </c>
      <c r="B3404" s="29" t="s">
        <v>131</v>
      </c>
      <c r="C3404" s="29" t="s">
        <v>132</v>
      </c>
      <c r="D3404" s="30" t="s">
        <v>48</v>
      </c>
      <c r="E3404" s="31">
        <v>44.77</v>
      </c>
      <c r="F3404" s="32">
        <v>0.11509999999999999</v>
      </c>
      <c r="G3404" s="32">
        <f t="shared" si="110"/>
        <v>5.1530269999999998</v>
      </c>
    </row>
    <row r="3405" spans="1:7" ht="27.95" customHeight="1">
      <c r="A3405" s="29" t="s">
        <v>134</v>
      </c>
      <c r="B3405" s="29" t="s">
        <v>135</v>
      </c>
      <c r="C3405" s="29" t="s">
        <v>136</v>
      </c>
      <c r="D3405" s="30" t="s">
        <v>48</v>
      </c>
      <c r="E3405" s="31">
        <v>44.77</v>
      </c>
      <c r="F3405" s="32">
        <v>0.1394</v>
      </c>
      <c r="G3405" s="32">
        <f t="shared" si="110"/>
        <v>6.2409379999999999</v>
      </c>
    </row>
    <row r="3406" spans="1:7" ht="36" customHeight="1">
      <c r="A3406" s="29" t="s">
        <v>137</v>
      </c>
      <c r="B3406" s="29" t="s">
        <v>138</v>
      </c>
      <c r="C3406" s="29" t="s">
        <v>139</v>
      </c>
      <c r="D3406" s="30" t="s">
        <v>48</v>
      </c>
      <c r="E3406" s="31">
        <v>44.77</v>
      </c>
      <c r="F3406" s="32">
        <v>0.53200000000000003</v>
      </c>
      <c r="G3406" s="32">
        <f t="shared" si="110"/>
        <v>23.817640000000004</v>
      </c>
    </row>
    <row r="3407" spans="1:7" ht="20.100000000000001" customHeight="1">
      <c r="A3407" s="29" t="s">
        <v>140</v>
      </c>
      <c r="B3407" s="29" t="s">
        <v>141</v>
      </c>
      <c r="C3407" s="29" t="s">
        <v>142</v>
      </c>
      <c r="D3407" s="30" t="s">
        <v>81</v>
      </c>
      <c r="E3407" s="31">
        <v>234</v>
      </c>
      <c r="F3407" s="32">
        <v>0.41699999999999998</v>
      </c>
      <c r="G3407" s="32">
        <f t="shared" si="110"/>
        <v>97.577999999999989</v>
      </c>
    </row>
    <row r="3408" spans="1:7" ht="20.100000000000001" customHeight="1">
      <c r="A3408" s="29" t="s">
        <v>143</v>
      </c>
      <c r="B3408" s="29" t="s">
        <v>144</v>
      </c>
      <c r="C3408" s="29" t="s">
        <v>145</v>
      </c>
      <c r="D3408" s="30" t="s">
        <v>48</v>
      </c>
      <c r="E3408" s="31">
        <v>42.68</v>
      </c>
      <c r="F3408" s="32">
        <v>1.1559999999999999</v>
      </c>
      <c r="G3408" s="32">
        <f t="shared" si="110"/>
        <v>49.338079999999998</v>
      </c>
    </row>
    <row r="3409" spans="1:7" ht="20.100000000000001" customHeight="1">
      <c r="A3409" s="29" t="s">
        <v>146</v>
      </c>
      <c r="B3409" s="29" t="s">
        <v>147</v>
      </c>
      <c r="C3409" s="29" t="s">
        <v>148</v>
      </c>
      <c r="D3409" s="30" t="s">
        <v>48</v>
      </c>
      <c r="E3409" s="31">
        <v>2.09</v>
      </c>
      <c r="F3409" s="32">
        <v>1.1559999999999999</v>
      </c>
      <c r="G3409" s="32">
        <f t="shared" si="110"/>
        <v>2.4160399999999997</v>
      </c>
    </row>
    <row r="3410" spans="1:7" ht="20.100000000000001" customHeight="1">
      <c r="A3410" s="29" t="s">
        <v>149</v>
      </c>
      <c r="B3410" s="29" t="s">
        <v>150</v>
      </c>
      <c r="C3410" s="29" t="s">
        <v>151</v>
      </c>
      <c r="D3410" s="30" t="s">
        <v>48</v>
      </c>
      <c r="E3410" s="31">
        <v>852</v>
      </c>
      <c r="F3410" s="32">
        <v>0.23</v>
      </c>
      <c r="G3410" s="32">
        <f t="shared" si="110"/>
        <v>195.96</v>
      </c>
    </row>
    <row r="3411" spans="1:7" ht="15" customHeight="1">
      <c r="A3411" s="29" t="s">
        <v>152</v>
      </c>
      <c r="B3411" s="29" t="s">
        <v>153</v>
      </c>
      <c r="C3411" s="29" t="s">
        <v>154</v>
      </c>
      <c r="D3411" s="30" t="s">
        <v>155</v>
      </c>
      <c r="E3411" s="31">
        <v>142</v>
      </c>
      <c r="F3411" s="32">
        <v>1.0800000000000001E-2</v>
      </c>
      <c r="G3411" s="32">
        <f t="shared" si="110"/>
        <v>1.5336000000000001</v>
      </c>
    </row>
    <row r="3412" spans="1:7" ht="20.100000000000001" customHeight="1">
      <c r="A3412" s="29" t="s">
        <v>161</v>
      </c>
      <c r="B3412" s="29" t="s">
        <v>162</v>
      </c>
      <c r="C3412" s="29" t="s">
        <v>163</v>
      </c>
      <c r="D3412" s="30" t="s">
        <v>48</v>
      </c>
      <c r="E3412" s="31">
        <v>161.22</v>
      </c>
      <c r="F3412" s="32">
        <v>0.47599999999999998</v>
      </c>
      <c r="G3412" s="32">
        <f t="shared" si="110"/>
        <v>76.740719999999996</v>
      </c>
    </row>
    <row r="3413" spans="1:7" ht="15" customHeight="1">
      <c r="A3413" s="29" t="s">
        <v>167</v>
      </c>
      <c r="B3413" s="29" t="s">
        <v>168</v>
      </c>
      <c r="C3413" s="29" t="s">
        <v>169</v>
      </c>
      <c r="D3413" s="30" t="s">
        <v>171</v>
      </c>
      <c r="E3413" s="31">
        <v>262.7</v>
      </c>
      <c r="F3413" s="32">
        <v>0.1</v>
      </c>
      <c r="G3413" s="32">
        <f t="shared" si="110"/>
        <v>26.27</v>
      </c>
    </row>
    <row r="3414" spans="1:7" ht="27.95" customHeight="1">
      <c r="A3414" s="29" t="s">
        <v>172</v>
      </c>
      <c r="B3414" s="29" t="s">
        <v>173</v>
      </c>
      <c r="C3414" s="29" t="s">
        <v>174</v>
      </c>
      <c r="D3414" s="30" t="s">
        <v>48</v>
      </c>
      <c r="E3414" s="31">
        <v>142</v>
      </c>
      <c r="F3414" s="32">
        <v>0.248</v>
      </c>
      <c r="G3414" s="32">
        <f t="shared" si="110"/>
        <v>35.216000000000001</v>
      </c>
    </row>
    <row r="3415" spans="1:7" ht="20.100000000000001" customHeight="1">
      <c r="A3415" s="29" t="s">
        <v>175</v>
      </c>
      <c r="B3415" s="29" t="s">
        <v>176</v>
      </c>
      <c r="C3415" s="29" t="s">
        <v>177</v>
      </c>
      <c r="D3415" s="30" t="s">
        <v>48</v>
      </c>
      <c r="E3415" s="31">
        <v>262.7</v>
      </c>
      <c r="F3415" s="32">
        <v>0.94799999999999995</v>
      </c>
      <c r="G3415" s="32">
        <f t="shared" si="110"/>
        <v>249.03959999999998</v>
      </c>
    </row>
    <row r="3416" spans="1:7" ht="15" customHeight="1">
      <c r="A3416" s="29" t="s">
        <v>178</v>
      </c>
      <c r="B3416" s="29" t="s">
        <v>153</v>
      </c>
      <c r="C3416" s="29" t="s">
        <v>154</v>
      </c>
      <c r="D3416" s="30" t="s">
        <v>155</v>
      </c>
      <c r="E3416" s="31">
        <v>71</v>
      </c>
      <c r="F3416" s="32">
        <v>1.0800000000000001E-2</v>
      </c>
      <c r="G3416" s="32">
        <f t="shared" si="110"/>
        <v>0.76680000000000004</v>
      </c>
    </row>
    <row r="3417" spans="1:7" ht="20.100000000000001" customHeight="1">
      <c r="A3417" s="29" t="s">
        <v>208</v>
      </c>
      <c r="B3417" s="29" t="s">
        <v>95</v>
      </c>
      <c r="C3417" s="29" t="s">
        <v>96</v>
      </c>
      <c r="D3417" s="30" t="s">
        <v>48</v>
      </c>
      <c r="E3417" s="31">
        <v>91.8</v>
      </c>
      <c r="F3417" s="32">
        <v>0.4</v>
      </c>
      <c r="G3417" s="32">
        <f t="shared" si="110"/>
        <v>36.72</v>
      </c>
    </row>
    <row r="3418" spans="1:7" ht="20.100000000000001" customHeight="1">
      <c r="A3418" s="29" t="s">
        <v>209</v>
      </c>
      <c r="B3418" s="29" t="s">
        <v>98</v>
      </c>
      <c r="C3418" s="29" t="s">
        <v>99</v>
      </c>
      <c r="D3418" s="30" t="s">
        <v>101</v>
      </c>
      <c r="E3418" s="31">
        <v>91.8</v>
      </c>
      <c r="F3418" s="32">
        <v>0.4</v>
      </c>
      <c r="G3418" s="32">
        <f t="shared" si="110"/>
        <v>36.72</v>
      </c>
    </row>
    <row r="3419" spans="1:7" ht="20.100000000000001" customHeight="1">
      <c r="A3419" s="29" t="s">
        <v>213</v>
      </c>
      <c r="B3419" s="29" t="s">
        <v>107</v>
      </c>
      <c r="C3419" s="29" t="s">
        <v>108</v>
      </c>
      <c r="D3419" s="30" t="s">
        <v>48</v>
      </c>
      <c r="E3419" s="31">
        <v>91.8</v>
      </c>
      <c r="F3419" s="32">
        <v>1.5</v>
      </c>
      <c r="G3419" s="32">
        <f t="shared" si="110"/>
        <v>137.69999999999999</v>
      </c>
    </row>
    <row r="3420" spans="1:7" ht="20.100000000000001" customHeight="1">
      <c r="A3420" s="29" t="s">
        <v>215</v>
      </c>
      <c r="B3420" s="29" t="s">
        <v>113</v>
      </c>
      <c r="C3420" s="29" t="s">
        <v>114</v>
      </c>
      <c r="D3420" s="30" t="s">
        <v>101</v>
      </c>
      <c r="E3420" s="31">
        <v>30.14</v>
      </c>
      <c r="F3420" s="32">
        <v>1</v>
      </c>
      <c r="G3420" s="32">
        <f t="shared" si="110"/>
        <v>30.14</v>
      </c>
    </row>
    <row r="3421" spans="1:7" ht="27.95" customHeight="1">
      <c r="A3421" s="29" t="s">
        <v>218</v>
      </c>
      <c r="B3421" s="29" t="s">
        <v>123</v>
      </c>
      <c r="C3421" s="29" t="s">
        <v>124</v>
      </c>
      <c r="D3421" s="30" t="s">
        <v>101</v>
      </c>
      <c r="E3421" s="31">
        <v>34.67</v>
      </c>
      <c r="F3421" s="32">
        <v>5.96E-2</v>
      </c>
      <c r="G3421" s="32">
        <f t="shared" si="110"/>
        <v>2.0663320000000001</v>
      </c>
    </row>
    <row r="3422" spans="1:7" ht="27.95" customHeight="1">
      <c r="A3422" s="29" t="s">
        <v>219</v>
      </c>
      <c r="B3422" s="29" t="s">
        <v>220</v>
      </c>
      <c r="C3422" s="29" t="s">
        <v>221</v>
      </c>
      <c r="D3422" s="30" t="s">
        <v>48</v>
      </c>
      <c r="E3422" s="31">
        <v>9</v>
      </c>
      <c r="F3422" s="32">
        <v>0.95</v>
      </c>
      <c r="G3422" s="32">
        <f t="shared" si="110"/>
        <v>8.5499999999999989</v>
      </c>
    </row>
    <row r="3423" spans="1:7" ht="20.100000000000001" customHeight="1">
      <c r="A3423" s="29" t="s">
        <v>222</v>
      </c>
      <c r="B3423" s="29" t="s">
        <v>223</v>
      </c>
      <c r="C3423" s="29" t="s">
        <v>224</v>
      </c>
      <c r="D3423" s="30" t="s">
        <v>48</v>
      </c>
      <c r="E3423" s="31">
        <v>1.36</v>
      </c>
      <c r="F3423" s="32">
        <v>2.7320000000000002</v>
      </c>
      <c r="G3423" s="32">
        <f t="shared" si="110"/>
        <v>3.7155200000000006</v>
      </c>
    </row>
    <row r="3424" spans="1:7" ht="20.100000000000001" customHeight="1">
      <c r="A3424" s="29" t="s">
        <v>225</v>
      </c>
      <c r="B3424" s="29" t="s">
        <v>226</v>
      </c>
      <c r="C3424" s="29" t="s">
        <v>227</v>
      </c>
      <c r="D3424" s="30" t="s">
        <v>48</v>
      </c>
      <c r="E3424" s="31">
        <v>17.399999999999999</v>
      </c>
      <c r="F3424" s="32">
        <v>6.8099999999999994E-2</v>
      </c>
      <c r="G3424" s="32">
        <f t="shared" si="110"/>
        <v>1.1849399999999999</v>
      </c>
    </row>
    <row r="3425" spans="1:7" ht="20.100000000000001" customHeight="1">
      <c r="A3425" s="29" t="s">
        <v>228</v>
      </c>
      <c r="B3425" s="29" t="s">
        <v>229</v>
      </c>
      <c r="C3425" s="29" t="s">
        <v>230</v>
      </c>
      <c r="D3425" s="30" t="s">
        <v>48</v>
      </c>
      <c r="E3425" s="31">
        <v>17.399999999999999</v>
      </c>
      <c r="F3425" s="32">
        <v>0.6</v>
      </c>
      <c r="G3425" s="32">
        <f t="shared" si="110"/>
        <v>10.44</v>
      </c>
    </row>
    <row r="3426" spans="1:7" ht="20.100000000000001" customHeight="1">
      <c r="A3426" s="29" t="s">
        <v>235</v>
      </c>
      <c r="B3426" s="29" t="s">
        <v>128</v>
      </c>
      <c r="C3426" s="29" t="s">
        <v>129</v>
      </c>
      <c r="D3426" s="30" t="s">
        <v>48</v>
      </c>
      <c r="E3426" s="31">
        <v>1721.67</v>
      </c>
      <c r="F3426" s="32">
        <v>0.2301</v>
      </c>
      <c r="G3426" s="32">
        <f t="shared" si="110"/>
        <v>396.15626700000001</v>
      </c>
    </row>
    <row r="3427" spans="1:7" ht="20.100000000000001" customHeight="1">
      <c r="A3427" s="29" t="s">
        <v>236</v>
      </c>
      <c r="B3427" s="29" t="s">
        <v>131</v>
      </c>
      <c r="C3427" s="29" t="s">
        <v>132</v>
      </c>
      <c r="D3427" s="30" t="s">
        <v>48</v>
      </c>
      <c r="E3427" s="31">
        <v>1721.67</v>
      </c>
      <c r="F3427" s="32">
        <v>0.11509999999999999</v>
      </c>
      <c r="G3427" s="32">
        <f t="shared" ref="G3427:G3458" si="111">F3427*E3427</f>
        <v>198.16421700000001</v>
      </c>
    </row>
    <row r="3428" spans="1:7" ht="27.95" customHeight="1">
      <c r="A3428" s="29" t="s">
        <v>238</v>
      </c>
      <c r="B3428" s="29" t="s">
        <v>135</v>
      </c>
      <c r="C3428" s="29" t="s">
        <v>136</v>
      </c>
      <c r="D3428" s="30" t="s">
        <v>48</v>
      </c>
      <c r="E3428" s="31">
        <v>1721.67</v>
      </c>
      <c r="F3428" s="32">
        <v>0.1394</v>
      </c>
      <c r="G3428" s="32">
        <f t="shared" si="111"/>
        <v>240.000798</v>
      </c>
    </row>
    <row r="3429" spans="1:7" ht="36" customHeight="1">
      <c r="A3429" s="29" t="s">
        <v>239</v>
      </c>
      <c r="B3429" s="29" t="s">
        <v>138</v>
      </c>
      <c r="C3429" s="29" t="s">
        <v>139</v>
      </c>
      <c r="D3429" s="30" t="s">
        <v>48</v>
      </c>
      <c r="E3429" s="31">
        <v>1721.67</v>
      </c>
      <c r="F3429" s="32">
        <v>0.53200000000000003</v>
      </c>
      <c r="G3429" s="32">
        <f t="shared" si="111"/>
        <v>915.92844000000014</v>
      </c>
    </row>
    <row r="3430" spans="1:7" ht="20.100000000000001" customHeight="1">
      <c r="A3430" s="29" t="s">
        <v>240</v>
      </c>
      <c r="B3430" s="29" t="s">
        <v>241</v>
      </c>
      <c r="C3430" s="29" t="s">
        <v>242</v>
      </c>
      <c r="D3430" s="30" t="s">
        <v>48</v>
      </c>
      <c r="E3430" s="31">
        <v>1269.6500000000001</v>
      </c>
      <c r="F3430" s="32">
        <v>1.1559999999999999</v>
      </c>
      <c r="G3430" s="32">
        <f t="shared" si="111"/>
        <v>1467.7154</v>
      </c>
    </row>
    <row r="3431" spans="1:7" ht="20.100000000000001" customHeight="1">
      <c r="A3431" s="29" t="s">
        <v>243</v>
      </c>
      <c r="B3431" s="29" t="s">
        <v>244</v>
      </c>
      <c r="C3431" s="29" t="s">
        <v>245</v>
      </c>
      <c r="D3431" s="30" t="s">
        <v>48</v>
      </c>
      <c r="E3431" s="31">
        <v>168.7</v>
      </c>
      <c r="F3431" s="32">
        <v>1.1559999999999999</v>
      </c>
      <c r="G3431" s="32">
        <f t="shared" si="111"/>
        <v>195.01719999999997</v>
      </c>
    </row>
    <row r="3432" spans="1:7" ht="20.100000000000001" customHeight="1">
      <c r="A3432" s="29" t="s">
        <v>246</v>
      </c>
      <c r="B3432" s="29" t="s">
        <v>247</v>
      </c>
      <c r="C3432" s="29" t="s">
        <v>248</v>
      </c>
      <c r="D3432" s="30" t="s">
        <v>48</v>
      </c>
      <c r="E3432" s="31">
        <v>283.3</v>
      </c>
      <c r="F3432" s="32">
        <v>1.1559999999999999</v>
      </c>
      <c r="G3432" s="32">
        <f t="shared" si="111"/>
        <v>327.4948</v>
      </c>
    </row>
    <row r="3433" spans="1:7" ht="20.100000000000001" customHeight="1">
      <c r="A3433" s="29" t="s">
        <v>249</v>
      </c>
      <c r="B3433" s="29" t="s">
        <v>150</v>
      </c>
      <c r="C3433" s="29" t="s">
        <v>151</v>
      </c>
      <c r="D3433" s="30" t="s">
        <v>48</v>
      </c>
      <c r="E3433" s="31">
        <v>1721.67</v>
      </c>
      <c r="F3433" s="32">
        <v>0.23</v>
      </c>
      <c r="G3433" s="32">
        <f t="shared" si="111"/>
        <v>395.98410000000001</v>
      </c>
    </row>
    <row r="3434" spans="1:7" ht="15" customHeight="1">
      <c r="A3434" s="29" t="s">
        <v>256</v>
      </c>
      <c r="B3434" s="29" t="s">
        <v>153</v>
      </c>
      <c r="C3434" s="29" t="s">
        <v>154</v>
      </c>
      <c r="D3434" s="30" t="s">
        <v>155</v>
      </c>
      <c r="E3434" s="31">
        <v>190</v>
      </c>
      <c r="F3434" s="32">
        <v>1.0800000000000001E-2</v>
      </c>
      <c r="G3434" s="32">
        <f t="shared" si="111"/>
        <v>2.052</v>
      </c>
    </row>
    <row r="3435" spans="1:7" ht="20.100000000000001" customHeight="1">
      <c r="A3435" s="29" t="s">
        <v>257</v>
      </c>
      <c r="B3435" s="29" t="s">
        <v>258</v>
      </c>
      <c r="C3435" s="29" t="s">
        <v>259</v>
      </c>
      <c r="D3435" s="30" t="s">
        <v>48</v>
      </c>
      <c r="E3435" s="31">
        <v>340</v>
      </c>
      <c r="F3435" s="32">
        <v>0.6</v>
      </c>
      <c r="G3435" s="32">
        <f t="shared" si="111"/>
        <v>204</v>
      </c>
    </row>
    <row r="3436" spans="1:7" ht="20.100000000000001" customHeight="1">
      <c r="A3436" s="29" t="s">
        <v>260</v>
      </c>
      <c r="B3436" s="29" t="s">
        <v>261</v>
      </c>
      <c r="C3436" s="29" t="s">
        <v>262</v>
      </c>
      <c r="D3436" s="30" t="s">
        <v>48</v>
      </c>
      <c r="E3436" s="31">
        <v>340</v>
      </c>
      <c r="F3436" s="32">
        <v>0.6</v>
      </c>
      <c r="G3436" s="32">
        <f t="shared" si="111"/>
        <v>204</v>
      </c>
    </row>
    <row r="3437" spans="1:7" ht="36" customHeight="1">
      <c r="A3437" s="29" t="s">
        <v>266</v>
      </c>
      <c r="B3437" s="29" t="s">
        <v>267</v>
      </c>
      <c r="C3437" s="29" t="s">
        <v>268</v>
      </c>
      <c r="D3437" s="30" t="s">
        <v>48</v>
      </c>
      <c r="E3437" s="31">
        <v>408</v>
      </c>
      <c r="F3437" s="32">
        <v>0.245</v>
      </c>
      <c r="G3437" s="32">
        <f t="shared" si="111"/>
        <v>99.96</v>
      </c>
    </row>
    <row r="3438" spans="1:7" ht="20.100000000000001" customHeight="1">
      <c r="A3438" s="29" t="s">
        <v>269</v>
      </c>
      <c r="B3438" s="29" t="s">
        <v>270</v>
      </c>
      <c r="C3438" s="29" t="s">
        <v>271</v>
      </c>
      <c r="D3438" s="30" t="s">
        <v>48</v>
      </c>
      <c r="E3438" s="31">
        <v>408</v>
      </c>
      <c r="F3438" s="32">
        <v>0.47599999999999998</v>
      </c>
      <c r="G3438" s="32">
        <f t="shared" si="111"/>
        <v>194.208</v>
      </c>
    </row>
    <row r="3439" spans="1:7" ht="20.100000000000001" customHeight="1">
      <c r="A3439" s="29" t="s">
        <v>274</v>
      </c>
      <c r="B3439" s="29" t="s">
        <v>275</v>
      </c>
      <c r="C3439" s="29" t="s">
        <v>276</v>
      </c>
      <c r="D3439" s="30" t="s">
        <v>48</v>
      </c>
      <c r="E3439" s="31">
        <v>229.45</v>
      </c>
      <c r="F3439" s="32">
        <v>0.13</v>
      </c>
      <c r="G3439" s="32">
        <f t="shared" si="111"/>
        <v>29.828499999999998</v>
      </c>
    </row>
    <row r="3440" spans="1:7" ht="20.100000000000001" customHeight="1">
      <c r="A3440" s="29" t="s">
        <v>277</v>
      </c>
      <c r="B3440" s="29" t="s">
        <v>131</v>
      </c>
      <c r="C3440" s="29" t="s">
        <v>132</v>
      </c>
      <c r="D3440" s="30" t="s">
        <v>48</v>
      </c>
      <c r="E3440" s="31">
        <v>46.46</v>
      </c>
      <c r="F3440" s="32">
        <v>0.11509999999999999</v>
      </c>
      <c r="G3440" s="32">
        <f t="shared" si="111"/>
        <v>5.3475459999999995</v>
      </c>
    </row>
    <row r="3441" spans="1:7" ht="36" customHeight="1">
      <c r="A3441" s="29" t="s">
        <v>278</v>
      </c>
      <c r="B3441" s="29" t="s">
        <v>267</v>
      </c>
      <c r="C3441" s="29" t="s">
        <v>268</v>
      </c>
      <c r="D3441" s="30" t="s">
        <v>48</v>
      </c>
      <c r="E3441" s="31">
        <v>229.45</v>
      </c>
      <c r="F3441" s="32">
        <v>0.245</v>
      </c>
      <c r="G3441" s="32">
        <f t="shared" si="111"/>
        <v>56.215249999999997</v>
      </c>
    </row>
    <row r="3442" spans="1:7" ht="20.100000000000001" customHeight="1">
      <c r="A3442" s="29" t="s">
        <v>279</v>
      </c>
      <c r="B3442" s="29" t="s">
        <v>280</v>
      </c>
      <c r="C3442" s="29" t="s">
        <v>281</v>
      </c>
      <c r="D3442" s="30" t="s">
        <v>48</v>
      </c>
      <c r="E3442" s="31">
        <v>275.91000000000003</v>
      </c>
      <c r="F3442" s="32">
        <v>0.94799999999999995</v>
      </c>
      <c r="G3442" s="32">
        <f t="shared" si="111"/>
        <v>261.56268</v>
      </c>
    </row>
    <row r="3443" spans="1:7" ht="20.100000000000001" customHeight="1">
      <c r="A3443" s="29" t="s">
        <v>282</v>
      </c>
      <c r="B3443" s="29" t="s">
        <v>283</v>
      </c>
      <c r="C3443" s="29" t="s">
        <v>284</v>
      </c>
      <c r="D3443" s="30" t="s">
        <v>48</v>
      </c>
      <c r="E3443" s="31">
        <v>229.45</v>
      </c>
      <c r="F3443" s="32">
        <v>0.92820000000000003</v>
      </c>
      <c r="G3443" s="32">
        <f t="shared" si="111"/>
        <v>212.97549000000001</v>
      </c>
    </row>
    <row r="3444" spans="1:7" ht="20.100000000000001" customHeight="1">
      <c r="A3444" s="29" t="s">
        <v>285</v>
      </c>
      <c r="B3444" s="29" t="s">
        <v>286</v>
      </c>
      <c r="C3444" s="29" t="s">
        <v>287</v>
      </c>
      <c r="D3444" s="30" t="s">
        <v>48</v>
      </c>
      <c r="E3444" s="31">
        <v>46.46</v>
      </c>
      <c r="F3444" s="32">
        <v>0.51539999999999997</v>
      </c>
      <c r="G3444" s="32">
        <f t="shared" si="111"/>
        <v>23.945484</v>
      </c>
    </row>
    <row r="3445" spans="1:7" ht="20.100000000000001" customHeight="1">
      <c r="A3445" s="29" t="s">
        <v>291</v>
      </c>
      <c r="B3445" s="29" t="s">
        <v>292</v>
      </c>
      <c r="C3445" s="29" t="s">
        <v>293</v>
      </c>
      <c r="D3445" s="30" t="s">
        <v>118</v>
      </c>
      <c r="E3445" s="31">
        <v>0.25</v>
      </c>
      <c r="F3445" s="32">
        <v>3.5586000000000002</v>
      </c>
      <c r="G3445" s="32">
        <f t="shared" si="111"/>
        <v>0.88965000000000005</v>
      </c>
    </row>
    <row r="3446" spans="1:7" ht="27.95" customHeight="1">
      <c r="A3446" s="29" t="s">
        <v>294</v>
      </c>
      <c r="B3446" s="29" t="s">
        <v>103</v>
      </c>
      <c r="C3446" s="29" t="s">
        <v>104</v>
      </c>
      <c r="D3446" s="30" t="s">
        <v>101</v>
      </c>
      <c r="E3446" s="31">
        <v>4</v>
      </c>
      <c r="F3446" s="32">
        <v>5.5800000000000002E-2</v>
      </c>
      <c r="G3446" s="32">
        <f t="shared" si="111"/>
        <v>0.22320000000000001</v>
      </c>
    </row>
    <row r="3447" spans="1:7" ht="20.100000000000001" customHeight="1">
      <c r="A3447" s="29" t="s">
        <v>297</v>
      </c>
      <c r="B3447" s="29" t="s">
        <v>298</v>
      </c>
      <c r="C3447" s="29" t="s">
        <v>299</v>
      </c>
      <c r="D3447" s="30" t="s">
        <v>118</v>
      </c>
      <c r="E3447" s="31">
        <v>0.25</v>
      </c>
      <c r="F3447" s="32">
        <v>2.4590000000000001</v>
      </c>
      <c r="G3447" s="32">
        <f t="shared" si="111"/>
        <v>0.61475000000000002</v>
      </c>
    </row>
    <row r="3448" spans="1:7" ht="27.95" customHeight="1">
      <c r="A3448" s="29" t="s">
        <v>300</v>
      </c>
      <c r="B3448" s="29" t="s">
        <v>301</v>
      </c>
      <c r="C3448" s="29" t="s">
        <v>302</v>
      </c>
      <c r="D3448" s="30" t="s">
        <v>48</v>
      </c>
      <c r="E3448" s="31">
        <v>25</v>
      </c>
      <c r="F3448" s="32">
        <v>0.77</v>
      </c>
      <c r="G3448" s="32">
        <f t="shared" si="111"/>
        <v>19.25</v>
      </c>
    </row>
    <row r="3449" spans="1:7" ht="27.95" customHeight="1">
      <c r="A3449" s="29" t="s">
        <v>306</v>
      </c>
      <c r="B3449" s="29" t="s">
        <v>307</v>
      </c>
      <c r="C3449" s="29" t="s">
        <v>308</v>
      </c>
      <c r="D3449" s="30" t="s">
        <v>118</v>
      </c>
      <c r="E3449" s="31">
        <v>0.56000000000000005</v>
      </c>
      <c r="F3449" s="32">
        <v>6.8570000000000002</v>
      </c>
      <c r="G3449" s="32">
        <f t="shared" si="111"/>
        <v>3.8399200000000007</v>
      </c>
    </row>
    <row r="3450" spans="1:7" ht="27.95" customHeight="1">
      <c r="A3450" s="29" t="s">
        <v>309</v>
      </c>
      <c r="B3450" s="29" t="s">
        <v>135</v>
      </c>
      <c r="C3450" s="29" t="s">
        <v>136</v>
      </c>
      <c r="D3450" s="30" t="s">
        <v>48</v>
      </c>
      <c r="E3450" s="31">
        <v>25</v>
      </c>
      <c r="F3450" s="32">
        <v>0.1394</v>
      </c>
      <c r="G3450" s="32">
        <f t="shared" si="111"/>
        <v>3.4849999999999999</v>
      </c>
    </row>
    <row r="3451" spans="1:7" ht="36" customHeight="1">
      <c r="A3451" s="29" t="s">
        <v>310</v>
      </c>
      <c r="B3451" s="29" t="s">
        <v>138</v>
      </c>
      <c r="C3451" s="29" t="s">
        <v>139</v>
      </c>
      <c r="D3451" s="30" t="s">
        <v>48</v>
      </c>
      <c r="E3451" s="31">
        <v>25</v>
      </c>
      <c r="F3451" s="32">
        <v>0.53200000000000003</v>
      </c>
      <c r="G3451" s="32">
        <f t="shared" si="111"/>
        <v>13.3</v>
      </c>
    </row>
    <row r="3452" spans="1:7" ht="20.100000000000001" customHeight="1">
      <c r="A3452" s="29" t="s">
        <v>334</v>
      </c>
      <c r="B3452" s="29" t="s">
        <v>335</v>
      </c>
      <c r="C3452" s="29" t="s">
        <v>336</v>
      </c>
      <c r="D3452" s="30" t="s">
        <v>118</v>
      </c>
      <c r="E3452" s="31">
        <v>9.9</v>
      </c>
      <c r="F3452" s="32">
        <v>1.4590000000000001</v>
      </c>
      <c r="G3452" s="32">
        <f t="shared" si="111"/>
        <v>14.444100000000001</v>
      </c>
    </row>
    <row r="3453" spans="1:7" ht="20.100000000000001" customHeight="1">
      <c r="A3453" s="29" t="s">
        <v>337</v>
      </c>
      <c r="B3453" s="29" t="s">
        <v>338</v>
      </c>
      <c r="C3453" s="29" t="s">
        <v>339</v>
      </c>
      <c r="D3453" s="30" t="s">
        <v>118</v>
      </c>
      <c r="E3453" s="31">
        <v>9.9</v>
      </c>
      <c r="F3453" s="32">
        <v>6</v>
      </c>
      <c r="G3453" s="32">
        <f t="shared" si="111"/>
        <v>59.400000000000006</v>
      </c>
    </row>
    <row r="3454" spans="1:7" ht="20.100000000000001" customHeight="1">
      <c r="A3454" s="29" t="s">
        <v>344</v>
      </c>
      <c r="B3454" s="29" t="s">
        <v>345</v>
      </c>
      <c r="C3454" s="29" t="s">
        <v>346</v>
      </c>
      <c r="D3454" s="30" t="s">
        <v>101</v>
      </c>
      <c r="E3454" s="31">
        <v>60.82</v>
      </c>
      <c r="F3454" s="32">
        <v>0.23119999999999999</v>
      </c>
      <c r="G3454" s="32">
        <f t="shared" si="111"/>
        <v>14.061584</v>
      </c>
    </row>
    <row r="3455" spans="1:7" ht="20.100000000000001" customHeight="1">
      <c r="A3455" s="29" t="s">
        <v>353</v>
      </c>
      <c r="B3455" s="29" t="s">
        <v>298</v>
      </c>
      <c r="C3455" s="29" t="s">
        <v>299</v>
      </c>
      <c r="D3455" s="30" t="s">
        <v>118</v>
      </c>
      <c r="E3455" s="31">
        <v>3.38</v>
      </c>
      <c r="F3455" s="32">
        <v>2.4590000000000001</v>
      </c>
      <c r="G3455" s="32">
        <f t="shared" si="111"/>
        <v>8.31142</v>
      </c>
    </row>
    <row r="3456" spans="1:7" ht="20.100000000000001" customHeight="1">
      <c r="A3456" s="29" t="s">
        <v>354</v>
      </c>
      <c r="B3456" s="29" t="s">
        <v>355</v>
      </c>
      <c r="C3456" s="29" t="s">
        <v>356</v>
      </c>
      <c r="D3456" s="30" t="s">
        <v>118</v>
      </c>
      <c r="E3456" s="31">
        <v>3.89</v>
      </c>
      <c r="F3456" s="32">
        <v>4.9059999999999997</v>
      </c>
      <c r="G3456" s="32">
        <f t="shared" si="111"/>
        <v>19.084340000000001</v>
      </c>
    </row>
    <row r="3457" spans="1:7" ht="20.100000000000001" customHeight="1">
      <c r="A3457" s="29" t="s">
        <v>357</v>
      </c>
      <c r="B3457" s="29" t="s">
        <v>358</v>
      </c>
      <c r="C3457" s="29" t="s">
        <v>359</v>
      </c>
      <c r="D3457" s="30" t="s">
        <v>81</v>
      </c>
      <c r="E3457" s="31">
        <v>220</v>
      </c>
      <c r="F3457" s="32">
        <v>0.26785199999999998</v>
      </c>
      <c r="G3457" s="32">
        <f t="shared" si="111"/>
        <v>58.927439999999997</v>
      </c>
    </row>
    <row r="3458" spans="1:7" ht="27.95" customHeight="1">
      <c r="A3458" s="29" t="s">
        <v>360</v>
      </c>
      <c r="B3458" s="29" t="s">
        <v>361</v>
      </c>
      <c r="C3458" s="29" t="s">
        <v>362</v>
      </c>
      <c r="D3458" s="30" t="s">
        <v>48</v>
      </c>
      <c r="E3458" s="31">
        <v>242</v>
      </c>
      <c r="F3458" s="32">
        <v>0.62</v>
      </c>
      <c r="G3458" s="32">
        <f t="shared" si="111"/>
        <v>150.04</v>
      </c>
    </row>
    <row r="3459" spans="1:7" ht="15" customHeight="1">
      <c r="A3459" s="29" t="s">
        <v>363</v>
      </c>
      <c r="B3459" s="29" t="s">
        <v>153</v>
      </c>
      <c r="C3459" s="29" t="s">
        <v>154</v>
      </c>
      <c r="D3459" s="30" t="s">
        <v>155</v>
      </c>
      <c r="E3459" s="31">
        <v>110</v>
      </c>
      <c r="F3459" s="32">
        <v>1.0800000000000001E-2</v>
      </c>
      <c r="G3459" s="32">
        <f t="shared" ref="G3459:G3473" si="112">F3459*E3459</f>
        <v>1.1880000000000002</v>
      </c>
    </row>
    <row r="3460" spans="1:7" ht="20.100000000000001" customHeight="1">
      <c r="A3460" s="29" t="s">
        <v>364</v>
      </c>
      <c r="B3460" s="29" t="s">
        <v>365</v>
      </c>
      <c r="C3460" s="29" t="s">
        <v>366</v>
      </c>
      <c r="D3460" s="30" t="s">
        <v>81</v>
      </c>
      <c r="E3460" s="31">
        <v>110</v>
      </c>
      <c r="F3460" s="32">
        <v>0.45</v>
      </c>
      <c r="G3460" s="32">
        <f t="shared" si="112"/>
        <v>49.5</v>
      </c>
    </row>
    <row r="3461" spans="1:7" ht="20.100000000000001" customHeight="1">
      <c r="A3461" s="29" t="s">
        <v>369</v>
      </c>
      <c r="B3461" s="29" t="s">
        <v>128</v>
      </c>
      <c r="C3461" s="29" t="s">
        <v>129</v>
      </c>
      <c r="D3461" s="30" t="s">
        <v>48</v>
      </c>
      <c r="E3461" s="31">
        <v>416.73</v>
      </c>
      <c r="F3461" s="32">
        <v>0.2301</v>
      </c>
      <c r="G3461" s="32">
        <f t="shared" si="112"/>
        <v>95.889572999999999</v>
      </c>
    </row>
    <row r="3462" spans="1:7" ht="20.100000000000001" customHeight="1">
      <c r="A3462" s="29" t="s">
        <v>370</v>
      </c>
      <c r="B3462" s="29" t="s">
        <v>371</v>
      </c>
      <c r="C3462" s="29" t="s">
        <v>372</v>
      </c>
      <c r="D3462" s="30" t="s">
        <v>48</v>
      </c>
      <c r="E3462" s="31">
        <v>106.02</v>
      </c>
      <c r="F3462" s="32">
        <v>7.0000000000000007E-2</v>
      </c>
      <c r="G3462" s="32">
        <f t="shared" si="112"/>
        <v>7.4214000000000002</v>
      </c>
    </row>
    <row r="3463" spans="1:7" ht="20.100000000000001" customHeight="1">
      <c r="A3463" s="29" t="s">
        <v>373</v>
      </c>
      <c r="B3463" s="29" t="s">
        <v>275</v>
      </c>
      <c r="C3463" s="29" t="s">
        <v>276</v>
      </c>
      <c r="D3463" s="30" t="s">
        <v>48</v>
      </c>
      <c r="E3463" s="31">
        <v>123.31</v>
      </c>
      <c r="F3463" s="32">
        <v>0.13</v>
      </c>
      <c r="G3463" s="32">
        <f t="shared" si="112"/>
        <v>16.0303</v>
      </c>
    </row>
    <row r="3464" spans="1:7" ht="36" customHeight="1">
      <c r="A3464" s="29" t="s">
        <v>374</v>
      </c>
      <c r="B3464" s="29" t="s">
        <v>267</v>
      </c>
      <c r="C3464" s="29" t="s">
        <v>268</v>
      </c>
      <c r="D3464" s="30" t="s">
        <v>48</v>
      </c>
      <c r="E3464" s="31">
        <v>123.31</v>
      </c>
      <c r="F3464" s="32">
        <v>0.245</v>
      </c>
      <c r="G3464" s="32">
        <f t="shared" si="112"/>
        <v>30.21095</v>
      </c>
    </row>
    <row r="3465" spans="1:7" ht="20.100000000000001" customHeight="1">
      <c r="A3465" s="29" t="s">
        <v>375</v>
      </c>
      <c r="B3465" s="29" t="s">
        <v>280</v>
      </c>
      <c r="C3465" s="29" t="s">
        <v>281</v>
      </c>
      <c r="D3465" s="30" t="s">
        <v>48</v>
      </c>
      <c r="E3465" s="31">
        <v>178.5</v>
      </c>
      <c r="F3465" s="32">
        <v>0.94799999999999995</v>
      </c>
      <c r="G3465" s="32">
        <f t="shared" si="112"/>
        <v>169.21799999999999</v>
      </c>
    </row>
    <row r="3466" spans="1:7" ht="20.100000000000001" customHeight="1">
      <c r="A3466" s="29" t="s">
        <v>376</v>
      </c>
      <c r="B3466" s="29" t="s">
        <v>377</v>
      </c>
      <c r="C3466" s="29" t="s">
        <v>378</v>
      </c>
      <c r="D3466" s="30" t="s">
        <v>48</v>
      </c>
      <c r="E3466" s="31">
        <v>123.31</v>
      </c>
      <c r="F3466" s="32">
        <v>0.69120000000000004</v>
      </c>
      <c r="G3466" s="32">
        <f t="shared" si="112"/>
        <v>85.23187200000001</v>
      </c>
    </row>
    <row r="3467" spans="1:7" ht="20.100000000000001" customHeight="1">
      <c r="A3467" s="29" t="s">
        <v>379</v>
      </c>
      <c r="B3467" s="29" t="s">
        <v>286</v>
      </c>
      <c r="C3467" s="29" t="s">
        <v>287</v>
      </c>
      <c r="D3467" s="30" t="s">
        <v>48</v>
      </c>
      <c r="E3467" s="31">
        <v>55.18</v>
      </c>
      <c r="F3467" s="32">
        <v>0.51539999999999997</v>
      </c>
      <c r="G3467" s="32">
        <f t="shared" si="112"/>
        <v>28.439771999999998</v>
      </c>
    </row>
    <row r="3468" spans="1:7" ht="27.95" customHeight="1">
      <c r="A3468" s="29" t="s">
        <v>380</v>
      </c>
      <c r="B3468" s="29" t="s">
        <v>381</v>
      </c>
      <c r="C3468" s="29" t="s">
        <v>382</v>
      </c>
      <c r="D3468" s="30" t="s">
        <v>48</v>
      </c>
      <c r="E3468" s="31">
        <v>416.73</v>
      </c>
      <c r="F3468" s="32">
        <v>0.52029999999999998</v>
      </c>
      <c r="G3468" s="32">
        <f t="shared" si="112"/>
        <v>216.82461900000001</v>
      </c>
    </row>
    <row r="3469" spans="1:7" ht="27.95" customHeight="1">
      <c r="A3469" s="29" t="s">
        <v>402</v>
      </c>
      <c r="B3469" s="29" t="s">
        <v>403</v>
      </c>
      <c r="C3469" s="29" t="s">
        <v>404</v>
      </c>
      <c r="D3469" s="30" t="s">
        <v>58</v>
      </c>
      <c r="E3469" s="31">
        <v>30</v>
      </c>
      <c r="F3469" s="32">
        <v>0.8458</v>
      </c>
      <c r="G3469" s="32">
        <f t="shared" si="112"/>
        <v>25.373999999999999</v>
      </c>
    </row>
    <row r="3470" spans="1:7" ht="20.100000000000001" customHeight="1">
      <c r="A3470" s="29" t="s">
        <v>412</v>
      </c>
      <c r="B3470" s="29" t="s">
        <v>413</v>
      </c>
      <c r="C3470" s="29" t="s">
        <v>414</v>
      </c>
      <c r="D3470" s="30" t="s">
        <v>48</v>
      </c>
      <c r="E3470" s="31">
        <v>106.02</v>
      </c>
      <c r="F3470" s="32">
        <v>0.47389999999999999</v>
      </c>
      <c r="G3470" s="32">
        <f t="shared" si="112"/>
        <v>50.242877999999997</v>
      </c>
    </row>
    <row r="3471" spans="1:7" ht="20.100000000000001" customHeight="1">
      <c r="A3471" s="29" t="s">
        <v>415</v>
      </c>
      <c r="B3471" s="29" t="s">
        <v>416</v>
      </c>
      <c r="C3471" s="29" t="s">
        <v>417</v>
      </c>
      <c r="D3471" s="30" t="s">
        <v>48</v>
      </c>
      <c r="E3471" s="31">
        <v>20.66</v>
      </c>
      <c r="F3471" s="32">
        <v>0.47389999999999999</v>
      </c>
      <c r="G3471" s="32">
        <f t="shared" si="112"/>
        <v>9.790773999999999</v>
      </c>
    </row>
    <row r="3472" spans="1:7" ht="20.100000000000001" customHeight="1">
      <c r="A3472" s="29" t="s">
        <v>418</v>
      </c>
      <c r="B3472" s="29" t="s">
        <v>419</v>
      </c>
      <c r="C3472" s="29" t="s">
        <v>420</v>
      </c>
      <c r="D3472" s="30" t="s">
        <v>48</v>
      </c>
      <c r="E3472" s="31">
        <v>29.92</v>
      </c>
      <c r="F3472" s="32">
        <v>0.35630000000000001</v>
      </c>
      <c r="G3472" s="32">
        <f t="shared" si="112"/>
        <v>10.660496</v>
      </c>
    </row>
    <row r="3473" spans="1:7" ht="15" customHeight="1">
      <c r="A3473" s="29" t="s">
        <v>436</v>
      </c>
      <c r="B3473" s="29" t="s">
        <v>437</v>
      </c>
      <c r="C3473" s="29" t="s">
        <v>438</v>
      </c>
      <c r="D3473" s="30" t="s">
        <v>171</v>
      </c>
      <c r="E3473" s="31">
        <v>29.8</v>
      </c>
      <c r="F3473" s="32">
        <v>0.3</v>
      </c>
      <c r="G3473" s="32">
        <f t="shared" si="112"/>
        <v>8.94</v>
      </c>
    </row>
    <row r="3474" spans="1:7" ht="15" customHeight="1">
      <c r="A3474" s="1"/>
      <c r="B3474" s="1"/>
      <c r="C3474" s="1"/>
      <c r="D3474" s="1"/>
      <c r="E3474" s="1"/>
      <c r="F3474" s="33" t="s">
        <v>2433</v>
      </c>
      <c r="G3474" s="34">
        <v>7960.2471997385974</v>
      </c>
    </row>
    <row r="3475" spans="1:7" ht="15.95" customHeight="1">
      <c r="A3475" s="27" t="s">
        <v>2753</v>
      </c>
      <c r="B3475" s="27" t="s">
        <v>2908</v>
      </c>
      <c r="C3475" s="27" t="s">
        <v>2229</v>
      </c>
      <c r="D3475" s="28" t="s">
        <v>15</v>
      </c>
      <c r="E3475" s="1"/>
      <c r="F3475" s="1"/>
      <c r="G3475" s="1"/>
    </row>
    <row r="3476" spans="1:7" ht="20.100000000000001" customHeight="1">
      <c r="A3476" s="29" t="s">
        <v>45</v>
      </c>
      <c r="B3476" s="29" t="s">
        <v>46</v>
      </c>
      <c r="C3476" s="29" t="s">
        <v>47</v>
      </c>
      <c r="D3476" s="30" t="s">
        <v>48</v>
      </c>
      <c r="E3476" s="31">
        <v>2.88</v>
      </c>
      <c r="F3476" s="32">
        <v>0.22645000000000001</v>
      </c>
      <c r="G3476" s="32">
        <f t="shared" ref="G3476:G3482" si="113">F3476*E3476</f>
        <v>0.65217599999999998</v>
      </c>
    </row>
    <row r="3477" spans="1:7" ht="20.100000000000001" customHeight="1">
      <c r="A3477" s="29" t="s">
        <v>49</v>
      </c>
      <c r="B3477" s="29" t="s">
        <v>50</v>
      </c>
      <c r="C3477" s="29" t="s">
        <v>51</v>
      </c>
      <c r="D3477" s="30" t="s">
        <v>48</v>
      </c>
      <c r="E3477" s="31">
        <v>30</v>
      </c>
      <c r="F3477" s="32">
        <v>0.61092367000000003</v>
      </c>
      <c r="G3477" s="32">
        <f t="shared" si="113"/>
        <v>18.327710100000001</v>
      </c>
    </row>
    <row r="3478" spans="1:7" ht="27.95" customHeight="1">
      <c r="A3478" s="29" t="s">
        <v>52</v>
      </c>
      <c r="B3478" s="29" t="s">
        <v>53</v>
      </c>
      <c r="C3478" s="29" t="s">
        <v>54</v>
      </c>
      <c r="D3478" s="30" t="s">
        <v>48</v>
      </c>
      <c r="E3478" s="31">
        <v>14</v>
      </c>
      <c r="F3478" s="32">
        <v>0.23311883</v>
      </c>
      <c r="G3478" s="32">
        <f t="shared" si="113"/>
        <v>3.26366362</v>
      </c>
    </row>
    <row r="3479" spans="1:7" ht="20.100000000000001" customHeight="1">
      <c r="A3479" s="29" t="s">
        <v>250</v>
      </c>
      <c r="B3479" s="29" t="s">
        <v>251</v>
      </c>
      <c r="C3479" s="29" t="s">
        <v>252</v>
      </c>
      <c r="D3479" s="30" t="s">
        <v>48</v>
      </c>
      <c r="E3479" s="31">
        <v>58.29</v>
      </c>
      <c r="F3479" s="32">
        <v>6.6600000000000006E-2</v>
      </c>
      <c r="G3479" s="32">
        <f t="shared" si="113"/>
        <v>3.8821140000000005</v>
      </c>
    </row>
    <row r="3480" spans="1:7" ht="20.100000000000001" customHeight="1">
      <c r="A3480" s="29" t="s">
        <v>253</v>
      </c>
      <c r="B3480" s="29" t="s">
        <v>254</v>
      </c>
      <c r="C3480" s="29" t="s">
        <v>255</v>
      </c>
      <c r="D3480" s="30" t="s">
        <v>48</v>
      </c>
      <c r="E3480" s="31">
        <v>58.29</v>
      </c>
      <c r="F3480" s="32">
        <v>0.17599999999999999</v>
      </c>
      <c r="G3480" s="32">
        <f t="shared" si="113"/>
        <v>10.259039999999999</v>
      </c>
    </row>
    <row r="3481" spans="1:7" ht="20.100000000000001" customHeight="1">
      <c r="A3481" s="29" t="s">
        <v>311</v>
      </c>
      <c r="B3481" s="29" t="s">
        <v>312</v>
      </c>
      <c r="C3481" s="29" t="s">
        <v>313</v>
      </c>
      <c r="D3481" s="30" t="s">
        <v>48</v>
      </c>
      <c r="E3481" s="31">
        <v>168</v>
      </c>
      <c r="F3481" s="32">
        <v>5.3999999999999999E-2</v>
      </c>
      <c r="G3481" s="32">
        <f t="shared" si="113"/>
        <v>9.0719999999999992</v>
      </c>
    </row>
    <row r="3482" spans="1:7" ht="20.100000000000001" customHeight="1">
      <c r="A3482" s="29" t="s">
        <v>314</v>
      </c>
      <c r="B3482" s="29" t="s">
        <v>254</v>
      </c>
      <c r="C3482" s="29" t="s">
        <v>255</v>
      </c>
      <c r="D3482" s="30" t="s">
        <v>48</v>
      </c>
      <c r="E3482" s="31">
        <v>168</v>
      </c>
      <c r="F3482" s="32">
        <v>0.17599999999999999</v>
      </c>
      <c r="G3482" s="32">
        <f t="shared" si="113"/>
        <v>29.567999999999998</v>
      </c>
    </row>
    <row r="3483" spans="1:7" ht="15" customHeight="1">
      <c r="A3483" s="1"/>
      <c r="B3483" s="1"/>
      <c r="C3483" s="1"/>
      <c r="D3483" s="1"/>
      <c r="E3483" s="1"/>
      <c r="F3483" s="33" t="s">
        <v>2433</v>
      </c>
      <c r="G3483" s="34">
        <v>75.024703720000005</v>
      </c>
    </row>
    <row r="3484" spans="1:7" ht="15.95" customHeight="1">
      <c r="A3484" s="27" t="s">
        <v>2753</v>
      </c>
      <c r="B3484" s="27" t="s">
        <v>2909</v>
      </c>
      <c r="C3484" s="27" t="s">
        <v>1389</v>
      </c>
      <c r="D3484" s="28" t="s">
        <v>15</v>
      </c>
      <c r="E3484" s="1"/>
      <c r="F3484" s="1"/>
      <c r="G3484" s="1"/>
    </row>
    <row r="3485" spans="1:7" ht="20.100000000000001" customHeight="1">
      <c r="A3485" s="29" t="s">
        <v>45</v>
      </c>
      <c r="B3485" s="29" t="s">
        <v>46</v>
      </c>
      <c r="C3485" s="29" t="s">
        <v>47</v>
      </c>
      <c r="D3485" s="30" t="s">
        <v>48</v>
      </c>
      <c r="E3485" s="31">
        <v>2.88</v>
      </c>
      <c r="F3485" s="32">
        <v>1.1186</v>
      </c>
      <c r="G3485" s="32">
        <f t="shared" ref="G3485:G3516" si="114">F3485*E3485</f>
        <v>3.221568</v>
      </c>
    </row>
    <row r="3486" spans="1:7" ht="20.100000000000001" customHeight="1">
      <c r="A3486" s="29" t="s">
        <v>49</v>
      </c>
      <c r="B3486" s="29" t="s">
        <v>50</v>
      </c>
      <c r="C3486" s="29" t="s">
        <v>51</v>
      </c>
      <c r="D3486" s="30" t="s">
        <v>48</v>
      </c>
      <c r="E3486" s="31">
        <v>30</v>
      </c>
      <c r="F3486" s="32">
        <v>1.2034044793680001</v>
      </c>
      <c r="G3486" s="32">
        <f t="shared" si="114"/>
        <v>36.102134381040003</v>
      </c>
    </row>
    <row r="3487" spans="1:7" ht="27.95" customHeight="1">
      <c r="A3487" s="29" t="s">
        <v>52</v>
      </c>
      <c r="B3487" s="29" t="s">
        <v>53</v>
      </c>
      <c r="C3487" s="29" t="s">
        <v>54</v>
      </c>
      <c r="D3487" s="30" t="s">
        <v>48</v>
      </c>
      <c r="E3487" s="31">
        <v>14</v>
      </c>
      <c r="F3487" s="32">
        <v>1.1518595994144001</v>
      </c>
      <c r="G3487" s="32">
        <f t="shared" si="114"/>
        <v>16.1260343918016</v>
      </c>
    </row>
    <row r="3488" spans="1:7" ht="27.95" customHeight="1">
      <c r="A3488" s="29" t="s">
        <v>55</v>
      </c>
      <c r="B3488" s="29" t="s">
        <v>56</v>
      </c>
      <c r="C3488" s="29" t="s">
        <v>57</v>
      </c>
      <c r="D3488" s="30" t="s">
        <v>58</v>
      </c>
      <c r="E3488" s="31">
        <v>1</v>
      </c>
      <c r="F3488" s="32">
        <v>8.9840000000000003E-2</v>
      </c>
      <c r="G3488" s="32">
        <f t="shared" si="114"/>
        <v>8.9840000000000003E-2</v>
      </c>
    </row>
    <row r="3489" spans="1:7" ht="20.100000000000001" customHeight="1">
      <c r="A3489" s="29" t="s">
        <v>59</v>
      </c>
      <c r="B3489" s="29" t="s">
        <v>60</v>
      </c>
      <c r="C3489" s="29" t="s">
        <v>61</v>
      </c>
      <c r="D3489" s="30" t="s">
        <v>58</v>
      </c>
      <c r="E3489" s="31">
        <v>1</v>
      </c>
      <c r="F3489" s="32">
        <v>8.1199999999999992</v>
      </c>
      <c r="G3489" s="32">
        <f t="shared" si="114"/>
        <v>8.1199999999999992</v>
      </c>
    </row>
    <row r="3490" spans="1:7" ht="27.95" customHeight="1">
      <c r="A3490" s="29" t="s">
        <v>71</v>
      </c>
      <c r="B3490" s="29" t="s">
        <v>72</v>
      </c>
      <c r="C3490" s="29" t="s">
        <v>73</v>
      </c>
      <c r="D3490" s="30" t="s">
        <v>48</v>
      </c>
      <c r="E3490" s="31">
        <v>889</v>
      </c>
      <c r="F3490" s="32">
        <v>0.20819414</v>
      </c>
      <c r="G3490" s="32">
        <f t="shared" si="114"/>
        <v>185.08459045999999</v>
      </c>
    </row>
    <row r="3491" spans="1:7" ht="20.100000000000001" customHeight="1">
      <c r="A3491" s="29" t="s">
        <v>84</v>
      </c>
      <c r="B3491" s="29" t="s">
        <v>85</v>
      </c>
      <c r="C3491" s="29" t="s">
        <v>86</v>
      </c>
      <c r="D3491" s="30" t="s">
        <v>48</v>
      </c>
      <c r="E3491" s="31">
        <v>95.05</v>
      </c>
      <c r="F3491" s="32">
        <v>2</v>
      </c>
      <c r="G3491" s="32">
        <f t="shared" si="114"/>
        <v>190.1</v>
      </c>
    </row>
    <row r="3492" spans="1:7" ht="20.100000000000001" customHeight="1">
      <c r="A3492" s="29" t="s">
        <v>87</v>
      </c>
      <c r="B3492" s="29" t="s">
        <v>88</v>
      </c>
      <c r="C3492" s="29" t="s">
        <v>89</v>
      </c>
      <c r="D3492" s="30" t="s">
        <v>48</v>
      </c>
      <c r="E3492" s="31">
        <v>95.05</v>
      </c>
      <c r="F3492" s="32">
        <v>0.4</v>
      </c>
      <c r="G3492" s="32">
        <f t="shared" si="114"/>
        <v>38.020000000000003</v>
      </c>
    </row>
    <row r="3493" spans="1:7" ht="20.100000000000001" customHeight="1">
      <c r="A3493" s="29" t="s">
        <v>94</v>
      </c>
      <c r="B3493" s="29" t="s">
        <v>95</v>
      </c>
      <c r="C3493" s="29" t="s">
        <v>96</v>
      </c>
      <c r="D3493" s="30" t="s">
        <v>48</v>
      </c>
      <c r="E3493" s="31">
        <v>95.05</v>
      </c>
      <c r="F3493" s="32">
        <v>0.2</v>
      </c>
      <c r="G3493" s="32">
        <f t="shared" si="114"/>
        <v>19.010000000000002</v>
      </c>
    </row>
    <row r="3494" spans="1:7" ht="20.100000000000001" customHeight="1">
      <c r="A3494" s="29" t="s">
        <v>97</v>
      </c>
      <c r="B3494" s="29" t="s">
        <v>98</v>
      </c>
      <c r="C3494" s="29" t="s">
        <v>99</v>
      </c>
      <c r="D3494" s="30" t="s">
        <v>101</v>
      </c>
      <c r="E3494" s="31">
        <v>95.05</v>
      </c>
      <c r="F3494" s="32">
        <v>0.2</v>
      </c>
      <c r="G3494" s="32">
        <f t="shared" si="114"/>
        <v>19.010000000000002</v>
      </c>
    </row>
    <row r="3495" spans="1:7" ht="20.100000000000001" customHeight="1">
      <c r="A3495" s="29" t="s">
        <v>106</v>
      </c>
      <c r="B3495" s="29" t="s">
        <v>107</v>
      </c>
      <c r="C3495" s="29" t="s">
        <v>108</v>
      </c>
      <c r="D3495" s="30" t="s">
        <v>48</v>
      </c>
      <c r="E3495" s="31">
        <v>95.05</v>
      </c>
      <c r="F3495" s="32">
        <v>4</v>
      </c>
      <c r="G3495" s="32">
        <f t="shared" si="114"/>
        <v>380.2</v>
      </c>
    </row>
    <row r="3496" spans="1:7" ht="20.100000000000001" customHeight="1">
      <c r="A3496" s="29" t="s">
        <v>112</v>
      </c>
      <c r="B3496" s="29" t="s">
        <v>113</v>
      </c>
      <c r="C3496" s="29" t="s">
        <v>114</v>
      </c>
      <c r="D3496" s="30" t="s">
        <v>101</v>
      </c>
      <c r="E3496" s="31">
        <v>21.25</v>
      </c>
      <c r="F3496" s="32">
        <v>5</v>
      </c>
      <c r="G3496" s="32">
        <f t="shared" si="114"/>
        <v>106.25</v>
      </c>
    </row>
    <row r="3497" spans="1:7" ht="20.100000000000001" customHeight="1">
      <c r="A3497" s="29" t="s">
        <v>127</v>
      </c>
      <c r="B3497" s="29" t="s">
        <v>128</v>
      </c>
      <c r="C3497" s="29" t="s">
        <v>129</v>
      </c>
      <c r="D3497" s="30" t="s">
        <v>48</v>
      </c>
      <c r="E3497" s="31">
        <v>44.77</v>
      </c>
      <c r="F3497" s="32">
        <v>0.77400000000000002</v>
      </c>
      <c r="G3497" s="32">
        <f t="shared" si="114"/>
        <v>34.651980000000002</v>
      </c>
    </row>
    <row r="3498" spans="1:7" ht="20.100000000000001" customHeight="1">
      <c r="A3498" s="29" t="s">
        <v>130</v>
      </c>
      <c r="B3498" s="29" t="s">
        <v>131</v>
      </c>
      <c r="C3498" s="29" t="s">
        <v>132</v>
      </c>
      <c r="D3498" s="30" t="s">
        <v>48</v>
      </c>
      <c r="E3498" s="31">
        <v>44.77</v>
      </c>
      <c r="F3498" s="32">
        <v>0.38719999999999999</v>
      </c>
      <c r="G3498" s="32">
        <f t="shared" si="114"/>
        <v>17.334944</v>
      </c>
    </row>
    <row r="3499" spans="1:7" ht="27.95" customHeight="1">
      <c r="A3499" s="29" t="s">
        <v>134</v>
      </c>
      <c r="B3499" s="29" t="s">
        <v>135</v>
      </c>
      <c r="C3499" s="29" t="s">
        <v>136</v>
      </c>
      <c r="D3499" s="30" t="s">
        <v>48</v>
      </c>
      <c r="E3499" s="31">
        <v>44.77</v>
      </c>
      <c r="F3499" s="32">
        <v>4.65E-2</v>
      </c>
      <c r="G3499" s="32">
        <f t="shared" si="114"/>
        <v>2.0818050000000001</v>
      </c>
    </row>
    <row r="3500" spans="1:7" ht="36" customHeight="1">
      <c r="A3500" s="29" t="s">
        <v>137</v>
      </c>
      <c r="B3500" s="29" t="s">
        <v>138</v>
      </c>
      <c r="C3500" s="29" t="s">
        <v>139</v>
      </c>
      <c r="D3500" s="30" t="s">
        <v>48</v>
      </c>
      <c r="E3500" s="31">
        <v>44.77</v>
      </c>
      <c r="F3500" s="32">
        <v>0.53200000000000003</v>
      </c>
      <c r="G3500" s="32">
        <f t="shared" si="114"/>
        <v>23.817640000000004</v>
      </c>
    </row>
    <row r="3501" spans="1:7" ht="20.100000000000001" customHeight="1">
      <c r="A3501" s="29" t="s">
        <v>140</v>
      </c>
      <c r="B3501" s="29" t="s">
        <v>141</v>
      </c>
      <c r="C3501" s="29" t="s">
        <v>142</v>
      </c>
      <c r="D3501" s="30" t="s">
        <v>81</v>
      </c>
      <c r="E3501" s="31">
        <v>234</v>
      </c>
      <c r="F3501" s="32">
        <v>0.41699999999999998</v>
      </c>
      <c r="G3501" s="32">
        <f t="shared" si="114"/>
        <v>97.577999999999989</v>
      </c>
    </row>
    <row r="3502" spans="1:7" ht="20.100000000000001" customHeight="1">
      <c r="A3502" s="29" t="s">
        <v>143</v>
      </c>
      <c r="B3502" s="29" t="s">
        <v>144</v>
      </c>
      <c r="C3502" s="29" t="s">
        <v>145</v>
      </c>
      <c r="D3502" s="30" t="s">
        <v>48</v>
      </c>
      <c r="E3502" s="31">
        <v>42.68</v>
      </c>
      <c r="F3502" s="32">
        <v>0.57799999999999996</v>
      </c>
      <c r="G3502" s="32">
        <f t="shared" si="114"/>
        <v>24.669039999999999</v>
      </c>
    </row>
    <row r="3503" spans="1:7" ht="20.100000000000001" customHeight="1">
      <c r="A3503" s="29" t="s">
        <v>146</v>
      </c>
      <c r="B3503" s="29" t="s">
        <v>147</v>
      </c>
      <c r="C3503" s="29" t="s">
        <v>148</v>
      </c>
      <c r="D3503" s="30" t="s">
        <v>48</v>
      </c>
      <c r="E3503" s="31">
        <v>2.09</v>
      </c>
      <c r="F3503" s="32">
        <v>0.57799999999999996</v>
      </c>
      <c r="G3503" s="32">
        <f t="shared" si="114"/>
        <v>1.2080199999999999</v>
      </c>
    </row>
    <row r="3504" spans="1:7" ht="20.100000000000001" customHeight="1">
      <c r="A3504" s="29" t="s">
        <v>149</v>
      </c>
      <c r="B3504" s="29" t="s">
        <v>150</v>
      </c>
      <c r="C3504" s="29" t="s">
        <v>151</v>
      </c>
      <c r="D3504" s="30" t="s">
        <v>48</v>
      </c>
      <c r="E3504" s="31">
        <v>852</v>
      </c>
      <c r="F3504" s="32">
        <v>0.23</v>
      </c>
      <c r="G3504" s="32">
        <f t="shared" si="114"/>
        <v>195.96</v>
      </c>
    </row>
    <row r="3505" spans="1:7" ht="15" customHeight="1">
      <c r="A3505" s="29" t="s">
        <v>152</v>
      </c>
      <c r="B3505" s="29" t="s">
        <v>153</v>
      </c>
      <c r="C3505" s="29" t="s">
        <v>154</v>
      </c>
      <c r="D3505" s="30" t="s">
        <v>155</v>
      </c>
      <c r="E3505" s="31">
        <v>142</v>
      </c>
      <c r="F3505" s="32">
        <v>0.14895</v>
      </c>
      <c r="G3505" s="32">
        <f t="shared" si="114"/>
        <v>21.1509</v>
      </c>
    </row>
    <row r="3506" spans="1:7" ht="15" customHeight="1">
      <c r="A3506" s="29" t="s">
        <v>158</v>
      </c>
      <c r="B3506" s="29" t="s">
        <v>159</v>
      </c>
      <c r="C3506" s="29" t="s">
        <v>160</v>
      </c>
      <c r="D3506" s="30" t="s">
        <v>48</v>
      </c>
      <c r="E3506" s="31">
        <v>161.22</v>
      </c>
      <c r="F3506" s="32">
        <v>8.8999999999999996E-2</v>
      </c>
      <c r="G3506" s="32">
        <f t="shared" si="114"/>
        <v>14.348579999999998</v>
      </c>
    </row>
    <row r="3507" spans="1:7" ht="20.100000000000001" customHeight="1">
      <c r="A3507" s="29" t="s">
        <v>161</v>
      </c>
      <c r="B3507" s="29" t="s">
        <v>162</v>
      </c>
      <c r="C3507" s="29" t="s">
        <v>163</v>
      </c>
      <c r="D3507" s="30" t="s">
        <v>48</v>
      </c>
      <c r="E3507" s="31">
        <v>161.22</v>
      </c>
      <c r="F3507" s="32">
        <v>0.96</v>
      </c>
      <c r="G3507" s="32">
        <f t="shared" si="114"/>
        <v>154.77119999999999</v>
      </c>
    </row>
    <row r="3508" spans="1:7" ht="15" customHeight="1">
      <c r="A3508" s="29" t="s">
        <v>166</v>
      </c>
      <c r="B3508" s="29" t="s">
        <v>159</v>
      </c>
      <c r="C3508" s="29" t="s">
        <v>160</v>
      </c>
      <c r="D3508" s="30" t="s">
        <v>48</v>
      </c>
      <c r="E3508" s="31">
        <v>262.7</v>
      </c>
      <c r="F3508" s="32">
        <v>8.8999999999999996E-2</v>
      </c>
      <c r="G3508" s="32">
        <f t="shared" si="114"/>
        <v>23.380299999999998</v>
      </c>
    </row>
    <row r="3509" spans="1:7" ht="15" customHeight="1">
      <c r="A3509" s="29" t="s">
        <v>167</v>
      </c>
      <c r="B3509" s="29" t="s">
        <v>168</v>
      </c>
      <c r="C3509" s="29" t="s">
        <v>169</v>
      </c>
      <c r="D3509" s="30" t="s">
        <v>171</v>
      </c>
      <c r="E3509" s="31">
        <v>262.7</v>
      </c>
      <c r="F3509" s="32">
        <v>0.26</v>
      </c>
      <c r="G3509" s="32">
        <f t="shared" si="114"/>
        <v>68.301999999999992</v>
      </c>
    </row>
    <row r="3510" spans="1:7" ht="27.95" customHeight="1">
      <c r="A3510" s="29" t="s">
        <v>172</v>
      </c>
      <c r="B3510" s="29" t="s">
        <v>173</v>
      </c>
      <c r="C3510" s="29" t="s">
        <v>174</v>
      </c>
      <c r="D3510" s="30" t="s">
        <v>48</v>
      </c>
      <c r="E3510" s="31">
        <v>142</v>
      </c>
      <c r="F3510" s="32">
        <v>0.70806000000000002</v>
      </c>
      <c r="G3510" s="32">
        <f t="shared" si="114"/>
        <v>100.54452000000001</v>
      </c>
    </row>
    <row r="3511" spans="1:7" ht="20.100000000000001" customHeight="1">
      <c r="A3511" s="29" t="s">
        <v>175</v>
      </c>
      <c r="B3511" s="29" t="s">
        <v>176</v>
      </c>
      <c r="C3511" s="29" t="s">
        <v>177</v>
      </c>
      <c r="D3511" s="30" t="s">
        <v>48</v>
      </c>
      <c r="E3511" s="31">
        <v>262.7</v>
      </c>
      <c r="F3511" s="32">
        <v>0.192</v>
      </c>
      <c r="G3511" s="32">
        <f t="shared" si="114"/>
        <v>50.438400000000001</v>
      </c>
    </row>
    <row r="3512" spans="1:7" ht="15" customHeight="1">
      <c r="A3512" s="29" t="s">
        <v>178</v>
      </c>
      <c r="B3512" s="29" t="s">
        <v>153</v>
      </c>
      <c r="C3512" s="29" t="s">
        <v>154</v>
      </c>
      <c r="D3512" s="30" t="s">
        <v>155</v>
      </c>
      <c r="E3512" s="31">
        <v>71</v>
      </c>
      <c r="F3512" s="32">
        <v>0.14895</v>
      </c>
      <c r="G3512" s="32">
        <f t="shared" si="114"/>
        <v>10.57545</v>
      </c>
    </row>
    <row r="3513" spans="1:7" ht="20.100000000000001" customHeight="1">
      <c r="A3513" s="29" t="s">
        <v>181</v>
      </c>
      <c r="B3513" s="29" t="s">
        <v>182</v>
      </c>
      <c r="C3513" s="29" t="s">
        <v>183</v>
      </c>
      <c r="D3513" s="30" t="s">
        <v>48</v>
      </c>
      <c r="E3513" s="31">
        <v>1217</v>
      </c>
      <c r="F3513" s="32">
        <v>0.1153</v>
      </c>
      <c r="G3513" s="32">
        <f t="shared" si="114"/>
        <v>140.3201</v>
      </c>
    </row>
    <row r="3514" spans="1:7" ht="20.100000000000001" customHeight="1">
      <c r="A3514" s="29" t="s">
        <v>184</v>
      </c>
      <c r="B3514" s="29" t="s">
        <v>185</v>
      </c>
      <c r="C3514" s="29" t="s">
        <v>186</v>
      </c>
      <c r="D3514" s="30" t="s">
        <v>48</v>
      </c>
      <c r="E3514" s="31">
        <v>856.28</v>
      </c>
      <c r="F3514" s="32">
        <v>6.2E-2</v>
      </c>
      <c r="G3514" s="32">
        <f t="shared" si="114"/>
        <v>53.089359999999999</v>
      </c>
    </row>
    <row r="3515" spans="1:7" ht="20.100000000000001" customHeight="1">
      <c r="A3515" s="29" t="s">
        <v>190</v>
      </c>
      <c r="B3515" s="29" t="s">
        <v>191</v>
      </c>
      <c r="C3515" s="29" t="s">
        <v>192</v>
      </c>
      <c r="D3515" s="30" t="s">
        <v>81</v>
      </c>
      <c r="E3515" s="31">
        <v>57</v>
      </c>
      <c r="F3515" s="32">
        <v>0.20699999999999999</v>
      </c>
      <c r="G3515" s="32">
        <f t="shared" si="114"/>
        <v>11.798999999999999</v>
      </c>
    </row>
    <row r="3516" spans="1:7" ht="27.95" customHeight="1">
      <c r="A3516" s="29" t="s">
        <v>201</v>
      </c>
      <c r="B3516" s="29" t="s">
        <v>72</v>
      </c>
      <c r="C3516" s="29" t="s">
        <v>73</v>
      </c>
      <c r="D3516" s="30" t="s">
        <v>48</v>
      </c>
      <c r="E3516" s="31">
        <v>1600.8</v>
      </c>
      <c r="F3516" s="32">
        <v>0.20819414</v>
      </c>
      <c r="G3516" s="32">
        <f t="shared" si="114"/>
        <v>333.27717931199999</v>
      </c>
    </row>
    <row r="3517" spans="1:7" ht="20.100000000000001" customHeight="1">
      <c r="A3517" s="29" t="s">
        <v>205</v>
      </c>
      <c r="B3517" s="29" t="s">
        <v>85</v>
      </c>
      <c r="C3517" s="29" t="s">
        <v>86</v>
      </c>
      <c r="D3517" s="30" t="s">
        <v>48</v>
      </c>
      <c r="E3517" s="31">
        <v>91.8</v>
      </c>
      <c r="F3517" s="32">
        <v>2</v>
      </c>
      <c r="G3517" s="32">
        <f t="shared" ref="G3517:G3548" si="115">F3517*E3517</f>
        <v>183.6</v>
      </c>
    </row>
    <row r="3518" spans="1:7" ht="20.100000000000001" customHeight="1">
      <c r="A3518" s="29" t="s">
        <v>206</v>
      </c>
      <c r="B3518" s="29" t="s">
        <v>88</v>
      </c>
      <c r="C3518" s="29" t="s">
        <v>89</v>
      </c>
      <c r="D3518" s="30" t="s">
        <v>48</v>
      </c>
      <c r="E3518" s="31">
        <v>91.8</v>
      </c>
      <c r="F3518" s="32">
        <v>0.4</v>
      </c>
      <c r="G3518" s="32">
        <f t="shared" si="115"/>
        <v>36.72</v>
      </c>
    </row>
    <row r="3519" spans="1:7" ht="15" customHeight="1">
      <c r="A3519" s="29" t="s">
        <v>207</v>
      </c>
      <c r="B3519" s="29" t="s">
        <v>159</v>
      </c>
      <c r="C3519" s="29" t="s">
        <v>160</v>
      </c>
      <c r="D3519" s="30" t="s">
        <v>48</v>
      </c>
      <c r="E3519" s="31">
        <v>91.8</v>
      </c>
      <c r="F3519" s="32">
        <v>8.8999999999999996E-2</v>
      </c>
      <c r="G3519" s="32">
        <f t="shared" si="115"/>
        <v>8.1701999999999995</v>
      </c>
    </row>
    <row r="3520" spans="1:7" ht="20.100000000000001" customHeight="1">
      <c r="A3520" s="29" t="s">
        <v>208</v>
      </c>
      <c r="B3520" s="29" t="s">
        <v>95</v>
      </c>
      <c r="C3520" s="29" t="s">
        <v>96</v>
      </c>
      <c r="D3520" s="30" t="s">
        <v>48</v>
      </c>
      <c r="E3520" s="31">
        <v>91.8</v>
      </c>
      <c r="F3520" s="32">
        <v>0.2</v>
      </c>
      <c r="G3520" s="32">
        <f t="shared" si="115"/>
        <v>18.36</v>
      </c>
    </row>
    <row r="3521" spans="1:7" ht="20.100000000000001" customHeight="1">
      <c r="A3521" s="29" t="s">
        <v>209</v>
      </c>
      <c r="B3521" s="29" t="s">
        <v>98</v>
      </c>
      <c r="C3521" s="29" t="s">
        <v>99</v>
      </c>
      <c r="D3521" s="30" t="s">
        <v>101</v>
      </c>
      <c r="E3521" s="31">
        <v>91.8</v>
      </c>
      <c r="F3521" s="32">
        <v>0.2</v>
      </c>
      <c r="G3521" s="32">
        <f t="shared" si="115"/>
        <v>18.36</v>
      </c>
    </row>
    <row r="3522" spans="1:7" ht="20.100000000000001" customHeight="1">
      <c r="A3522" s="29" t="s">
        <v>213</v>
      </c>
      <c r="B3522" s="29" t="s">
        <v>107</v>
      </c>
      <c r="C3522" s="29" t="s">
        <v>108</v>
      </c>
      <c r="D3522" s="30" t="s">
        <v>48</v>
      </c>
      <c r="E3522" s="31">
        <v>91.8</v>
      </c>
      <c r="F3522" s="32">
        <v>4</v>
      </c>
      <c r="G3522" s="32">
        <f t="shared" si="115"/>
        <v>367.2</v>
      </c>
    </row>
    <row r="3523" spans="1:7" ht="20.100000000000001" customHeight="1">
      <c r="A3523" s="29" t="s">
        <v>215</v>
      </c>
      <c r="B3523" s="29" t="s">
        <v>113</v>
      </c>
      <c r="C3523" s="29" t="s">
        <v>114</v>
      </c>
      <c r="D3523" s="30" t="s">
        <v>101</v>
      </c>
      <c r="E3523" s="31">
        <v>30.14</v>
      </c>
      <c r="F3523" s="32">
        <v>5</v>
      </c>
      <c r="G3523" s="32">
        <f t="shared" si="115"/>
        <v>150.69999999999999</v>
      </c>
    </row>
    <row r="3524" spans="1:7" ht="27.95" customHeight="1">
      <c r="A3524" s="29" t="s">
        <v>219</v>
      </c>
      <c r="B3524" s="29" t="s">
        <v>220</v>
      </c>
      <c r="C3524" s="29" t="s">
        <v>221</v>
      </c>
      <c r="D3524" s="30" t="s">
        <v>48</v>
      </c>
      <c r="E3524" s="31">
        <v>9</v>
      </c>
      <c r="F3524" s="32">
        <v>0.57157000000000002</v>
      </c>
      <c r="G3524" s="32">
        <f t="shared" si="115"/>
        <v>5.1441300000000005</v>
      </c>
    </row>
    <row r="3525" spans="1:7" ht="20.100000000000001" customHeight="1">
      <c r="A3525" s="29" t="s">
        <v>222</v>
      </c>
      <c r="B3525" s="29" t="s">
        <v>223</v>
      </c>
      <c r="C3525" s="29" t="s">
        <v>224</v>
      </c>
      <c r="D3525" s="30" t="s">
        <v>48</v>
      </c>
      <c r="E3525" s="31">
        <v>1.36</v>
      </c>
      <c r="F3525" s="32">
        <v>3.2989999999999999</v>
      </c>
      <c r="G3525" s="32">
        <f t="shared" si="115"/>
        <v>4.4866400000000004</v>
      </c>
    </row>
    <row r="3526" spans="1:7" ht="20.100000000000001" customHeight="1">
      <c r="A3526" s="29" t="s">
        <v>225</v>
      </c>
      <c r="B3526" s="29" t="s">
        <v>226</v>
      </c>
      <c r="C3526" s="29" t="s">
        <v>227</v>
      </c>
      <c r="D3526" s="30" t="s">
        <v>48</v>
      </c>
      <c r="E3526" s="31">
        <v>17.399999999999999</v>
      </c>
      <c r="F3526" s="32">
        <v>6.6274E-2</v>
      </c>
      <c r="G3526" s="32">
        <f t="shared" si="115"/>
        <v>1.1531676</v>
      </c>
    </row>
    <row r="3527" spans="1:7" ht="20.100000000000001" customHeight="1">
      <c r="A3527" s="29" t="s">
        <v>228</v>
      </c>
      <c r="B3527" s="29" t="s">
        <v>229</v>
      </c>
      <c r="C3527" s="29" t="s">
        <v>230</v>
      </c>
      <c r="D3527" s="30" t="s">
        <v>48</v>
      </c>
      <c r="E3527" s="31">
        <v>17.399999999999999</v>
      </c>
      <c r="F3527" s="32">
        <v>0.6</v>
      </c>
      <c r="G3527" s="32">
        <f t="shared" si="115"/>
        <v>10.44</v>
      </c>
    </row>
    <row r="3528" spans="1:7" ht="20.100000000000001" customHeight="1">
      <c r="A3528" s="29" t="s">
        <v>235</v>
      </c>
      <c r="B3528" s="29" t="s">
        <v>128</v>
      </c>
      <c r="C3528" s="29" t="s">
        <v>129</v>
      </c>
      <c r="D3528" s="30" t="s">
        <v>48</v>
      </c>
      <c r="E3528" s="31">
        <v>1721.67</v>
      </c>
      <c r="F3528" s="32">
        <v>0.77400000000000002</v>
      </c>
      <c r="G3528" s="32">
        <f t="shared" si="115"/>
        <v>1332.57258</v>
      </c>
    </row>
    <row r="3529" spans="1:7" ht="20.100000000000001" customHeight="1">
      <c r="A3529" s="29" t="s">
        <v>236</v>
      </c>
      <c r="B3529" s="29" t="s">
        <v>131</v>
      </c>
      <c r="C3529" s="29" t="s">
        <v>132</v>
      </c>
      <c r="D3529" s="30" t="s">
        <v>48</v>
      </c>
      <c r="E3529" s="31">
        <v>1721.67</v>
      </c>
      <c r="F3529" s="32">
        <v>0.38719999999999999</v>
      </c>
      <c r="G3529" s="32">
        <f t="shared" si="115"/>
        <v>666.63062400000001</v>
      </c>
    </row>
    <row r="3530" spans="1:7" ht="27.95" customHeight="1">
      <c r="A3530" s="29" t="s">
        <v>238</v>
      </c>
      <c r="B3530" s="29" t="s">
        <v>135</v>
      </c>
      <c r="C3530" s="29" t="s">
        <v>136</v>
      </c>
      <c r="D3530" s="30" t="s">
        <v>48</v>
      </c>
      <c r="E3530" s="31">
        <v>1721.67</v>
      </c>
      <c r="F3530" s="32">
        <v>4.65E-2</v>
      </c>
      <c r="G3530" s="32">
        <f t="shared" si="115"/>
        <v>80.057654999999997</v>
      </c>
    </row>
    <row r="3531" spans="1:7" ht="36" customHeight="1">
      <c r="A3531" s="29" t="s">
        <v>239</v>
      </c>
      <c r="B3531" s="29" t="s">
        <v>138</v>
      </c>
      <c r="C3531" s="29" t="s">
        <v>139</v>
      </c>
      <c r="D3531" s="30" t="s">
        <v>48</v>
      </c>
      <c r="E3531" s="31">
        <v>1721.67</v>
      </c>
      <c r="F3531" s="32">
        <v>0.53200000000000003</v>
      </c>
      <c r="G3531" s="32">
        <f t="shared" si="115"/>
        <v>915.92844000000014</v>
      </c>
    </row>
    <row r="3532" spans="1:7" ht="20.100000000000001" customHeight="1">
      <c r="A3532" s="29" t="s">
        <v>240</v>
      </c>
      <c r="B3532" s="29" t="s">
        <v>241</v>
      </c>
      <c r="C3532" s="29" t="s">
        <v>242</v>
      </c>
      <c r="D3532" s="30" t="s">
        <v>48</v>
      </c>
      <c r="E3532" s="31">
        <v>1269.6500000000001</v>
      </c>
      <c r="F3532" s="32">
        <v>0.57799999999999996</v>
      </c>
      <c r="G3532" s="32">
        <f t="shared" si="115"/>
        <v>733.85770000000002</v>
      </c>
    </row>
    <row r="3533" spans="1:7" ht="20.100000000000001" customHeight="1">
      <c r="A3533" s="29" t="s">
        <v>243</v>
      </c>
      <c r="B3533" s="29" t="s">
        <v>244</v>
      </c>
      <c r="C3533" s="29" t="s">
        <v>245</v>
      </c>
      <c r="D3533" s="30" t="s">
        <v>48</v>
      </c>
      <c r="E3533" s="31">
        <v>168.7</v>
      </c>
      <c r="F3533" s="32">
        <v>0.57799999999999996</v>
      </c>
      <c r="G3533" s="32">
        <f t="shared" si="115"/>
        <v>97.508599999999987</v>
      </c>
    </row>
    <row r="3534" spans="1:7" ht="20.100000000000001" customHeight="1">
      <c r="A3534" s="29" t="s">
        <v>246</v>
      </c>
      <c r="B3534" s="29" t="s">
        <v>247</v>
      </c>
      <c r="C3534" s="29" t="s">
        <v>248</v>
      </c>
      <c r="D3534" s="30" t="s">
        <v>48</v>
      </c>
      <c r="E3534" s="31">
        <v>283.3</v>
      </c>
      <c r="F3534" s="32">
        <v>0.57799999999999996</v>
      </c>
      <c r="G3534" s="32">
        <f t="shared" si="115"/>
        <v>163.7474</v>
      </c>
    </row>
    <row r="3535" spans="1:7" ht="20.100000000000001" customHeight="1">
      <c r="A3535" s="29" t="s">
        <v>249</v>
      </c>
      <c r="B3535" s="29" t="s">
        <v>150</v>
      </c>
      <c r="C3535" s="29" t="s">
        <v>151</v>
      </c>
      <c r="D3535" s="30" t="s">
        <v>48</v>
      </c>
      <c r="E3535" s="31">
        <v>1721.67</v>
      </c>
      <c r="F3535" s="32">
        <v>0.23</v>
      </c>
      <c r="G3535" s="32">
        <f t="shared" si="115"/>
        <v>395.98410000000001</v>
      </c>
    </row>
    <row r="3536" spans="1:7" ht="20.100000000000001" customHeight="1">
      <c r="A3536" s="29" t="s">
        <v>250</v>
      </c>
      <c r="B3536" s="29" t="s">
        <v>251</v>
      </c>
      <c r="C3536" s="29" t="s">
        <v>252</v>
      </c>
      <c r="D3536" s="30" t="s">
        <v>48</v>
      </c>
      <c r="E3536" s="31">
        <v>58.29</v>
      </c>
      <c r="F3536" s="32">
        <v>2.2200000000000001E-2</v>
      </c>
      <c r="G3536" s="32">
        <f t="shared" si="115"/>
        <v>1.294038</v>
      </c>
    </row>
    <row r="3537" spans="1:7" ht="20.100000000000001" customHeight="1">
      <c r="A3537" s="29" t="s">
        <v>253</v>
      </c>
      <c r="B3537" s="29" t="s">
        <v>254</v>
      </c>
      <c r="C3537" s="29" t="s">
        <v>255</v>
      </c>
      <c r="D3537" s="30" t="s">
        <v>48</v>
      </c>
      <c r="E3537" s="31">
        <v>58.29</v>
      </c>
      <c r="F3537" s="32">
        <v>4.3999999999999997E-2</v>
      </c>
      <c r="G3537" s="32">
        <f t="shared" si="115"/>
        <v>2.5647599999999997</v>
      </c>
    </row>
    <row r="3538" spans="1:7" ht="15" customHeight="1">
      <c r="A3538" s="29" t="s">
        <v>256</v>
      </c>
      <c r="B3538" s="29" t="s">
        <v>153</v>
      </c>
      <c r="C3538" s="29" t="s">
        <v>154</v>
      </c>
      <c r="D3538" s="30" t="s">
        <v>155</v>
      </c>
      <c r="E3538" s="31">
        <v>190</v>
      </c>
      <c r="F3538" s="32">
        <v>0.14895</v>
      </c>
      <c r="G3538" s="32">
        <f t="shared" si="115"/>
        <v>28.3005</v>
      </c>
    </row>
    <row r="3539" spans="1:7" ht="15" customHeight="1">
      <c r="A3539" s="29" t="s">
        <v>265</v>
      </c>
      <c r="B3539" s="29" t="s">
        <v>159</v>
      </c>
      <c r="C3539" s="29" t="s">
        <v>160</v>
      </c>
      <c r="D3539" s="30" t="s">
        <v>48</v>
      </c>
      <c r="E3539" s="31">
        <v>408</v>
      </c>
      <c r="F3539" s="32">
        <v>8.8999999999999996E-2</v>
      </c>
      <c r="G3539" s="32">
        <f t="shared" si="115"/>
        <v>36.311999999999998</v>
      </c>
    </row>
    <row r="3540" spans="1:7" ht="36" customHeight="1">
      <c r="A3540" s="29" t="s">
        <v>266</v>
      </c>
      <c r="B3540" s="29" t="s">
        <v>267</v>
      </c>
      <c r="C3540" s="29" t="s">
        <v>268</v>
      </c>
      <c r="D3540" s="30" t="s">
        <v>48</v>
      </c>
      <c r="E3540" s="31">
        <v>408</v>
      </c>
      <c r="F3540" s="32">
        <v>0.123</v>
      </c>
      <c r="G3540" s="32">
        <f t="shared" si="115"/>
        <v>50.183999999999997</v>
      </c>
    </row>
    <row r="3541" spans="1:7" ht="20.100000000000001" customHeight="1">
      <c r="A3541" s="29" t="s">
        <v>269</v>
      </c>
      <c r="B3541" s="29" t="s">
        <v>270</v>
      </c>
      <c r="C3541" s="29" t="s">
        <v>271</v>
      </c>
      <c r="D3541" s="30" t="s">
        <v>48</v>
      </c>
      <c r="E3541" s="31">
        <v>408</v>
      </c>
      <c r="F3541" s="32">
        <v>9.6000000000000002E-2</v>
      </c>
      <c r="G3541" s="32">
        <f t="shared" si="115"/>
        <v>39.167999999999999</v>
      </c>
    </row>
    <row r="3542" spans="1:7" ht="20.100000000000001" customHeight="1">
      <c r="A3542" s="29" t="s">
        <v>274</v>
      </c>
      <c r="B3542" s="29" t="s">
        <v>275</v>
      </c>
      <c r="C3542" s="29" t="s">
        <v>276</v>
      </c>
      <c r="D3542" s="30" t="s">
        <v>48</v>
      </c>
      <c r="E3542" s="31">
        <v>229.45</v>
      </c>
      <c r="F3542" s="32">
        <v>1.3</v>
      </c>
      <c r="G3542" s="32">
        <f t="shared" si="115"/>
        <v>298.28499999999997</v>
      </c>
    </row>
    <row r="3543" spans="1:7" ht="20.100000000000001" customHeight="1">
      <c r="A3543" s="29" t="s">
        <v>277</v>
      </c>
      <c r="B3543" s="29" t="s">
        <v>131</v>
      </c>
      <c r="C3543" s="29" t="s">
        <v>132</v>
      </c>
      <c r="D3543" s="30" t="s">
        <v>48</v>
      </c>
      <c r="E3543" s="31">
        <v>46.46</v>
      </c>
      <c r="F3543" s="32">
        <v>0.38719999999999999</v>
      </c>
      <c r="G3543" s="32">
        <f t="shared" si="115"/>
        <v>17.989311999999998</v>
      </c>
    </row>
    <row r="3544" spans="1:7" ht="36" customHeight="1">
      <c r="A3544" s="29" t="s">
        <v>278</v>
      </c>
      <c r="B3544" s="29" t="s">
        <v>267</v>
      </c>
      <c r="C3544" s="29" t="s">
        <v>268</v>
      </c>
      <c r="D3544" s="30" t="s">
        <v>48</v>
      </c>
      <c r="E3544" s="31">
        <v>229.45</v>
      </c>
      <c r="F3544" s="32">
        <v>0.123</v>
      </c>
      <c r="G3544" s="32">
        <f t="shared" si="115"/>
        <v>28.222349999999999</v>
      </c>
    </row>
    <row r="3545" spans="1:7" ht="20.100000000000001" customHeight="1">
      <c r="A3545" s="29" t="s">
        <v>279</v>
      </c>
      <c r="B3545" s="29" t="s">
        <v>280</v>
      </c>
      <c r="C3545" s="29" t="s">
        <v>281</v>
      </c>
      <c r="D3545" s="30" t="s">
        <v>48</v>
      </c>
      <c r="E3545" s="31">
        <v>275.91000000000003</v>
      </c>
      <c r="F3545" s="32">
        <v>0.192</v>
      </c>
      <c r="G3545" s="32">
        <f t="shared" si="115"/>
        <v>52.974720000000005</v>
      </c>
    </row>
    <row r="3546" spans="1:7" ht="20.100000000000001" customHeight="1">
      <c r="A3546" s="29" t="s">
        <v>282</v>
      </c>
      <c r="B3546" s="29" t="s">
        <v>283</v>
      </c>
      <c r="C3546" s="29" t="s">
        <v>284</v>
      </c>
      <c r="D3546" s="30" t="s">
        <v>48</v>
      </c>
      <c r="E3546" s="31">
        <v>229.45</v>
      </c>
      <c r="F3546" s="32">
        <v>0.72189999999999999</v>
      </c>
      <c r="G3546" s="32">
        <f t="shared" si="115"/>
        <v>165.63995499999999</v>
      </c>
    </row>
    <row r="3547" spans="1:7" ht="20.100000000000001" customHeight="1">
      <c r="A3547" s="29" t="s">
        <v>285</v>
      </c>
      <c r="B3547" s="29" t="s">
        <v>286</v>
      </c>
      <c r="C3547" s="29" t="s">
        <v>287</v>
      </c>
      <c r="D3547" s="30" t="s">
        <v>48</v>
      </c>
      <c r="E3547" s="31">
        <v>46.46</v>
      </c>
      <c r="F3547" s="32">
        <v>0.40744999999999998</v>
      </c>
      <c r="G3547" s="32">
        <f t="shared" si="115"/>
        <v>18.930126999999999</v>
      </c>
    </row>
    <row r="3548" spans="1:7" ht="20.100000000000001" customHeight="1">
      <c r="A3548" s="29" t="s">
        <v>291</v>
      </c>
      <c r="B3548" s="29" t="s">
        <v>292</v>
      </c>
      <c r="C3548" s="29" t="s">
        <v>293</v>
      </c>
      <c r="D3548" s="30" t="s">
        <v>118</v>
      </c>
      <c r="E3548" s="31">
        <v>0.25</v>
      </c>
      <c r="F3548" s="32">
        <v>22.063600000000001</v>
      </c>
      <c r="G3548" s="32">
        <f t="shared" si="115"/>
        <v>5.5159000000000002</v>
      </c>
    </row>
    <row r="3549" spans="1:7" ht="20.100000000000001" customHeight="1">
      <c r="A3549" s="29" t="s">
        <v>297</v>
      </c>
      <c r="B3549" s="29" t="s">
        <v>298</v>
      </c>
      <c r="C3549" s="29" t="s">
        <v>299</v>
      </c>
      <c r="D3549" s="30" t="s">
        <v>118</v>
      </c>
      <c r="E3549" s="31">
        <v>0.25</v>
      </c>
      <c r="F3549" s="32">
        <v>7.3769999999999998</v>
      </c>
      <c r="G3549" s="32">
        <f t="shared" ref="G3549:G3580" si="116">F3549*E3549</f>
        <v>1.8442499999999999</v>
      </c>
    </row>
    <row r="3550" spans="1:7" ht="27.95" customHeight="1">
      <c r="A3550" s="29" t="s">
        <v>300</v>
      </c>
      <c r="B3550" s="29" t="s">
        <v>301</v>
      </c>
      <c r="C3550" s="29" t="s">
        <v>302</v>
      </c>
      <c r="D3550" s="30" t="s">
        <v>48</v>
      </c>
      <c r="E3550" s="31">
        <v>25</v>
      </c>
      <c r="F3550" s="32">
        <v>0.38500000000000001</v>
      </c>
      <c r="G3550" s="32">
        <f t="shared" si="116"/>
        <v>9.625</v>
      </c>
    </row>
    <row r="3551" spans="1:7" ht="27.95" customHeight="1">
      <c r="A3551" s="29" t="s">
        <v>306</v>
      </c>
      <c r="B3551" s="29" t="s">
        <v>307</v>
      </c>
      <c r="C3551" s="29" t="s">
        <v>308</v>
      </c>
      <c r="D3551" s="30" t="s">
        <v>118</v>
      </c>
      <c r="E3551" s="31">
        <v>0.56000000000000005</v>
      </c>
      <c r="F3551" s="32">
        <v>16.074000000000002</v>
      </c>
      <c r="G3551" s="32">
        <f t="shared" si="116"/>
        <v>9.0014400000000023</v>
      </c>
    </row>
    <row r="3552" spans="1:7" ht="27.95" customHeight="1">
      <c r="A3552" s="29" t="s">
        <v>309</v>
      </c>
      <c r="B3552" s="29" t="s">
        <v>135</v>
      </c>
      <c r="C3552" s="29" t="s">
        <v>136</v>
      </c>
      <c r="D3552" s="30" t="s">
        <v>48</v>
      </c>
      <c r="E3552" s="31">
        <v>25</v>
      </c>
      <c r="F3552" s="32">
        <v>4.65E-2</v>
      </c>
      <c r="G3552" s="32">
        <f t="shared" si="116"/>
        <v>1.1625000000000001</v>
      </c>
    </row>
    <row r="3553" spans="1:7" ht="36" customHeight="1">
      <c r="A3553" s="29" t="s">
        <v>310</v>
      </c>
      <c r="B3553" s="29" t="s">
        <v>138</v>
      </c>
      <c r="C3553" s="29" t="s">
        <v>139</v>
      </c>
      <c r="D3553" s="30" t="s">
        <v>48</v>
      </c>
      <c r="E3553" s="31">
        <v>25</v>
      </c>
      <c r="F3553" s="32">
        <v>0.53200000000000003</v>
      </c>
      <c r="G3553" s="32">
        <f t="shared" si="116"/>
        <v>13.3</v>
      </c>
    </row>
    <row r="3554" spans="1:7" ht="20.100000000000001" customHeight="1">
      <c r="A3554" s="29" t="s">
        <v>311</v>
      </c>
      <c r="B3554" s="29" t="s">
        <v>312</v>
      </c>
      <c r="C3554" s="29" t="s">
        <v>313</v>
      </c>
      <c r="D3554" s="30" t="s">
        <v>48</v>
      </c>
      <c r="E3554" s="31">
        <v>168</v>
      </c>
      <c r="F3554" s="32">
        <v>1.4E-2</v>
      </c>
      <c r="G3554" s="32">
        <f t="shared" si="116"/>
        <v>2.3519999999999999</v>
      </c>
    </row>
    <row r="3555" spans="1:7" ht="20.100000000000001" customHeight="1">
      <c r="A3555" s="29" t="s">
        <v>314</v>
      </c>
      <c r="B3555" s="29" t="s">
        <v>254</v>
      </c>
      <c r="C3555" s="29" t="s">
        <v>255</v>
      </c>
      <c r="D3555" s="30" t="s">
        <v>48</v>
      </c>
      <c r="E3555" s="31">
        <v>168</v>
      </c>
      <c r="F3555" s="32">
        <v>4.3999999999999997E-2</v>
      </c>
      <c r="G3555" s="32">
        <f t="shared" si="116"/>
        <v>7.3919999999999995</v>
      </c>
    </row>
    <row r="3556" spans="1:7" ht="27.95" customHeight="1">
      <c r="A3556" s="29" t="s">
        <v>316</v>
      </c>
      <c r="B3556" s="29" t="s">
        <v>317</v>
      </c>
      <c r="C3556" s="29" t="s">
        <v>318</v>
      </c>
      <c r="D3556" s="30" t="s">
        <v>48</v>
      </c>
      <c r="E3556" s="31">
        <v>459</v>
      </c>
      <c r="F3556" s="32">
        <v>0.1222</v>
      </c>
      <c r="G3556" s="32">
        <f t="shared" si="116"/>
        <v>56.089800000000004</v>
      </c>
    </row>
    <row r="3557" spans="1:7" ht="20.100000000000001" customHeight="1">
      <c r="A3557" s="29" t="s">
        <v>319</v>
      </c>
      <c r="B3557" s="29" t="s">
        <v>185</v>
      </c>
      <c r="C3557" s="29" t="s">
        <v>186</v>
      </c>
      <c r="D3557" s="30" t="s">
        <v>48</v>
      </c>
      <c r="E3557" s="31">
        <v>459</v>
      </c>
      <c r="F3557" s="32">
        <v>6.2E-2</v>
      </c>
      <c r="G3557" s="32">
        <f t="shared" si="116"/>
        <v>28.457999999999998</v>
      </c>
    </row>
    <row r="3558" spans="1:7" ht="20.100000000000001" customHeight="1">
      <c r="A3558" s="29" t="s">
        <v>320</v>
      </c>
      <c r="B3558" s="29" t="s">
        <v>191</v>
      </c>
      <c r="C3558" s="29" t="s">
        <v>192</v>
      </c>
      <c r="D3558" s="30" t="s">
        <v>81</v>
      </c>
      <c r="E3558" s="31">
        <v>34</v>
      </c>
      <c r="F3558" s="32">
        <v>0.20699999999999999</v>
      </c>
      <c r="G3558" s="32">
        <f t="shared" si="116"/>
        <v>7.0379999999999994</v>
      </c>
    </row>
    <row r="3559" spans="1:7" ht="20.100000000000001" customHeight="1">
      <c r="A3559" s="29" t="s">
        <v>321</v>
      </c>
      <c r="B3559" s="29" t="s">
        <v>322</v>
      </c>
      <c r="C3559" s="29" t="s">
        <v>323</v>
      </c>
      <c r="D3559" s="30" t="s">
        <v>81</v>
      </c>
      <c r="E3559" s="31">
        <v>30</v>
      </c>
      <c r="F3559" s="32">
        <v>0.20699999999999999</v>
      </c>
      <c r="G3559" s="32">
        <f t="shared" si="116"/>
        <v>6.21</v>
      </c>
    </row>
    <row r="3560" spans="1:7" ht="20.100000000000001" customHeight="1">
      <c r="A3560" s="29" t="s">
        <v>324</v>
      </c>
      <c r="B3560" s="29" t="s">
        <v>325</v>
      </c>
      <c r="C3560" s="29" t="s">
        <v>326</v>
      </c>
      <c r="D3560" s="30" t="s">
        <v>58</v>
      </c>
      <c r="E3560" s="31">
        <v>2</v>
      </c>
      <c r="F3560" s="32">
        <v>8.7599999999999997E-2</v>
      </c>
      <c r="G3560" s="32">
        <f t="shared" si="116"/>
        <v>0.17519999999999999</v>
      </c>
    </row>
    <row r="3561" spans="1:7" ht="20.100000000000001" customHeight="1">
      <c r="A3561" s="29" t="s">
        <v>334</v>
      </c>
      <c r="B3561" s="29" t="s">
        <v>335</v>
      </c>
      <c r="C3561" s="29" t="s">
        <v>336</v>
      </c>
      <c r="D3561" s="30" t="s">
        <v>118</v>
      </c>
      <c r="E3561" s="31">
        <v>9.9</v>
      </c>
      <c r="F3561" s="32">
        <v>4.1379999999999999</v>
      </c>
      <c r="G3561" s="32">
        <f t="shared" si="116"/>
        <v>40.966200000000001</v>
      </c>
    </row>
    <row r="3562" spans="1:7" ht="20.100000000000001" customHeight="1">
      <c r="A3562" s="29" t="s">
        <v>337</v>
      </c>
      <c r="B3562" s="29" t="s">
        <v>338</v>
      </c>
      <c r="C3562" s="29" t="s">
        <v>339</v>
      </c>
      <c r="D3562" s="30" t="s">
        <v>118</v>
      </c>
      <c r="E3562" s="31">
        <v>9.9</v>
      </c>
      <c r="F3562" s="32">
        <v>6</v>
      </c>
      <c r="G3562" s="32">
        <f t="shared" si="116"/>
        <v>59.400000000000006</v>
      </c>
    </row>
    <row r="3563" spans="1:7" ht="20.100000000000001" customHeight="1">
      <c r="A3563" s="29" t="s">
        <v>340</v>
      </c>
      <c r="B3563" s="29" t="s">
        <v>341</v>
      </c>
      <c r="C3563" s="29" t="s">
        <v>342</v>
      </c>
      <c r="D3563" s="30" t="s">
        <v>118</v>
      </c>
      <c r="E3563" s="31">
        <v>9.07</v>
      </c>
      <c r="F3563" s="32">
        <v>3.956</v>
      </c>
      <c r="G3563" s="32">
        <f t="shared" si="116"/>
        <v>35.880920000000003</v>
      </c>
    </row>
    <row r="3564" spans="1:7" ht="20.100000000000001" customHeight="1">
      <c r="A3564" s="29" t="s">
        <v>353</v>
      </c>
      <c r="B3564" s="29" t="s">
        <v>298</v>
      </c>
      <c r="C3564" s="29" t="s">
        <v>299</v>
      </c>
      <c r="D3564" s="30" t="s">
        <v>118</v>
      </c>
      <c r="E3564" s="31">
        <v>3.38</v>
      </c>
      <c r="F3564" s="32">
        <v>7.3769999999999998</v>
      </c>
      <c r="G3564" s="32">
        <f t="shared" si="116"/>
        <v>24.934259999999998</v>
      </c>
    </row>
    <row r="3565" spans="1:7" ht="20.100000000000001" customHeight="1">
      <c r="A3565" s="29" t="s">
        <v>354</v>
      </c>
      <c r="B3565" s="29" t="s">
        <v>355</v>
      </c>
      <c r="C3565" s="29" t="s">
        <v>356</v>
      </c>
      <c r="D3565" s="30" t="s">
        <v>118</v>
      </c>
      <c r="E3565" s="31">
        <v>3.89</v>
      </c>
      <c r="F3565" s="32">
        <v>5.553795</v>
      </c>
      <c r="G3565" s="32">
        <f t="shared" si="116"/>
        <v>21.604262550000001</v>
      </c>
    </row>
    <row r="3566" spans="1:7" ht="20.100000000000001" customHeight="1">
      <c r="A3566" s="29" t="s">
        <v>357</v>
      </c>
      <c r="B3566" s="29" t="s">
        <v>358</v>
      </c>
      <c r="C3566" s="29" t="s">
        <v>359</v>
      </c>
      <c r="D3566" s="30" t="s">
        <v>81</v>
      </c>
      <c r="E3566" s="31">
        <v>220</v>
      </c>
      <c r="F3566" s="32">
        <v>0.15616688000000001</v>
      </c>
      <c r="G3566" s="32">
        <f t="shared" si="116"/>
        <v>34.356713599999999</v>
      </c>
    </row>
    <row r="3567" spans="1:7" ht="27.95" customHeight="1">
      <c r="A3567" s="29" t="s">
        <v>360</v>
      </c>
      <c r="B3567" s="29" t="s">
        <v>361</v>
      </c>
      <c r="C3567" s="29" t="s">
        <v>362</v>
      </c>
      <c r="D3567" s="30" t="s">
        <v>48</v>
      </c>
      <c r="E3567" s="31">
        <v>242</v>
      </c>
      <c r="F3567" s="32">
        <v>0.62</v>
      </c>
      <c r="G3567" s="32">
        <f t="shared" si="116"/>
        <v>150.04</v>
      </c>
    </row>
    <row r="3568" spans="1:7" ht="15" customHeight="1">
      <c r="A3568" s="29" t="s">
        <v>363</v>
      </c>
      <c r="B3568" s="29" t="s">
        <v>153</v>
      </c>
      <c r="C3568" s="29" t="s">
        <v>154</v>
      </c>
      <c r="D3568" s="30" t="s">
        <v>155</v>
      </c>
      <c r="E3568" s="31">
        <v>110</v>
      </c>
      <c r="F3568" s="32">
        <v>0.14895</v>
      </c>
      <c r="G3568" s="32">
        <f t="shared" si="116"/>
        <v>16.384499999999999</v>
      </c>
    </row>
    <row r="3569" spans="1:7" ht="20.100000000000001" customHeight="1">
      <c r="A3569" s="29" t="s">
        <v>364</v>
      </c>
      <c r="B3569" s="29" t="s">
        <v>365</v>
      </c>
      <c r="C3569" s="29" t="s">
        <v>366</v>
      </c>
      <c r="D3569" s="30" t="s">
        <v>81</v>
      </c>
      <c r="E3569" s="31">
        <v>110</v>
      </c>
      <c r="F3569" s="32">
        <v>0.92500000000000004</v>
      </c>
      <c r="G3569" s="32">
        <f t="shared" si="116"/>
        <v>101.75</v>
      </c>
    </row>
    <row r="3570" spans="1:7" ht="20.100000000000001" customHeight="1">
      <c r="A3570" s="29" t="s">
        <v>369</v>
      </c>
      <c r="B3570" s="29" t="s">
        <v>128</v>
      </c>
      <c r="C3570" s="29" t="s">
        <v>129</v>
      </c>
      <c r="D3570" s="30" t="s">
        <v>48</v>
      </c>
      <c r="E3570" s="31">
        <v>416.73</v>
      </c>
      <c r="F3570" s="32">
        <v>0.77400000000000002</v>
      </c>
      <c r="G3570" s="32">
        <f t="shared" si="116"/>
        <v>322.54902000000004</v>
      </c>
    </row>
    <row r="3571" spans="1:7" ht="20.100000000000001" customHeight="1">
      <c r="A3571" s="29" t="s">
        <v>370</v>
      </c>
      <c r="B3571" s="29" t="s">
        <v>371</v>
      </c>
      <c r="C3571" s="29" t="s">
        <v>372</v>
      </c>
      <c r="D3571" s="30" t="s">
        <v>48</v>
      </c>
      <c r="E3571" s="31">
        <v>106.02</v>
      </c>
      <c r="F3571" s="32">
        <v>0.7</v>
      </c>
      <c r="G3571" s="32">
        <f t="shared" si="116"/>
        <v>74.213999999999999</v>
      </c>
    </row>
    <row r="3572" spans="1:7" ht="20.100000000000001" customHeight="1">
      <c r="A3572" s="29" t="s">
        <v>373</v>
      </c>
      <c r="B3572" s="29" t="s">
        <v>275</v>
      </c>
      <c r="C3572" s="29" t="s">
        <v>276</v>
      </c>
      <c r="D3572" s="30" t="s">
        <v>48</v>
      </c>
      <c r="E3572" s="31">
        <v>123.31</v>
      </c>
      <c r="F3572" s="32">
        <v>1.3</v>
      </c>
      <c r="G3572" s="32">
        <f t="shared" si="116"/>
        <v>160.303</v>
      </c>
    </row>
    <row r="3573" spans="1:7" ht="36" customHeight="1">
      <c r="A3573" s="29" t="s">
        <v>374</v>
      </c>
      <c r="B3573" s="29" t="s">
        <v>267</v>
      </c>
      <c r="C3573" s="29" t="s">
        <v>268</v>
      </c>
      <c r="D3573" s="30" t="s">
        <v>48</v>
      </c>
      <c r="E3573" s="31">
        <v>123.31</v>
      </c>
      <c r="F3573" s="32">
        <v>0.123</v>
      </c>
      <c r="G3573" s="32">
        <f t="shared" si="116"/>
        <v>15.16713</v>
      </c>
    </row>
    <row r="3574" spans="1:7" ht="20.100000000000001" customHeight="1">
      <c r="A3574" s="29" t="s">
        <v>375</v>
      </c>
      <c r="B3574" s="29" t="s">
        <v>280</v>
      </c>
      <c r="C3574" s="29" t="s">
        <v>281</v>
      </c>
      <c r="D3574" s="30" t="s">
        <v>48</v>
      </c>
      <c r="E3574" s="31">
        <v>178.5</v>
      </c>
      <c r="F3574" s="32">
        <v>0.192</v>
      </c>
      <c r="G3574" s="32">
        <f t="shared" si="116"/>
        <v>34.271999999999998</v>
      </c>
    </row>
    <row r="3575" spans="1:7" ht="20.100000000000001" customHeight="1">
      <c r="A3575" s="29" t="s">
        <v>376</v>
      </c>
      <c r="B3575" s="29" t="s">
        <v>377</v>
      </c>
      <c r="C3575" s="29" t="s">
        <v>378</v>
      </c>
      <c r="D3575" s="30" t="s">
        <v>48</v>
      </c>
      <c r="E3575" s="31">
        <v>123.31</v>
      </c>
      <c r="F3575" s="32">
        <v>0.56355</v>
      </c>
      <c r="G3575" s="32">
        <f t="shared" si="116"/>
        <v>69.491350499999996</v>
      </c>
    </row>
    <row r="3576" spans="1:7" ht="20.100000000000001" customHeight="1">
      <c r="A3576" s="29" t="s">
        <v>379</v>
      </c>
      <c r="B3576" s="29" t="s">
        <v>286</v>
      </c>
      <c r="C3576" s="29" t="s">
        <v>287</v>
      </c>
      <c r="D3576" s="30" t="s">
        <v>48</v>
      </c>
      <c r="E3576" s="31">
        <v>55.18</v>
      </c>
      <c r="F3576" s="32">
        <v>0.40744999999999998</v>
      </c>
      <c r="G3576" s="32">
        <f t="shared" si="116"/>
        <v>22.483090999999998</v>
      </c>
    </row>
    <row r="3577" spans="1:7" ht="27.95" customHeight="1">
      <c r="A3577" s="29" t="s">
        <v>380</v>
      </c>
      <c r="B3577" s="29" t="s">
        <v>381</v>
      </c>
      <c r="C3577" s="29" t="s">
        <v>382</v>
      </c>
      <c r="D3577" s="30" t="s">
        <v>48</v>
      </c>
      <c r="E3577" s="31">
        <v>416.73</v>
      </c>
      <c r="F3577" s="32">
        <v>0.16739999999999999</v>
      </c>
      <c r="G3577" s="32">
        <f t="shared" si="116"/>
        <v>69.760602000000006</v>
      </c>
    </row>
    <row r="3578" spans="1:7" ht="20.100000000000001" customHeight="1">
      <c r="A3578" s="29" t="s">
        <v>383</v>
      </c>
      <c r="B3578" s="29" t="s">
        <v>384</v>
      </c>
      <c r="C3578" s="29" t="s">
        <v>385</v>
      </c>
      <c r="D3578" s="30" t="s">
        <v>48</v>
      </c>
      <c r="E3578" s="31">
        <v>416.73</v>
      </c>
      <c r="F3578" s="32">
        <v>0.04</v>
      </c>
      <c r="G3578" s="32">
        <f t="shared" si="116"/>
        <v>16.6692</v>
      </c>
    </row>
    <row r="3579" spans="1:7" ht="20.100000000000001" customHeight="1">
      <c r="A3579" s="29" t="s">
        <v>386</v>
      </c>
      <c r="B3579" s="29" t="s">
        <v>387</v>
      </c>
      <c r="C3579" s="29" t="s">
        <v>388</v>
      </c>
      <c r="D3579" s="30" t="s">
        <v>48</v>
      </c>
      <c r="E3579" s="31">
        <v>123.31</v>
      </c>
      <c r="F3579" s="32">
        <v>6.4699999999999994E-2</v>
      </c>
      <c r="G3579" s="32">
        <f t="shared" si="116"/>
        <v>7.9781569999999995</v>
      </c>
    </row>
    <row r="3580" spans="1:7" ht="15" customHeight="1">
      <c r="A3580" s="29" t="s">
        <v>389</v>
      </c>
      <c r="B3580" s="29" t="s">
        <v>390</v>
      </c>
      <c r="C3580" s="29" t="s">
        <v>391</v>
      </c>
      <c r="D3580" s="30" t="s">
        <v>48</v>
      </c>
      <c r="E3580" s="31">
        <v>123.31</v>
      </c>
      <c r="F3580" s="32">
        <v>0.6</v>
      </c>
      <c r="G3580" s="32">
        <f t="shared" si="116"/>
        <v>73.986000000000004</v>
      </c>
    </row>
    <row r="3581" spans="1:7" ht="20.100000000000001" customHeight="1">
      <c r="A3581" s="29" t="s">
        <v>393</v>
      </c>
      <c r="B3581" s="29" t="s">
        <v>394</v>
      </c>
      <c r="C3581" s="29" t="s">
        <v>395</v>
      </c>
      <c r="D3581" s="30" t="s">
        <v>58</v>
      </c>
      <c r="E3581" s="31">
        <v>33</v>
      </c>
      <c r="F3581" s="32">
        <v>0.60629999999999995</v>
      </c>
      <c r="G3581" s="32">
        <f t="shared" ref="G3581:G3595" si="117">F3581*E3581</f>
        <v>20.007899999999999</v>
      </c>
    </row>
    <row r="3582" spans="1:7" ht="20.100000000000001" customHeight="1">
      <c r="A3582" s="29" t="s">
        <v>396</v>
      </c>
      <c r="B3582" s="29" t="s">
        <v>397</v>
      </c>
      <c r="C3582" s="29" t="s">
        <v>398</v>
      </c>
      <c r="D3582" s="30" t="s">
        <v>58</v>
      </c>
      <c r="E3582" s="31">
        <v>33</v>
      </c>
      <c r="F3582" s="32">
        <v>4.8399999999999999E-2</v>
      </c>
      <c r="G3582" s="32">
        <f t="shared" si="117"/>
        <v>1.5972</v>
      </c>
    </row>
    <row r="3583" spans="1:7" ht="20.100000000000001" customHeight="1">
      <c r="A3583" s="29" t="s">
        <v>399</v>
      </c>
      <c r="B3583" s="29" t="s">
        <v>400</v>
      </c>
      <c r="C3583" s="29" t="s">
        <v>401</v>
      </c>
      <c r="D3583" s="30" t="s">
        <v>58</v>
      </c>
      <c r="E3583" s="31">
        <v>33</v>
      </c>
      <c r="F3583" s="32">
        <v>4.8099999999999997E-2</v>
      </c>
      <c r="G3583" s="32">
        <f t="shared" si="117"/>
        <v>1.5872999999999999</v>
      </c>
    </row>
    <row r="3584" spans="1:7" ht="27.95" customHeight="1">
      <c r="A3584" s="29" t="s">
        <v>402</v>
      </c>
      <c r="B3584" s="29" t="s">
        <v>403</v>
      </c>
      <c r="C3584" s="29" t="s">
        <v>404</v>
      </c>
      <c r="D3584" s="30" t="s">
        <v>58</v>
      </c>
      <c r="E3584" s="31">
        <v>30</v>
      </c>
      <c r="F3584" s="32">
        <v>0.40749999999999997</v>
      </c>
      <c r="G3584" s="32">
        <f t="shared" si="117"/>
        <v>12.225</v>
      </c>
    </row>
    <row r="3585" spans="1:7" ht="20.100000000000001" customHeight="1">
      <c r="A3585" s="29" t="s">
        <v>405</v>
      </c>
      <c r="B3585" s="29" t="s">
        <v>406</v>
      </c>
      <c r="C3585" s="29" t="s">
        <v>407</v>
      </c>
      <c r="D3585" s="30" t="s">
        <v>58</v>
      </c>
      <c r="E3585" s="31">
        <v>30</v>
      </c>
      <c r="F3585" s="32">
        <v>0.1459</v>
      </c>
      <c r="G3585" s="32">
        <f t="shared" si="117"/>
        <v>4.3769999999999998</v>
      </c>
    </row>
    <row r="3586" spans="1:7" ht="20.100000000000001" customHeight="1">
      <c r="A3586" s="29" t="s">
        <v>408</v>
      </c>
      <c r="B3586" s="29" t="s">
        <v>400</v>
      </c>
      <c r="C3586" s="29" t="s">
        <v>401</v>
      </c>
      <c r="D3586" s="30" t="s">
        <v>58</v>
      </c>
      <c r="E3586" s="31">
        <v>30</v>
      </c>
      <c r="F3586" s="32">
        <v>4.8099999999999997E-2</v>
      </c>
      <c r="G3586" s="32">
        <f t="shared" si="117"/>
        <v>1.4429999999999998</v>
      </c>
    </row>
    <row r="3587" spans="1:7" ht="20.100000000000001" customHeight="1">
      <c r="A3587" s="29" t="s">
        <v>409</v>
      </c>
      <c r="B3587" s="29" t="s">
        <v>410</v>
      </c>
      <c r="C3587" s="29" t="s">
        <v>411</v>
      </c>
      <c r="D3587" s="30" t="s">
        <v>58</v>
      </c>
      <c r="E3587" s="31">
        <v>11</v>
      </c>
      <c r="F3587" s="32">
        <v>0.31790000000000002</v>
      </c>
      <c r="G3587" s="32">
        <f t="shared" si="117"/>
        <v>3.4969000000000001</v>
      </c>
    </row>
    <row r="3588" spans="1:7" ht="20.100000000000001" customHeight="1">
      <c r="A3588" s="29" t="s">
        <v>412</v>
      </c>
      <c r="B3588" s="29" t="s">
        <v>413</v>
      </c>
      <c r="C3588" s="29" t="s">
        <v>414</v>
      </c>
      <c r="D3588" s="30" t="s">
        <v>48</v>
      </c>
      <c r="E3588" s="31">
        <v>106.02</v>
      </c>
      <c r="F3588" s="32">
        <v>0.161</v>
      </c>
      <c r="G3588" s="32">
        <f t="shared" si="117"/>
        <v>17.069220000000001</v>
      </c>
    </row>
    <row r="3589" spans="1:7" ht="20.100000000000001" customHeight="1">
      <c r="A3589" s="29" t="s">
        <v>415</v>
      </c>
      <c r="B3589" s="29" t="s">
        <v>416</v>
      </c>
      <c r="C3589" s="29" t="s">
        <v>417</v>
      </c>
      <c r="D3589" s="30" t="s">
        <v>48</v>
      </c>
      <c r="E3589" s="31">
        <v>20.66</v>
      </c>
      <c r="F3589" s="32">
        <v>0.161</v>
      </c>
      <c r="G3589" s="32">
        <f t="shared" si="117"/>
        <v>3.32626</v>
      </c>
    </row>
    <row r="3590" spans="1:7" ht="20.100000000000001" customHeight="1">
      <c r="A3590" s="29" t="s">
        <v>418</v>
      </c>
      <c r="B3590" s="29" t="s">
        <v>419</v>
      </c>
      <c r="C3590" s="29" t="s">
        <v>420</v>
      </c>
      <c r="D3590" s="30" t="s">
        <v>48</v>
      </c>
      <c r="E3590" s="31">
        <v>29.92</v>
      </c>
      <c r="F3590" s="32">
        <v>0.1779</v>
      </c>
      <c r="G3590" s="32">
        <f t="shared" si="117"/>
        <v>5.3227679999999999</v>
      </c>
    </row>
    <row r="3591" spans="1:7" ht="15" customHeight="1">
      <c r="A3591" s="29" t="s">
        <v>427</v>
      </c>
      <c r="B3591" s="29" t="s">
        <v>428</v>
      </c>
      <c r="C3591" s="29" t="s">
        <v>429</v>
      </c>
      <c r="D3591" s="30" t="s">
        <v>48</v>
      </c>
      <c r="E3591" s="31">
        <v>45.45</v>
      </c>
      <c r="F3591" s="32">
        <v>0.18</v>
      </c>
      <c r="G3591" s="32">
        <f t="shared" si="117"/>
        <v>8.1810000000000009</v>
      </c>
    </row>
    <row r="3592" spans="1:7" ht="20.100000000000001" customHeight="1">
      <c r="A3592" s="29" t="s">
        <v>430</v>
      </c>
      <c r="B3592" s="29" t="s">
        <v>431</v>
      </c>
      <c r="C3592" s="29" t="s">
        <v>432</v>
      </c>
      <c r="D3592" s="30" t="s">
        <v>196</v>
      </c>
      <c r="E3592" s="31">
        <v>47</v>
      </c>
      <c r="F3592" s="32">
        <v>0.5</v>
      </c>
      <c r="G3592" s="32">
        <f t="shared" si="117"/>
        <v>23.5</v>
      </c>
    </row>
    <row r="3593" spans="1:7" ht="15" customHeight="1">
      <c r="A3593" s="29" t="s">
        <v>436</v>
      </c>
      <c r="B3593" s="29" t="s">
        <v>437</v>
      </c>
      <c r="C3593" s="29" t="s">
        <v>438</v>
      </c>
      <c r="D3593" s="30" t="s">
        <v>171</v>
      </c>
      <c r="E3593" s="31">
        <v>29.8</v>
      </c>
      <c r="F3593" s="32">
        <v>0.3</v>
      </c>
      <c r="G3593" s="32">
        <f t="shared" si="117"/>
        <v>8.94</v>
      </c>
    </row>
    <row r="3594" spans="1:7" ht="20.100000000000001" customHeight="1">
      <c r="A3594" s="29" t="s">
        <v>439</v>
      </c>
      <c r="B3594" s="29" t="s">
        <v>440</v>
      </c>
      <c r="C3594" s="29" t="s">
        <v>441</v>
      </c>
      <c r="D3594" s="30" t="s">
        <v>58</v>
      </c>
      <c r="E3594" s="31">
        <v>17</v>
      </c>
      <c r="F3594" s="32">
        <v>0.15</v>
      </c>
      <c r="G3594" s="32">
        <f t="shared" si="117"/>
        <v>2.5499999999999998</v>
      </c>
    </row>
    <row r="3595" spans="1:7" ht="15" customHeight="1">
      <c r="A3595" s="29" t="s">
        <v>483</v>
      </c>
      <c r="B3595" s="29" t="s">
        <v>484</v>
      </c>
      <c r="C3595" s="29" t="s">
        <v>485</v>
      </c>
      <c r="D3595" s="30" t="s">
        <v>48</v>
      </c>
      <c r="E3595" s="31">
        <v>2211</v>
      </c>
      <c r="F3595" s="32">
        <v>0.14000000000000001</v>
      </c>
      <c r="G3595" s="32">
        <f t="shared" si="117"/>
        <v>309.54000000000002</v>
      </c>
    </row>
    <row r="3596" spans="1:7" ht="15" customHeight="1">
      <c r="A3596" s="1"/>
      <c r="B3596" s="1"/>
      <c r="C3596" s="1"/>
      <c r="D3596" s="1"/>
      <c r="E3596" s="1"/>
      <c r="F3596" s="33" t="s">
        <v>2433</v>
      </c>
      <c r="G3596" s="34">
        <v>10234.636628794842</v>
      </c>
    </row>
    <row r="3597" spans="1:7" ht="15.95" customHeight="1">
      <c r="A3597" s="27" t="s">
        <v>2753</v>
      </c>
      <c r="B3597" s="27" t="s">
        <v>2910</v>
      </c>
      <c r="C3597" s="27" t="s">
        <v>1792</v>
      </c>
      <c r="D3597" s="28" t="s">
        <v>15</v>
      </c>
      <c r="E3597" s="1"/>
      <c r="F3597" s="1"/>
      <c r="G3597" s="1"/>
    </row>
    <row r="3598" spans="1:7" ht="15" customHeight="1">
      <c r="A3598" s="29" t="s">
        <v>469</v>
      </c>
      <c r="B3598" s="29" t="s">
        <v>470</v>
      </c>
      <c r="C3598" s="29" t="s">
        <v>471</v>
      </c>
      <c r="D3598" s="30" t="s">
        <v>58</v>
      </c>
      <c r="E3598" s="31">
        <v>1</v>
      </c>
      <c r="F3598" s="32">
        <v>18.7</v>
      </c>
      <c r="G3598" s="32">
        <f>F3598*E3598</f>
        <v>18.7</v>
      </c>
    </row>
    <row r="3599" spans="1:7" ht="15" customHeight="1">
      <c r="A3599" s="29" t="s">
        <v>474</v>
      </c>
      <c r="B3599" s="29" t="s">
        <v>475</v>
      </c>
      <c r="C3599" s="29" t="s">
        <v>476</v>
      </c>
      <c r="D3599" s="30" t="s">
        <v>58</v>
      </c>
      <c r="E3599" s="31">
        <v>1</v>
      </c>
      <c r="F3599" s="32">
        <v>49.4</v>
      </c>
      <c r="G3599" s="32">
        <f>F3599*E3599</f>
        <v>49.4</v>
      </c>
    </row>
    <row r="3600" spans="1:7" ht="20.100000000000001" customHeight="1">
      <c r="A3600" s="29" t="s">
        <v>477</v>
      </c>
      <c r="B3600" s="29" t="s">
        <v>478</v>
      </c>
      <c r="C3600" s="29" t="s">
        <v>479</v>
      </c>
      <c r="D3600" s="30" t="s">
        <v>58</v>
      </c>
      <c r="E3600" s="31">
        <v>1</v>
      </c>
      <c r="F3600" s="32">
        <v>36.200000000000003</v>
      </c>
      <c r="G3600" s="32">
        <f>F3600*E3600</f>
        <v>36.200000000000003</v>
      </c>
    </row>
    <row r="3601" spans="1:7" ht="15" customHeight="1">
      <c r="A3601" s="1"/>
      <c r="B3601" s="1"/>
      <c r="C3601" s="1"/>
      <c r="D3601" s="1"/>
      <c r="E3601" s="1"/>
      <c r="F3601" s="33" t="s">
        <v>2433</v>
      </c>
      <c r="G3601" s="34">
        <v>104.3</v>
      </c>
    </row>
    <row r="3602" spans="1:7" ht="24" customHeight="1">
      <c r="A3602" s="27" t="s">
        <v>2729</v>
      </c>
      <c r="B3602" s="27" t="s">
        <v>2911</v>
      </c>
      <c r="C3602" s="27" t="s">
        <v>619</v>
      </c>
      <c r="D3602" s="28" t="s">
        <v>58</v>
      </c>
      <c r="E3602" s="1"/>
      <c r="F3602" s="1"/>
      <c r="G3602" s="1"/>
    </row>
    <row r="3603" spans="1:7" ht="20.100000000000001" customHeight="1">
      <c r="A3603" s="29" t="s">
        <v>49</v>
      </c>
      <c r="B3603" s="29" t="s">
        <v>50</v>
      </c>
      <c r="C3603" s="29" t="s">
        <v>51</v>
      </c>
      <c r="D3603" s="30" t="s">
        <v>48</v>
      </c>
      <c r="E3603" s="31">
        <v>30</v>
      </c>
      <c r="F3603" s="32">
        <v>2.5000000000000001E-2</v>
      </c>
      <c r="G3603" s="32">
        <f>F3603*E3603</f>
        <v>0.75</v>
      </c>
    </row>
    <row r="3604" spans="1:7" ht="15" customHeight="1">
      <c r="A3604" s="1"/>
      <c r="B3604" s="1"/>
      <c r="C3604" s="1"/>
      <c r="D3604" s="1"/>
      <c r="E3604" s="1"/>
      <c r="F3604" s="33" t="s">
        <v>2433</v>
      </c>
      <c r="G3604" s="34">
        <v>0.75</v>
      </c>
    </row>
    <row r="3605" spans="1:7" ht="15.95" customHeight="1">
      <c r="A3605" s="27" t="s">
        <v>2729</v>
      </c>
      <c r="B3605" s="27" t="s">
        <v>2912</v>
      </c>
      <c r="C3605" s="27" t="s">
        <v>570</v>
      </c>
      <c r="D3605" s="28" t="s">
        <v>58</v>
      </c>
      <c r="E3605" s="1"/>
      <c r="F3605" s="1"/>
      <c r="G3605" s="1"/>
    </row>
    <row r="3606" spans="1:7" ht="20.100000000000001" customHeight="1">
      <c r="A3606" s="29" t="s">
        <v>34</v>
      </c>
      <c r="B3606" s="29" t="s">
        <v>35</v>
      </c>
      <c r="C3606" s="29" t="s">
        <v>36</v>
      </c>
      <c r="D3606" s="30" t="s">
        <v>30</v>
      </c>
      <c r="E3606" s="31">
        <v>12</v>
      </c>
      <c r="F3606" s="32">
        <v>0.15</v>
      </c>
      <c r="G3606" s="32">
        <f>F3606*E3606</f>
        <v>1.7999999999999998</v>
      </c>
    </row>
    <row r="3607" spans="1:7" ht="15" customHeight="1">
      <c r="A3607" s="1"/>
      <c r="B3607" s="1"/>
      <c r="C3607" s="1"/>
      <c r="D3607" s="1"/>
      <c r="E3607" s="1"/>
      <c r="F3607" s="33" t="s">
        <v>2433</v>
      </c>
      <c r="G3607" s="34">
        <v>1.8</v>
      </c>
    </row>
    <row r="3608" spans="1:7" ht="15.95" customHeight="1">
      <c r="A3608" s="27" t="s">
        <v>2729</v>
      </c>
      <c r="B3608" s="27" t="s">
        <v>2913</v>
      </c>
      <c r="C3608" s="27" t="s">
        <v>1529</v>
      </c>
      <c r="D3608" s="28" t="s">
        <v>58</v>
      </c>
      <c r="E3608" s="1"/>
      <c r="F3608" s="1"/>
      <c r="G3608" s="1"/>
    </row>
    <row r="3609" spans="1:7" ht="20.100000000000001" customHeight="1">
      <c r="A3609" s="29" t="s">
        <v>49</v>
      </c>
      <c r="B3609" s="29" t="s">
        <v>50</v>
      </c>
      <c r="C3609" s="29" t="s">
        <v>51</v>
      </c>
      <c r="D3609" s="30" t="s">
        <v>48</v>
      </c>
      <c r="E3609" s="31">
        <v>30</v>
      </c>
      <c r="F3609" s="32">
        <v>1.2238799999999999E-2</v>
      </c>
      <c r="G3609" s="32">
        <f>F3609*E3609</f>
        <v>0.36716399999999999</v>
      </c>
    </row>
    <row r="3610" spans="1:7" ht="27.95" customHeight="1">
      <c r="A3610" s="29" t="s">
        <v>52</v>
      </c>
      <c r="B3610" s="29" t="s">
        <v>53</v>
      </c>
      <c r="C3610" s="29" t="s">
        <v>54</v>
      </c>
      <c r="D3610" s="30" t="s">
        <v>48</v>
      </c>
      <c r="E3610" s="31">
        <v>14</v>
      </c>
      <c r="F3610" s="32">
        <v>3.2048359999999998E-2</v>
      </c>
      <c r="G3610" s="32">
        <f>F3610*E3610</f>
        <v>0.44867703999999997</v>
      </c>
    </row>
    <row r="3611" spans="1:7" ht="27.95" customHeight="1">
      <c r="A3611" s="29" t="s">
        <v>55</v>
      </c>
      <c r="B3611" s="29" t="s">
        <v>56</v>
      </c>
      <c r="C3611" s="29" t="s">
        <v>57</v>
      </c>
      <c r="D3611" s="30" t="s">
        <v>58</v>
      </c>
      <c r="E3611" s="31">
        <v>1</v>
      </c>
      <c r="F3611" s="32">
        <v>0.10340000000000001</v>
      </c>
      <c r="G3611" s="32">
        <f>F3611*E3611</f>
        <v>0.10340000000000001</v>
      </c>
    </row>
    <row r="3612" spans="1:7" ht="15" customHeight="1">
      <c r="A3612" s="1"/>
      <c r="B3612" s="1"/>
      <c r="C3612" s="1"/>
      <c r="D3612" s="1"/>
      <c r="E3612" s="1"/>
      <c r="F3612" s="33" t="s">
        <v>2433</v>
      </c>
      <c r="G3612" s="34">
        <v>0.91924103999999995</v>
      </c>
    </row>
    <row r="3613" spans="1:7" ht="15.95" customHeight="1">
      <c r="A3613" s="27" t="s">
        <v>2729</v>
      </c>
      <c r="B3613" s="27" t="s">
        <v>2914</v>
      </c>
      <c r="C3613" s="27" t="s">
        <v>730</v>
      </c>
      <c r="D3613" s="28" t="s">
        <v>58</v>
      </c>
      <c r="E3613" s="1"/>
      <c r="F3613" s="1"/>
      <c r="G3613" s="1"/>
    </row>
    <row r="3614" spans="1:7" ht="27.95" customHeight="1">
      <c r="A3614" s="29" t="s">
        <v>55</v>
      </c>
      <c r="B3614" s="29" t="s">
        <v>56</v>
      </c>
      <c r="C3614" s="29" t="s">
        <v>57</v>
      </c>
      <c r="D3614" s="30" t="s">
        <v>58</v>
      </c>
      <c r="E3614" s="31">
        <v>1</v>
      </c>
      <c r="F3614" s="32">
        <v>0.06</v>
      </c>
      <c r="G3614" s="32">
        <f>F3614*E3614</f>
        <v>0.06</v>
      </c>
    </row>
    <row r="3615" spans="1:7" ht="15" customHeight="1">
      <c r="A3615" s="1"/>
      <c r="B3615" s="1"/>
      <c r="C3615" s="1"/>
      <c r="D3615" s="1"/>
      <c r="E3615" s="1"/>
      <c r="F3615" s="33" t="s">
        <v>2433</v>
      </c>
      <c r="G3615" s="34">
        <v>0.06</v>
      </c>
    </row>
    <row r="3616" spans="1:7" ht="15" customHeight="1">
      <c r="A3616" s="27" t="s">
        <v>2729</v>
      </c>
      <c r="B3616" s="27" t="s">
        <v>2915</v>
      </c>
      <c r="C3616" s="27" t="s">
        <v>1194</v>
      </c>
      <c r="D3616" s="28" t="s">
        <v>58</v>
      </c>
      <c r="E3616" s="1"/>
      <c r="F3616" s="1"/>
      <c r="G3616" s="1"/>
    </row>
    <row r="3617" spans="1:7" ht="27.95" customHeight="1">
      <c r="A3617" s="29" t="s">
        <v>52</v>
      </c>
      <c r="B3617" s="29" t="s">
        <v>53</v>
      </c>
      <c r="C3617" s="29" t="s">
        <v>54</v>
      </c>
      <c r="D3617" s="30" t="s">
        <v>48</v>
      </c>
      <c r="E3617" s="31">
        <v>14</v>
      </c>
      <c r="F3617" s="32">
        <v>5.6440800000000001E-3</v>
      </c>
      <c r="G3617" s="32">
        <f t="shared" ref="G3617:G3622" si="118">F3617*E3617</f>
        <v>7.9017119999999996E-2</v>
      </c>
    </row>
    <row r="3618" spans="1:7" ht="20.100000000000001" customHeight="1">
      <c r="A3618" s="29" t="s">
        <v>399</v>
      </c>
      <c r="B3618" s="29" t="s">
        <v>400</v>
      </c>
      <c r="C3618" s="29" t="s">
        <v>401</v>
      </c>
      <c r="D3618" s="30" t="s">
        <v>58</v>
      </c>
      <c r="E3618" s="31">
        <v>33</v>
      </c>
      <c r="F3618" s="32">
        <v>2.1000000000000001E-2</v>
      </c>
      <c r="G3618" s="32">
        <f t="shared" si="118"/>
        <v>0.69300000000000006</v>
      </c>
    </row>
    <row r="3619" spans="1:7" ht="27.95" customHeight="1">
      <c r="A3619" s="29" t="s">
        <v>402</v>
      </c>
      <c r="B3619" s="29" t="s">
        <v>403</v>
      </c>
      <c r="C3619" s="29" t="s">
        <v>404</v>
      </c>
      <c r="D3619" s="30" t="s">
        <v>58</v>
      </c>
      <c r="E3619" s="31">
        <v>30</v>
      </c>
      <c r="F3619" s="32">
        <v>8.1199999999999994E-2</v>
      </c>
      <c r="G3619" s="32">
        <f t="shared" si="118"/>
        <v>2.4359999999999999</v>
      </c>
    </row>
    <row r="3620" spans="1:7" ht="20.100000000000001" customHeight="1">
      <c r="A3620" s="29" t="s">
        <v>405</v>
      </c>
      <c r="B3620" s="29" t="s">
        <v>406</v>
      </c>
      <c r="C3620" s="29" t="s">
        <v>407</v>
      </c>
      <c r="D3620" s="30" t="s">
        <v>58</v>
      </c>
      <c r="E3620" s="31">
        <v>30</v>
      </c>
      <c r="F3620" s="32">
        <v>4.2000000000000003E-2</v>
      </c>
      <c r="G3620" s="32">
        <f t="shared" si="118"/>
        <v>1.26</v>
      </c>
    </row>
    <row r="3621" spans="1:7" ht="20.100000000000001" customHeight="1">
      <c r="A3621" s="29" t="s">
        <v>408</v>
      </c>
      <c r="B3621" s="29" t="s">
        <v>400</v>
      </c>
      <c r="C3621" s="29" t="s">
        <v>401</v>
      </c>
      <c r="D3621" s="30" t="s">
        <v>58</v>
      </c>
      <c r="E3621" s="31">
        <v>30</v>
      </c>
      <c r="F3621" s="32">
        <v>2.1000000000000001E-2</v>
      </c>
      <c r="G3621" s="32">
        <f t="shared" si="118"/>
        <v>0.63</v>
      </c>
    </row>
    <row r="3622" spans="1:7" ht="20.100000000000001" customHeight="1">
      <c r="A3622" s="29" t="s">
        <v>409</v>
      </c>
      <c r="B3622" s="29" t="s">
        <v>410</v>
      </c>
      <c r="C3622" s="29" t="s">
        <v>411</v>
      </c>
      <c r="D3622" s="30" t="s">
        <v>58</v>
      </c>
      <c r="E3622" s="31">
        <v>11</v>
      </c>
      <c r="F3622" s="32">
        <v>3.6499999999999998E-2</v>
      </c>
      <c r="G3622" s="32">
        <f t="shared" si="118"/>
        <v>0.40149999999999997</v>
      </c>
    </row>
    <row r="3623" spans="1:7" ht="15" customHeight="1">
      <c r="A3623" s="1"/>
      <c r="B3623" s="1"/>
      <c r="C3623" s="1"/>
      <c r="D3623" s="1"/>
      <c r="E3623" s="1"/>
      <c r="F3623" s="33" t="s">
        <v>2433</v>
      </c>
      <c r="G3623" s="34">
        <v>5.4995171200000001</v>
      </c>
    </row>
    <row r="3624" spans="1:7" ht="15" customHeight="1">
      <c r="A3624" s="27" t="s">
        <v>2729</v>
      </c>
      <c r="B3624" s="27" t="s">
        <v>2916</v>
      </c>
      <c r="C3624" s="27" t="s">
        <v>572</v>
      </c>
      <c r="D3624" s="28" t="s">
        <v>58</v>
      </c>
      <c r="E3624" s="1"/>
      <c r="F3624" s="1"/>
      <c r="G3624" s="1"/>
    </row>
    <row r="3625" spans="1:7" ht="20.100000000000001" customHeight="1">
      <c r="A3625" s="29" t="s">
        <v>34</v>
      </c>
      <c r="B3625" s="29" t="s">
        <v>35</v>
      </c>
      <c r="C3625" s="29" t="s">
        <v>36</v>
      </c>
      <c r="D3625" s="30" t="s">
        <v>30</v>
      </c>
      <c r="E3625" s="31">
        <v>12</v>
      </c>
      <c r="F3625" s="32">
        <v>6.4000000000000003E-3</v>
      </c>
      <c r="G3625" s="32">
        <f>F3625*E3625</f>
        <v>7.6800000000000007E-2</v>
      </c>
    </row>
    <row r="3626" spans="1:7" ht="15" customHeight="1">
      <c r="A3626" s="1"/>
      <c r="B3626" s="1"/>
      <c r="C3626" s="1"/>
      <c r="D3626" s="1"/>
      <c r="E3626" s="1"/>
      <c r="F3626" s="33" t="s">
        <v>2433</v>
      </c>
      <c r="G3626" s="34">
        <v>7.6799999999999993E-2</v>
      </c>
    </row>
    <row r="3627" spans="1:7" ht="15" customHeight="1">
      <c r="A3627" s="27" t="s">
        <v>2729</v>
      </c>
      <c r="B3627" s="27" t="s">
        <v>2917</v>
      </c>
      <c r="C3627" s="27" t="s">
        <v>1256</v>
      </c>
      <c r="D3627" s="28" t="s">
        <v>58</v>
      </c>
      <c r="E3627" s="1"/>
      <c r="F3627" s="1"/>
      <c r="G3627" s="1"/>
    </row>
    <row r="3628" spans="1:7" ht="15" customHeight="1">
      <c r="A3628" s="29" t="s">
        <v>433</v>
      </c>
      <c r="B3628" s="29" t="s">
        <v>434</v>
      </c>
      <c r="C3628" s="29" t="s">
        <v>435</v>
      </c>
      <c r="D3628" s="30" t="s">
        <v>58</v>
      </c>
      <c r="E3628" s="31">
        <v>1</v>
      </c>
      <c r="F3628" s="32">
        <v>7.1999999999999998E-3</v>
      </c>
      <c r="G3628" s="32">
        <f t="shared" ref="G3628:G3633" si="119">F3628*E3628</f>
        <v>7.1999999999999998E-3</v>
      </c>
    </row>
    <row r="3629" spans="1:7" ht="15" customHeight="1">
      <c r="A3629" s="29" t="s">
        <v>451</v>
      </c>
      <c r="B3629" s="29" t="s">
        <v>452</v>
      </c>
      <c r="C3629" s="29" t="s">
        <v>453</v>
      </c>
      <c r="D3629" s="30" t="s">
        <v>196</v>
      </c>
      <c r="E3629" s="31">
        <v>33</v>
      </c>
      <c r="F3629" s="32">
        <v>6.0000000000000001E-3</v>
      </c>
      <c r="G3629" s="32">
        <f t="shared" si="119"/>
        <v>0.19800000000000001</v>
      </c>
    </row>
    <row r="3630" spans="1:7" ht="27.95" customHeight="1">
      <c r="A3630" s="29" t="s">
        <v>454</v>
      </c>
      <c r="B3630" s="29" t="s">
        <v>455</v>
      </c>
      <c r="C3630" s="29" t="s">
        <v>456</v>
      </c>
      <c r="D3630" s="30" t="s">
        <v>58</v>
      </c>
      <c r="E3630" s="31">
        <v>12</v>
      </c>
      <c r="F3630" s="32">
        <v>1.06E-2</v>
      </c>
      <c r="G3630" s="32">
        <f t="shared" si="119"/>
        <v>0.12720000000000001</v>
      </c>
    </row>
    <row r="3631" spans="1:7" ht="20.100000000000001" customHeight="1">
      <c r="A3631" s="29" t="s">
        <v>457</v>
      </c>
      <c r="B3631" s="29" t="s">
        <v>458</v>
      </c>
      <c r="C3631" s="29" t="s">
        <v>459</v>
      </c>
      <c r="D3631" s="30" t="s">
        <v>58</v>
      </c>
      <c r="E3631" s="31">
        <v>2</v>
      </c>
      <c r="F3631" s="32">
        <v>2.4E-2</v>
      </c>
      <c r="G3631" s="32">
        <f t="shared" si="119"/>
        <v>4.8000000000000001E-2</v>
      </c>
    </row>
    <row r="3632" spans="1:7" ht="20.100000000000001" customHeight="1">
      <c r="A3632" s="29" t="s">
        <v>460</v>
      </c>
      <c r="B3632" s="29" t="s">
        <v>461</v>
      </c>
      <c r="C3632" s="29" t="s">
        <v>462</v>
      </c>
      <c r="D3632" s="30" t="s">
        <v>58</v>
      </c>
      <c r="E3632" s="31">
        <v>3</v>
      </c>
      <c r="F3632" s="32">
        <v>3.5400000000000001E-2</v>
      </c>
      <c r="G3632" s="32">
        <f t="shared" si="119"/>
        <v>0.1062</v>
      </c>
    </row>
    <row r="3633" spans="1:7" ht="20.100000000000001" customHeight="1">
      <c r="A3633" s="29" t="s">
        <v>463</v>
      </c>
      <c r="B3633" s="29" t="s">
        <v>464</v>
      </c>
      <c r="C3633" s="29" t="s">
        <v>465</v>
      </c>
      <c r="D3633" s="30" t="s">
        <v>58</v>
      </c>
      <c r="E3633" s="31">
        <v>2</v>
      </c>
      <c r="F3633" s="32">
        <v>4.5199999999999997E-2</v>
      </c>
      <c r="G3633" s="32">
        <f t="shared" si="119"/>
        <v>9.0399999999999994E-2</v>
      </c>
    </row>
    <row r="3634" spans="1:7" ht="15" customHeight="1">
      <c r="A3634" s="1"/>
      <c r="B3634" s="1"/>
      <c r="C3634" s="1"/>
      <c r="D3634" s="1"/>
      <c r="E3634" s="1"/>
      <c r="F3634" s="33" t="s">
        <v>2433</v>
      </c>
      <c r="G3634" s="34">
        <v>0.57699999999999996</v>
      </c>
    </row>
    <row r="3635" spans="1:7" ht="15" customHeight="1">
      <c r="A3635" s="27" t="s">
        <v>2729</v>
      </c>
      <c r="B3635" s="27" t="s">
        <v>2918</v>
      </c>
      <c r="C3635" s="27" t="s">
        <v>801</v>
      </c>
      <c r="D3635" s="28" t="s">
        <v>81</v>
      </c>
      <c r="E3635" s="1"/>
      <c r="F3635" s="1"/>
      <c r="G3635" s="1"/>
    </row>
    <row r="3636" spans="1:7" ht="20.100000000000001" customHeight="1">
      <c r="A3636" s="29" t="s">
        <v>77</v>
      </c>
      <c r="B3636" s="29" t="s">
        <v>78</v>
      </c>
      <c r="C3636" s="29" t="s">
        <v>79</v>
      </c>
      <c r="D3636" s="30" t="s">
        <v>81</v>
      </c>
      <c r="E3636" s="31">
        <v>154.34</v>
      </c>
      <c r="F3636" s="32">
        <v>1.1000000000000001</v>
      </c>
      <c r="G3636" s="32">
        <f>F3636*E3636</f>
        <v>169.77400000000003</v>
      </c>
    </row>
    <row r="3637" spans="1:7" ht="20.100000000000001" customHeight="1">
      <c r="A3637" s="29" t="s">
        <v>203</v>
      </c>
      <c r="B3637" s="29" t="s">
        <v>78</v>
      </c>
      <c r="C3637" s="29" t="s">
        <v>79</v>
      </c>
      <c r="D3637" s="30" t="s">
        <v>81</v>
      </c>
      <c r="E3637" s="31">
        <v>124.19</v>
      </c>
      <c r="F3637" s="32">
        <v>1.1000000000000001</v>
      </c>
      <c r="G3637" s="32">
        <f>F3637*E3637</f>
        <v>136.60900000000001</v>
      </c>
    </row>
    <row r="3638" spans="1:7" ht="15" customHeight="1">
      <c r="A3638" s="1"/>
      <c r="B3638" s="1"/>
      <c r="C3638" s="1"/>
      <c r="D3638" s="1"/>
      <c r="E3638" s="1"/>
      <c r="F3638" s="33" t="s">
        <v>2433</v>
      </c>
      <c r="G3638" s="34">
        <v>306.38299999999998</v>
      </c>
    </row>
    <row r="3639" spans="1:7" ht="15" customHeight="1">
      <c r="A3639" s="27" t="s">
        <v>2753</v>
      </c>
      <c r="B3639" s="27" t="s">
        <v>2919</v>
      </c>
      <c r="C3639" s="27" t="s">
        <v>1879</v>
      </c>
      <c r="D3639" s="28" t="s">
        <v>196</v>
      </c>
      <c r="E3639" s="1"/>
      <c r="F3639" s="1"/>
      <c r="G3639" s="1"/>
    </row>
    <row r="3640" spans="1:7" ht="15" customHeight="1">
      <c r="A3640" s="29" t="s">
        <v>152</v>
      </c>
      <c r="B3640" s="29" t="s">
        <v>153</v>
      </c>
      <c r="C3640" s="29" t="s">
        <v>154</v>
      </c>
      <c r="D3640" s="30" t="s">
        <v>155</v>
      </c>
      <c r="E3640" s="31">
        <v>142</v>
      </c>
      <c r="F3640" s="32">
        <v>2.72E-4</v>
      </c>
      <c r="G3640" s="32">
        <f>F3640*E3640</f>
        <v>3.8623999999999999E-2</v>
      </c>
    </row>
    <row r="3641" spans="1:7" ht="15" customHeight="1">
      <c r="A3641" s="1"/>
      <c r="B3641" s="1"/>
      <c r="C3641" s="1"/>
      <c r="D3641" s="1"/>
      <c r="E3641" s="1"/>
      <c r="F3641" s="33" t="s">
        <v>2433</v>
      </c>
      <c r="G3641" s="34">
        <v>3.8623999999999999E-2</v>
      </c>
    </row>
    <row r="3642" spans="1:7" ht="24" customHeight="1">
      <c r="A3642" s="27" t="s">
        <v>2729</v>
      </c>
      <c r="B3642" s="27" t="s">
        <v>2920</v>
      </c>
      <c r="C3642" s="27" t="s">
        <v>1046</v>
      </c>
      <c r="D3642" s="28" t="s">
        <v>58</v>
      </c>
      <c r="E3642" s="1"/>
      <c r="F3642" s="1"/>
      <c r="G3642" s="1"/>
    </row>
    <row r="3643" spans="1:7" ht="20.100000000000001" customHeight="1">
      <c r="A3643" s="29" t="s">
        <v>260</v>
      </c>
      <c r="B3643" s="29" t="s">
        <v>261</v>
      </c>
      <c r="C3643" s="29" t="s">
        <v>262</v>
      </c>
      <c r="D3643" s="30" t="s">
        <v>48</v>
      </c>
      <c r="E3643" s="31">
        <v>340</v>
      </c>
      <c r="F3643" s="32">
        <v>1</v>
      </c>
      <c r="G3643" s="32">
        <f>F3643*E3643</f>
        <v>340</v>
      </c>
    </row>
    <row r="3644" spans="1:7" ht="15" customHeight="1">
      <c r="A3644" s="1"/>
      <c r="B3644" s="1"/>
      <c r="C3644" s="1"/>
      <c r="D3644" s="1"/>
      <c r="E3644" s="1"/>
      <c r="F3644" s="33" t="s">
        <v>2433</v>
      </c>
      <c r="G3644" s="34">
        <v>340</v>
      </c>
    </row>
    <row r="3645" spans="1:7" ht="15.95" customHeight="1">
      <c r="A3645" s="27" t="s">
        <v>2729</v>
      </c>
      <c r="B3645" s="27" t="s">
        <v>2921</v>
      </c>
      <c r="C3645" s="27" t="s">
        <v>621</v>
      </c>
      <c r="D3645" s="28" t="s">
        <v>48</v>
      </c>
      <c r="E3645" s="1"/>
      <c r="F3645" s="1"/>
      <c r="G3645" s="1"/>
    </row>
    <row r="3646" spans="1:7" ht="20.100000000000001" customHeight="1">
      <c r="A3646" s="29" t="s">
        <v>49</v>
      </c>
      <c r="B3646" s="29" t="s">
        <v>50</v>
      </c>
      <c r="C3646" s="29" t="s">
        <v>51</v>
      </c>
      <c r="D3646" s="30" t="s">
        <v>48</v>
      </c>
      <c r="E3646" s="31">
        <v>30</v>
      </c>
      <c r="F3646" s="32">
        <v>1</v>
      </c>
      <c r="G3646" s="32">
        <f>F3646*E3646</f>
        <v>30</v>
      </c>
    </row>
    <row r="3647" spans="1:7" ht="27.95" customHeight="1">
      <c r="A3647" s="29" t="s">
        <v>52</v>
      </c>
      <c r="B3647" s="29" t="s">
        <v>53</v>
      </c>
      <c r="C3647" s="29" t="s">
        <v>54</v>
      </c>
      <c r="D3647" s="30" t="s">
        <v>48</v>
      </c>
      <c r="E3647" s="31">
        <v>14</v>
      </c>
      <c r="F3647" s="32">
        <v>1</v>
      </c>
      <c r="G3647" s="32">
        <f>F3647*E3647</f>
        <v>14</v>
      </c>
    </row>
    <row r="3648" spans="1:7" ht="15" customHeight="1">
      <c r="A3648" s="1"/>
      <c r="B3648" s="1"/>
      <c r="C3648" s="1"/>
      <c r="D3648" s="1"/>
      <c r="E3648" s="1"/>
      <c r="F3648" s="33" t="s">
        <v>2433</v>
      </c>
      <c r="G3648" s="34">
        <v>44</v>
      </c>
    </row>
    <row r="3649" spans="1:7" ht="15" customHeight="1">
      <c r="A3649" s="27" t="s">
        <v>2729</v>
      </c>
      <c r="B3649" s="27" t="s">
        <v>2922</v>
      </c>
      <c r="C3649" s="27" t="s">
        <v>391</v>
      </c>
      <c r="D3649" s="28" t="s">
        <v>48</v>
      </c>
      <c r="E3649" s="1"/>
      <c r="F3649" s="1"/>
      <c r="G3649" s="1"/>
    </row>
    <row r="3650" spans="1:7" ht="15" customHeight="1">
      <c r="A3650" s="29" t="s">
        <v>389</v>
      </c>
      <c r="B3650" s="29" t="s">
        <v>390</v>
      </c>
      <c r="C3650" s="29" t="s">
        <v>391</v>
      </c>
      <c r="D3650" s="30" t="s">
        <v>48</v>
      </c>
      <c r="E3650" s="31">
        <v>123.31</v>
      </c>
      <c r="F3650" s="32">
        <v>1.05</v>
      </c>
      <c r="G3650" s="32">
        <f>F3650*E3650</f>
        <v>129.47550000000001</v>
      </c>
    </row>
    <row r="3651" spans="1:7" ht="15" customHeight="1">
      <c r="A3651" s="1"/>
      <c r="B3651" s="1"/>
      <c r="C3651" s="1"/>
      <c r="D3651" s="1"/>
      <c r="E3651" s="1"/>
      <c r="F3651" s="33" t="s">
        <v>2433</v>
      </c>
      <c r="G3651" s="34">
        <v>129.47550000000001</v>
      </c>
    </row>
    <row r="3652" spans="1:7" ht="15" customHeight="1">
      <c r="A3652" s="27" t="s">
        <v>2753</v>
      </c>
      <c r="B3652" s="27" t="s">
        <v>2923</v>
      </c>
      <c r="C3652" s="27" t="s">
        <v>1881</v>
      </c>
      <c r="D3652" s="28" t="s">
        <v>196</v>
      </c>
      <c r="E3652" s="1"/>
      <c r="F3652" s="1"/>
      <c r="G3652" s="1"/>
    </row>
    <row r="3653" spans="1:7" ht="15" customHeight="1">
      <c r="A3653" s="29" t="s">
        <v>152</v>
      </c>
      <c r="B3653" s="29" t="s">
        <v>153</v>
      </c>
      <c r="C3653" s="29" t="s">
        <v>154</v>
      </c>
      <c r="D3653" s="30" t="s">
        <v>155</v>
      </c>
      <c r="E3653" s="31">
        <v>142</v>
      </c>
      <c r="F3653" s="32">
        <v>1.36E-4</v>
      </c>
      <c r="G3653" s="32">
        <f>F3653*E3653</f>
        <v>1.9311999999999999E-2</v>
      </c>
    </row>
    <row r="3654" spans="1:7" ht="15" customHeight="1">
      <c r="A3654" s="1"/>
      <c r="B3654" s="1"/>
      <c r="C3654" s="1"/>
      <c r="D3654" s="1"/>
      <c r="E3654" s="1"/>
      <c r="F3654" s="33" t="s">
        <v>2433</v>
      </c>
      <c r="G3654" s="34">
        <v>1.9311999999999999E-2</v>
      </c>
    </row>
    <row r="3655" spans="1:7" ht="15" customHeight="1">
      <c r="A3655" s="27" t="s">
        <v>2729</v>
      </c>
      <c r="B3655" s="27" t="s">
        <v>2924</v>
      </c>
      <c r="C3655" s="27" t="s">
        <v>931</v>
      </c>
      <c r="D3655" s="28" t="s">
        <v>58</v>
      </c>
      <c r="E3655" s="1"/>
      <c r="F3655" s="1"/>
      <c r="G3655" s="1"/>
    </row>
    <row r="3656" spans="1:7" ht="15" customHeight="1">
      <c r="A3656" s="29" t="s">
        <v>187</v>
      </c>
      <c r="B3656" s="29" t="s">
        <v>188</v>
      </c>
      <c r="C3656" s="29" t="s">
        <v>189</v>
      </c>
      <c r="D3656" s="30" t="s">
        <v>48</v>
      </c>
      <c r="E3656" s="31">
        <v>360.72</v>
      </c>
      <c r="F3656" s="32">
        <v>3</v>
      </c>
      <c r="G3656" s="32">
        <f>F3656*E3656</f>
        <v>1082.1600000000001</v>
      </c>
    </row>
    <row r="3657" spans="1:7" ht="15" customHeight="1">
      <c r="A3657" s="1"/>
      <c r="B3657" s="1"/>
      <c r="C3657" s="1"/>
      <c r="D3657" s="1"/>
      <c r="E3657" s="1"/>
      <c r="F3657" s="33" t="s">
        <v>2433</v>
      </c>
      <c r="G3657" s="34">
        <v>1082.1600000000001</v>
      </c>
    </row>
    <row r="3658" spans="1:7" ht="15" customHeight="1">
      <c r="A3658" s="27" t="s">
        <v>2729</v>
      </c>
      <c r="B3658" s="27" t="s">
        <v>2925</v>
      </c>
      <c r="C3658" s="27" t="s">
        <v>909</v>
      </c>
      <c r="D3658" s="28" t="s">
        <v>101</v>
      </c>
      <c r="E3658" s="1"/>
      <c r="F3658" s="1"/>
      <c r="G3658" s="1"/>
    </row>
    <row r="3659" spans="1:7" ht="20.100000000000001" customHeight="1">
      <c r="A3659" s="29" t="s">
        <v>175</v>
      </c>
      <c r="B3659" s="29" t="s">
        <v>176</v>
      </c>
      <c r="C3659" s="29" t="s">
        <v>177</v>
      </c>
      <c r="D3659" s="30" t="s">
        <v>48</v>
      </c>
      <c r="E3659" s="31">
        <v>262.7</v>
      </c>
      <c r="F3659" s="32">
        <v>0.26</v>
      </c>
      <c r="G3659" s="32">
        <f>F3659*E3659</f>
        <v>68.301999999999992</v>
      </c>
    </row>
    <row r="3660" spans="1:7" ht="20.100000000000001" customHeight="1">
      <c r="A3660" s="29" t="s">
        <v>279</v>
      </c>
      <c r="B3660" s="29" t="s">
        <v>280</v>
      </c>
      <c r="C3660" s="29" t="s">
        <v>281</v>
      </c>
      <c r="D3660" s="30" t="s">
        <v>48</v>
      </c>
      <c r="E3660" s="31">
        <v>275.91000000000003</v>
      </c>
      <c r="F3660" s="32">
        <v>0.26</v>
      </c>
      <c r="G3660" s="32">
        <f>F3660*E3660</f>
        <v>71.73660000000001</v>
      </c>
    </row>
    <row r="3661" spans="1:7" ht="20.100000000000001" customHeight="1">
      <c r="A3661" s="29" t="s">
        <v>375</v>
      </c>
      <c r="B3661" s="29" t="s">
        <v>280</v>
      </c>
      <c r="C3661" s="29" t="s">
        <v>281</v>
      </c>
      <c r="D3661" s="30" t="s">
        <v>48</v>
      </c>
      <c r="E3661" s="31">
        <v>178.5</v>
      </c>
      <c r="F3661" s="32">
        <v>0.26</v>
      </c>
      <c r="G3661" s="32">
        <f>F3661*E3661</f>
        <v>46.410000000000004</v>
      </c>
    </row>
    <row r="3662" spans="1:7" ht="15" customHeight="1">
      <c r="A3662" s="1"/>
      <c r="B3662" s="1"/>
      <c r="C3662" s="1"/>
      <c r="D3662" s="1"/>
      <c r="E3662" s="1"/>
      <c r="F3662" s="33" t="s">
        <v>2433</v>
      </c>
      <c r="G3662" s="34">
        <v>186.4486</v>
      </c>
    </row>
    <row r="3663" spans="1:7" ht="15" customHeight="1">
      <c r="A3663" s="27" t="s">
        <v>2729</v>
      </c>
      <c r="B3663" s="27" t="s">
        <v>2926</v>
      </c>
      <c r="C3663" s="27" t="s">
        <v>1641</v>
      </c>
      <c r="D3663" s="28" t="s">
        <v>817</v>
      </c>
      <c r="E3663" s="1"/>
      <c r="F3663" s="1"/>
      <c r="G3663" s="1"/>
    </row>
    <row r="3664" spans="1:7" ht="20.100000000000001" customHeight="1">
      <c r="A3664" s="29" t="s">
        <v>49</v>
      </c>
      <c r="B3664" s="29" t="s">
        <v>50</v>
      </c>
      <c r="C3664" s="29" t="s">
        <v>51</v>
      </c>
      <c r="D3664" s="30" t="s">
        <v>48</v>
      </c>
      <c r="E3664" s="31">
        <v>30</v>
      </c>
      <c r="F3664" s="32">
        <v>1.3539762000000001E-3</v>
      </c>
      <c r="G3664" s="32">
        <f>F3664*E3664</f>
        <v>4.0619286000000004E-2</v>
      </c>
    </row>
    <row r="3665" spans="1:7" ht="27.95" customHeight="1">
      <c r="A3665" s="29" t="s">
        <v>52</v>
      </c>
      <c r="B3665" s="29" t="s">
        <v>53</v>
      </c>
      <c r="C3665" s="29" t="s">
        <v>54</v>
      </c>
      <c r="D3665" s="30" t="s">
        <v>48</v>
      </c>
      <c r="E3665" s="31">
        <v>14</v>
      </c>
      <c r="F3665" s="32">
        <v>2.13940703424E-3</v>
      </c>
      <c r="G3665" s="32">
        <f>F3665*E3665</f>
        <v>2.9951698479360002E-2</v>
      </c>
    </row>
    <row r="3666" spans="1:7" ht="15" customHeight="1">
      <c r="A3666" s="1"/>
      <c r="B3666" s="1"/>
      <c r="C3666" s="1"/>
      <c r="D3666" s="1"/>
      <c r="E3666" s="1"/>
      <c r="F3666" s="33" t="s">
        <v>2433</v>
      </c>
      <c r="G3666" s="34">
        <v>7.0570984479359999E-2</v>
      </c>
    </row>
    <row r="3667" spans="1:7" ht="15.95" customHeight="1">
      <c r="A3667" s="27" t="s">
        <v>2729</v>
      </c>
      <c r="B3667" s="27" t="s">
        <v>2927</v>
      </c>
      <c r="C3667" s="27" t="s">
        <v>1661</v>
      </c>
      <c r="D3667" s="28" t="s">
        <v>58</v>
      </c>
      <c r="E3667" s="1"/>
      <c r="F3667" s="1"/>
      <c r="G3667" s="1"/>
    </row>
    <row r="3668" spans="1:7" ht="27.95" customHeight="1">
      <c r="A3668" s="29" t="s">
        <v>55</v>
      </c>
      <c r="B3668" s="29" t="s">
        <v>56</v>
      </c>
      <c r="C3668" s="29" t="s">
        <v>57</v>
      </c>
      <c r="D3668" s="30" t="s">
        <v>58</v>
      </c>
      <c r="E3668" s="31">
        <v>1</v>
      </c>
      <c r="F3668" s="32">
        <v>1</v>
      </c>
      <c r="G3668" s="32">
        <f>F3668*E3668</f>
        <v>1</v>
      </c>
    </row>
    <row r="3669" spans="1:7" ht="15" customHeight="1">
      <c r="A3669" s="1"/>
      <c r="B3669" s="1"/>
      <c r="C3669" s="1"/>
      <c r="D3669" s="1"/>
      <c r="E3669" s="1"/>
      <c r="F3669" s="33" t="s">
        <v>2433</v>
      </c>
      <c r="G3669" s="34">
        <v>1</v>
      </c>
    </row>
    <row r="3670" spans="1:7" ht="15" customHeight="1">
      <c r="A3670" s="27" t="s">
        <v>2729</v>
      </c>
      <c r="B3670" s="27" t="s">
        <v>2928</v>
      </c>
      <c r="C3670" s="27" t="s">
        <v>1261</v>
      </c>
      <c r="D3670" s="28" t="s">
        <v>58</v>
      </c>
      <c r="E3670" s="1"/>
      <c r="F3670" s="1"/>
      <c r="G3670" s="1"/>
    </row>
    <row r="3671" spans="1:7" ht="20.100000000000001" customHeight="1">
      <c r="A3671" s="29" t="s">
        <v>439</v>
      </c>
      <c r="B3671" s="29" t="s">
        <v>440</v>
      </c>
      <c r="C3671" s="29" t="s">
        <v>441</v>
      </c>
      <c r="D3671" s="30" t="s">
        <v>58</v>
      </c>
      <c r="E3671" s="31">
        <v>17</v>
      </c>
      <c r="F3671" s="32">
        <v>1</v>
      </c>
      <c r="G3671" s="32">
        <f>F3671*E3671</f>
        <v>17</v>
      </c>
    </row>
    <row r="3672" spans="1:7" ht="15" customHeight="1">
      <c r="A3672" s="1"/>
      <c r="B3672" s="1"/>
      <c r="C3672" s="1"/>
      <c r="D3672" s="1"/>
      <c r="E3672" s="1"/>
      <c r="F3672" s="33" t="s">
        <v>2433</v>
      </c>
      <c r="G3672" s="34">
        <v>17</v>
      </c>
    </row>
    <row r="3673" spans="1:7" ht="24" customHeight="1">
      <c r="A3673" s="27" t="s">
        <v>2729</v>
      </c>
      <c r="B3673" s="27" t="s">
        <v>2929</v>
      </c>
      <c r="C3673" s="27" t="s">
        <v>1225</v>
      </c>
      <c r="D3673" s="28" t="s">
        <v>81</v>
      </c>
      <c r="E3673" s="1"/>
      <c r="F3673" s="1"/>
      <c r="G3673" s="1"/>
    </row>
    <row r="3674" spans="1:7" ht="20.100000000000001" customHeight="1">
      <c r="A3674" s="29" t="s">
        <v>49</v>
      </c>
      <c r="B3674" s="29" t="s">
        <v>50</v>
      </c>
      <c r="C3674" s="29" t="s">
        <v>51</v>
      </c>
      <c r="D3674" s="30" t="s">
        <v>48</v>
      </c>
      <c r="E3674" s="31">
        <v>30</v>
      </c>
      <c r="F3674" s="32">
        <v>0.43431535999999998</v>
      </c>
      <c r="G3674" s="32">
        <f>F3674*E3674</f>
        <v>13.029460799999999</v>
      </c>
    </row>
    <row r="3675" spans="1:7" ht="20.100000000000001" customHeight="1">
      <c r="A3675" s="29" t="s">
        <v>418</v>
      </c>
      <c r="B3675" s="29" t="s">
        <v>419</v>
      </c>
      <c r="C3675" s="29" t="s">
        <v>420</v>
      </c>
      <c r="D3675" s="30" t="s">
        <v>48</v>
      </c>
      <c r="E3675" s="31">
        <v>29.92</v>
      </c>
      <c r="F3675" s="32">
        <v>6.8503999999999996</v>
      </c>
      <c r="G3675" s="32">
        <f>F3675*E3675</f>
        <v>204.96396799999999</v>
      </c>
    </row>
    <row r="3676" spans="1:7" ht="15" customHeight="1">
      <c r="A3676" s="1"/>
      <c r="B3676" s="1"/>
      <c r="C3676" s="1"/>
      <c r="D3676" s="1"/>
      <c r="E3676" s="1"/>
      <c r="F3676" s="33" t="s">
        <v>2433</v>
      </c>
      <c r="G3676" s="34">
        <v>217.9934288</v>
      </c>
    </row>
    <row r="3677" spans="1:7" ht="15.95" customHeight="1">
      <c r="A3677" s="27" t="s">
        <v>2535</v>
      </c>
      <c r="B3677" s="27" t="s">
        <v>2930</v>
      </c>
      <c r="C3677" s="27" t="s">
        <v>2001</v>
      </c>
      <c r="D3677" s="28" t="s">
        <v>58</v>
      </c>
      <c r="E3677" s="1"/>
      <c r="F3677" s="1"/>
      <c r="G3677" s="1"/>
    </row>
    <row r="3678" spans="1:7" ht="20.100000000000001" customHeight="1">
      <c r="A3678" s="29" t="s">
        <v>49</v>
      </c>
      <c r="B3678" s="29" t="s">
        <v>50</v>
      </c>
      <c r="C3678" s="29" t="s">
        <v>51</v>
      </c>
      <c r="D3678" s="30" t="s">
        <v>48</v>
      </c>
      <c r="E3678" s="31">
        <v>30</v>
      </c>
      <c r="F3678" s="32">
        <v>3.532317728E-6</v>
      </c>
      <c r="G3678" s="32">
        <f t="shared" ref="G3678:G3684" si="120">F3678*E3678</f>
        <v>1.0596953183999999E-4</v>
      </c>
    </row>
    <row r="3679" spans="1:7" ht="27.95" customHeight="1">
      <c r="A3679" s="29" t="s">
        <v>52</v>
      </c>
      <c r="B3679" s="29" t="s">
        <v>53</v>
      </c>
      <c r="C3679" s="29" t="s">
        <v>54</v>
      </c>
      <c r="D3679" s="30" t="s">
        <v>48</v>
      </c>
      <c r="E3679" s="31">
        <v>14</v>
      </c>
      <c r="F3679" s="32">
        <v>3.5602896799999999E-6</v>
      </c>
      <c r="G3679" s="32">
        <f t="shared" si="120"/>
        <v>4.9844055520000001E-5</v>
      </c>
    </row>
    <row r="3680" spans="1:7" ht="20.100000000000001" customHeight="1">
      <c r="A3680" s="29" t="s">
        <v>184</v>
      </c>
      <c r="B3680" s="29" t="s">
        <v>185</v>
      </c>
      <c r="C3680" s="29" t="s">
        <v>186</v>
      </c>
      <c r="D3680" s="30" t="s">
        <v>48</v>
      </c>
      <c r="E3680" s="31">
        <v>856.28</v>
      </c>
      <c r="F3680" s="32">
        <v>2.1948E-7</v>
      </c>
      <c r="G3680" s="32">
        <f t="shared" si="120"/>
        <v>1.879363344E-4</v>
      </c>
    </row>
    <row r="3681" spans="1:7" ht="20.100000000000001" customHeight="1">
      <c r="A3681" s="29" t="s">
        <v>190</v>
      </c>
      <c r="B3681" s="29" t="s">
        <v>191</v>
      </c>
      <c r="C3681" s="29" t="s">
        <v>192</v>
      </c>
      <c r="D3681" s="30" t="s">
        <v>81</v>
      </c>
      <c r="E3681" s="31">
        <v>57</v>
      </c>
      <c r="F3681" s="32">
        <v>3.2741999999999999E-6</v>
      </c>
      <c r="G3681" s="32">
        <f t="shared" si="120"/>
        <v>1.8662940000000001E-4</v>
      </c>
    </row>
    <row r="3682" spans="1:7" ht="20.100000000000001" customHeight="1">
      <c r="A3682" s="29" t="s">
        <v>319</v>
      </c>
      <c r="B3682" s="29" t="s">
        <v>185</v>
      </c>
      <c r="C3682" s="29" t="s">
        <v>186</v>
      </c>
      <c r="D3682" s="30" t="s">
        <v>48</v>
      </c>
      <c r="E3682" s="31">
        <v>459</v>
      </c>
      <c r="F3682" s="32">
        <v>2.1948E-7</v>
      </c>
      <c r="G3682" s="32">
        <f t="shared" si="120"/>
        <v>1.0074132E-4</v>
      </c>
    </row>
    <row r="3683" spans="1:7" ht="20.100000000000001" customHeight="1">
      <c r="A3683" s="29" t="s">
        <v>320</v>
      </c>
      <c r="B3683" s="29" t="s">
        <v>191</v>
      </c>
      <c r="C3683" s="29" t="s">
        <v>192</v>
      </c>
      <c r="D3683" s="30" t="s">
        <v>81</v>
      </c>
      <c r="E3683" s="31">
        <v>34</v>
      </c>
      <c r="F3683" s="32">
        <v>3.2741999999999999E-6</v>
      </c>
      <c r="G3683" s="32">
        <f t="shared" si="120"/>
        <v>1.1132279999999999E-4</v>
      </c>
    </row>
    <row r="3684" spans="1:7" ht="20.100000000000001" customHeight="1">
      <c r="A3684" s="29" t="s">
        <v>321</v>
      </c>
      <c r="B3684" s="29" t="s">
        <v>322</v>
      </c>
      <c r="C3684" s="29" t="s">
        <v>323</v>
      </c>
      <c r="D3684" s="30" t="s">
        <v>81</v>
      </c>
      <c r="E3684" s="31">
        <v>30</v>
      </c>
      <c r="F3684" s="32">
        <v>3.2741999999999999E-6</v>
      </c>
      <c r="G3684" s="32">
        <f t="shared" si="120"/>
        <v>9.8226000000000004E-5</v>
      </c>
    </row>
    <row r="3685" spans="1:7" ht="15" customHeight="1">
      <c r="A3685" s="1"/>
      <c r="B3685" s="1"/>
      <c r="C3685" s="1"/>
      <c r="D3685" s="1"/>
      <c r="E3685" s="1"/>
      <c r="F3685" s="33" t="s">
        <v>2433</v>
      </c>
      <c r="G3685" s="34">
        <v>8.4066944176000005E-4</v>
      </c>
    </row>
    <row r="3686" spans="1:7" ht="15.95" customHeight="1">
      <c r="A3686" s="27" t="s">
        <v>2535</v>
      </c>
      <c r="B3686" s="27" t="s">
        <v>2931</v>
      </c>
      <c r="C3686" s="27" t="s">
        <v>2021</v>
      </c>
      <c r="D3686" s="28" t="s">
        <v>58</v>
      </c>
      <c r="E3686" s="1"/>
      <c r="F3686" s="1"/>
      <c r="G3686" s="1"/>
    </row>
    <row r="3687" spans="1:7" ht="27.95" customHeight="1">
      <c r="A3687" s="29" t="s">
        <v>316</v>
      </c>
      <c r="B3687" s="29" t="s">
        <v>317</v>
      </c>
      <c r="C3687" s="29" t="s">
        <v>318</v>
      </c>
      <c r="D3687" s="30" t="s">
        <v>48</v>
      </c>
      <c r="E3687" s="31">
        <v>459</v>
      </c>
      <c r="F3687" s="32">
        <v>2.5983999999999998E-7</v>
      </c>
      <c r="G3687" s="32">
        <f>F3687*E3687</f>
        <v>1.1926655999999999E-4</v>
      </c>
    </row>
    <row r="3688" spans="1:7" ht="15" customHeight="1">
      <c r="A3688" s="1"/>
      <c r="B3688" s="1"/>
      <c r="C3688" s="1"/>
      <c r="D3688" s="1"/>
      <c r="E3688" s="1"/>
      <c r="F3688" s="33" t="s">
        <v>2433</v>
      </c>
      <c r="G3688" s="34">
        <v>1.1926656E-4</v>
      </c>
    </row>
    <row r="3689" spans="1:7" ht="32.1" customHeight="1">
      <c r="A3689" s="27" t="s">
        <v>2535</v>
      </c>
      <c r="B3689" s="27" t="s">
        <v>2932</v>
      </c>
      <c r="C3689" s="27" t="s">
        <v>2043</v>
      </c>
      <c r="D3689" s="28" t="s">
        <v>58</v>
      </c>
      <c r="E3689" s="1"/>
      <c r="F3689" s="1"/>
      <c r="G3689" s="1"/>
    </row>
    <row r="3690" spans="1:7" ht="27.95" customHeight="1">
      <c r="A3690" s="29" t="s">
        <v>55</v>
      </c>
      <c r="B3690" s="29" t="s">
        <v>56</v>
      </c>
      <c r="C3690" s="29" t="s">
        <v>57</v>
      </c>
      <c r="D3690" s="30" t="s">
        <v>58</v>
      </c>
      <c r="E3690" s="31">
        <v>1</v>
      </c>
      <c r="F3690" s="32">
        <v>1.1103399999999999E-5</v>
      </c>
      <c r="G3690" s="32">
        <f>F3690*E3690</f>
        <v>1.1103399999999999E-5</v>
      </c>
    </row>
    <row r="3691" spans="1:7" ht="15" customHeight="1">
      <c r="A3691" s="1"/>
      <c r="B3691" s="1"/>
      <c r="C3691" s="1"/>
      <c r="D3691" s="1"/>
      <c r="E3691" s="1"/>
      <c r="F3691" s="33" t="s">
        <v>2433</v>
      </c>
      <c r="G3691" s="34">
        <v>1.1103399999999999E-5</v>
      </c>
    </row>
    <row r="3692" spans="1:7" ht="15.95" customHeight="1">
      <c r="A3692" s="27" t="s">
        <v>2729</v>
      </c>
      <c r="B3692" s="27" t="s">
        <v>2933</v>
      </c>
      <c r="C3692" s="27" t="s">
        <v>2050</v>
      </c>
      <c r="D3692" s="28" t="s">
        <v>58</v>
      </c>
      <c r="E3692" s="1"/>
      <c r="F3692" s="1"/>
      <c r="G3692" s="1"/>
    </row>
    <row r="3693" spans="1:7" ht="27.95" customHeight="1">
      <c r="A3693" s="29" t="s">
        <v>55</v>
      </c>
      <c r="B3693" s="29" t="s">
        <v>56</v>
      </c>
      <c r="C3693" s="29" t="s">
        <v>57</v>
      </c>
      <c r="D3693" s="30" t="s">
        <v>58</v>
      </c>
      <c r="E3693" s="31">
        <v>1</v>
      </c>
      <c r="F3693" s="32">
        <v>1</v>
      </c>
      <c r="G3693" s="32">
        <f>F3693*E3693</f>
        <v>1</v>
      </c>
    </row>
    <row r="3694" spans="1:7" ht="15" customHeight="1">
      <c r="A3694" s="1"/>
      <c r="B3694" s="1"/>
      <c r="C3694" s="1"/>
      <c r="D3694" s="1"/>
      <c r="E3694" s="1"/>
      <c r="F3694" s="33" t="s">
        <v>2433</v>
      </c>
      <c r="G3694" s="34">
        <v>1</v>
      </c>
    </row>
    <row r="3695" spans="1:7" ht="24" customHeight="1">
      <c r="A3695" s="27" t="s">
        <v>2729</v>
      </c>
      <c r="B3695" s="27" t="s">
        <v>2934</v>
      </c>
      <c r="C3695" s="27" t="s">
        <v>927</v>
      </c>
      <c r="D3695" s="28" t="s">
        <v>695</v>
      </c>
      <c r="E3695" s="1"/>
      <c r="F3695" s="1"/>
      <c r="G3695" s="1"/>
    </row>
    <row r="3696" spans="1:7" ht="20.100000000000001" customHeight="1">
      <c r="A3696" s="29" t="s">
        <v>184</v>
      </c>
      <c r="B3696" s="29" t="s">
        <v>185</v>
      </c>
      <c r="C3696" s="29" t="s">
        <v>186</v>
      </c>
      <c r="D3696" s="30" t="s">
        <v>48</v>
      </c>
      <c r="E3696" s="31">
        <v>856.28</v>
      </c>
      <c r="F3696" s="32">
        <v>4.1500000000000004</v>
      </c>
      <c r="G3696" s="32">
        <f>F3696*E3696</f>
        <v>3553.5620000000004</v>
      </c>
    </row>
    <row r="3697" spans="1:7" ht="20.100000000000001" customHeight="1">
      <c r="A3697" s="29" t="s">
        <v>319</v>
      </c>
      <c r="B3697" s="29" t="s">
        <v>185</v>
      </c>
      <c r="C3697" s="29" t="s">
        <v>186</v>
      </c>
      <c r="D3697" s="30" t="s">
        <v>48</v>
      </c>
      <c r="E3697" s="31">
        <v>459</v>
      </c>
      <c r="F3697" s="32">
        <v>4.1500000000000004</v>
      </c>
      <c r="G3697" s="32">
        <f>F3697*E3697</f>
        <v>1904.8500000000001</v>
      </c>
    </row>
    <row r="3698" spans="1:7" ht="15" customHeight="1">
      <c r="A3698" s="1"/>
      <c r="B3698" s="1"/>
      <c r="C3698" s="1"/>
      <c r="D3698" s="1"/>
      <c r="E3698" s="1"/>
      <c r="F3698" s="33" t="s">
        <v>2433</v>
      </c>
      <c r="G3698" s="34">
        <v>5458.4120000000003</v>
      </c>
    </row>
    <row r="3699" spans="1:7" ht="15" customHeight="1">
      <c r="A3699" s="27" t="s">
        <v>2747</v>
      </c>
      <c r="B3699" s="27" t="s">
        <v>2935</v>
      </c>
      <c r="C3699" s="27" t="s">
        <v>1715</v>
      </c>
      <c r="D3699" s="28" t="s">
        <v>15</v>
      </c>
      <c r="E3699" s="1"/>
      <c r="F3699" s="1"/>
      <c r="G3699" s="1"/>
    </row>
    <row r="3700" spans="1:7" ht="20.100000000000001" customHeight="1">
      <c r="A3700" s="29" t="s">
        <v>161</v>
      </c>
      <c r="B3700" s="29" t="s">
        <v>162</v>
      </c>
      <c r="C3700" s="29" t="s">
        <v>163</v>
      </c>
      <c r="D3700" s="30" t="s">
        <v>48</v>
      </c>
      <c r="E3700" s="31">
        <v>161.22</v>
      </c>
      <c r="F3700" s="32">
        <v>0.48762391999999999</v>
      </c>
      <c r="G3700" s="32">
        <f>F3700*E3700</f>
        <v>78.614728382400003</v>
      </c>
    </row>
    <row r="3701" spans="1:7" ht="20.100000000000001" customHeight="1">
      <c r="A3701" s="29" t="s">
        <v>175</v>
      </c>
      <c r="B3701" s="29" t="s">
        <v>176</v>
      </c>
      <c r="C3701" s="29" t="s">
        <v>177</v>
      </c>
      <c r="D3701" s="30" t="s">
        <v>48</v>
      </c>
      <c r="E3701" s="31">
        <v>262.7</v>
      </c>
      <c r="F3701" s="32">
        <v>0.97115015999999998</v>
      </c>
      <c r="G3701" s="32">
        <f>F3701*E3701</f>
        <v>255.12114703199998</v>
      </c>
    </row>
    <row r="3702" spans="1:7" ht="20.100000000000001" customHeight="1">
      <c r="A3702" s="29" t="s">
        <v>269</v>
      </c>
      <c r="B3702" s="29" t="s">
        <v>270</v>
      </c>
      <c r="C3702" s="29" t="s">
        <v>271</v>
      </c>
      <c r="D3702" s="30" t="s">
        <v>48</v>
      </c>
      <c r="E3702" s="31">
        <v>408</v>
      </c>
      <c r="F3702" s="32">
        <v>0.48762391999999999</v>
      </c>
      <c r="G3702" s="32">
        <f>F3702*E3702</f>
        <v>198.95055936</v>
      </c>
    </row>
    <row r="3703" spans="1:7" ht="20.100000000000001" customHeight="1">
      <c r="A3703" s="29" t="s">
        <v>279</v>
      </c>
      <c r="B3703" s="29" t="s">
        <v>280</v>
      </c>
      <c r="C3703" s="29" t="s">
        <v>281</v>
      </c>
      <c r="D3703" s="30" t="s">
        <v>48</v>
      </c>
      <c r="E3703" s="31">
        <v>275.91000000000003</v>
      </c>
      <c r="F3703" s="32">
        <v>0.97115015999999998</v>
      </c>
      <c r="G3703" s="32">
        <f>F3703*E3703</f>
        <v>267.95004064560004</v>
      </c>
    </row>
    <row r="3704" spans="1:7" ht="20.100000000000001" customHeight="1">
      <c r="A3704" s="29" t="s">
        <v>375</v>
      </c>
      <c r="B3704" s="29" t="s">
        <v>280</v>
      </c>
      <c r="C3704" s="29" t="s">
        <v>281</v>
      </c>
      <c r="D3704" s="30" t="s">
        <v>48</v>
      </c>
      <c r="E3704" s="31">
        <v>178.5</v>
      </c>
      <c r="F3704" s="32">
        <v>0.97115015999999998</v>
      </c>
      <c r="G3704" s="32">
        <f>F3704*E3704</f>
        <v>173.35030355999999</v>
      </c>
    </row>
    <row r="3705" spans="1:7" ht="15" customHeight="1">
      <c r="A3705" s="1"/>
      <c r="B3705" s="1"/>
      <c r="C3705" s="1"/>
      <c r="D3705" s="1"/>
      <c r="E3705" s="1"/>
      <c r="F3705" s="33" t="s">
        <v>2433</v>
      </c>
      <c r="G3705" s="34">
        <v>973.98677898000005</v>
      </c>
    </row>
    <row r="3706" spans="1:7" ht="15" customHeight="1">
      <c r="A3706" s="27" t="s">
        <v>2729</v>
      </c>
      <c r="B3706" s="27" t="s">
        <v>2936</v>
      </c>
      <c r="C3706" s="27" t="s">
        <v>2234</v>
      </c>
      <c r="D3706" s="28" t="s">
        <v>817</v>
      </c>
      <c r="E3706" s="1"/>
      <c r="F3706" s="1"/>
      <c r="G3706" s="1"/>
    </row>
    <row r="3707" spans="1:7" ht="20.100000000000001" customHeight="1">
      <c r="A3707" s="29" t="s">
        <v>45</v>
      </c>
      <c r="B3707" s="29" t="s">
        <v>46</v>
      </c>
      <c r="C3707" s="29" t="s">
        <v>47</v>
      </c>
      <c r="D3707" s="30" t="s">
        <v>48</v>
      </c>
      <c r="E3707" s="31">
        <v>2.88</v>
      </c>
      <c r="F3707" s="32">
        <v>0.16284999999999999</v>
      </c>
      <c r="G3707" s="32">
        <f>F3707*E3707</f>
        <v>0.46900799999999998</v>
      </c>
    </row>
    <row r="3708" spans="1:7" ht="15" customHeight="1">
      <c r="A3708" s="1"/>
      <c r="B3708" s="1"/>
      <c r="C3708" s="1"/>
      <c r="D3708" s="1"/>
      <c r="E3708" s="1"/>
      <c r="F3708" s="33" t="s">
        <v>2433</v>
      </c>
      <c r="G3708" s="34">
        <v>0.46900799999999998</v>
      </c>
    </row>
    <row r="3709" spans="1:7" ht="15" customHeight="1">
      <c r="A3709" s="27" t="s">
        <v>2729</v>
      </c>
      <c r="B3709" s="27" t="s">
        <v>2937</v>
      </c>
      <c r="C3709" s="27" t="s">
        <v>816</v>
      </c>
      <c r="D3709" s="28" t="s">
        <v>817</v>
      </c>
      <c r="E3709" s="1"/>
      <c r="F3709" s="1"/>
      <c r="G3709" s="1"/>
    </row>
    <row r="3710" spans="1:7" ht="20.100000000000001" customHeight="1">
      <c r="A3710" s="29" t="s">
        <v>94</v>
      </c>
      <c r="B3710" s="29" t="s">
        <v>95</v>
      </c>
      <c r="C3710" s="29" t="s">
        <v>96</v>
      </c>
      <c r="D3710" s="30" t="s">
        <v>48</v>
      </c>
      <c r="E3710" s="31">
        <v>95.05</v>
      </c>
      <c r="F3710" s="32">
        <v>1.3140000000000001</v>
      </c>
      <c r="G3710" s="32">
        <f>F3710*E3710</f>
        <v>124.89570000000001</v>
      </c>
    </row>
    <row r="3711" spans="1:7" ht="20.100000000000001" customHeight="1">
      <c r="A3711" s="29" t="s">
        <v>208</v>
      </c>
      <c r="B3711" s="29" t="s">
        <v>95</v>
      </c>
      <c r="C3711" s="29" t="s">
        <v>96</v>
      </c>
      <c r="D3711" s="30" t="s">
        <v>48</v>
      </c>
      <c r="E3711" s="31">
        <v>91.8</v>
      </c>
      <c r="F3711" s="32">
        <v>1.3140000000000001</v>
      </c>
      <c r="G3711" s="32">
        <f>F3711*E3711</f>
        <v>120.62520000000001</v>
      </c>
    </row>
    <row r="3712" spans="1:7" ht="15" customHeight="1">
      <c r="A3712" s="1"/>
      <c r="B3712" s="1"/>
      <c r="C3712" s="1"/>
      <c r="D3712" s="1"/>
      <c r="E3712" s="1"/>
      <c r="F3712" s="33" t="s">
        <v>2433</v>
      </c>
      <c r="G3712" s="34">
        <v>245.52090000000001</v>
      </c>
    </row>
    <row r="3713" spans="1:7" ht="15" customHeight="1">
      <c r="A3713" s="27" t="s">
        <v>2729</v>
      </c>
      <c r="B3713" s="27" t="s">
        <v>2938</v>
      </c>
      <c r="C3713" s="27" t="s">
        <v>2061</v>
      </c>
      <c r="D3713" s="28" t="s">
        <v>58</v>
      </c>
      <c r="E3713" s="1"/>
      <c r="F3713" s="1"/>
      <c r="G3713" s="1"/>
    </row>
    <row r="3714" spans="1:7" ht="20.100000000000001" customHeight="1">
      <c r="A3714" s="29" t="s">
        <v>49</v>
      </c>
      <c r="B3714" s="29" t="s">
        <v>50</v>
      </c>
      <c r="C3714" s="29" t="s">
        <v>51</v>
      </c>
      <c r="D3714" s="30" t="s">
        <v>48</v>
      </c>
      <c r="E3714" s="31">
        <v>30</v>
      </c>
      <c r="F3714" s="32">
        <v>2.5000000000000001E-2</v>
      </c>
      <c r="G3714" s="32">
        <f>F3714*E3714</f>
        <v>0.75</v>
      </c>
    </row>
    <row r="3715" spans="1:7" ht="27.95" customHeight="1">
      <c r="A3715" s="29" t="s">
        <v>52</v>
      </c>
      <c r="B3715" s="29" t="s">
        <v>53</v>
      </c>
      <c r="C3715" s="29" t="s">
        <v>54</v>
      </c>
      <c r="D3715" s="30" t="s">
        <v>48</v>
      </c>
      <c r="E3715" s="31">
        <v>14</v>
      </c>
      <c r="F3715" s="32">
        <v>2.6800000000000001E-2</v>
      </c>
      <c r="G3715" s="32">
        <f>F3715*E3715</f>
        <v>0.37520000000000003</v>
      </c>
    </row>
    <row r="3716" spans="1:7" ht="15" customHeight="1">
      <c r="A3716" s="1"/>
      <c r="B3716" s="1"/>
      <c r="C3716" s="1"/>
      <c r="D3716" s="1"/>
      <c r="E3716" s="1"/>
      <c r="F3716" s="33" t="s">
        <v>2433</v>
      </c>
      <c r="G3716" s="34">
        <v>1.1252</v>
      </c>
    </row>
    <row r="3717" spans="1:7" ht="15.95" customHeight="1">
      <c r="A3717" s="27" t="s">
        <v>2729</v>
      </c>
      <c r="B3717" s="27" t="s">
        <v>2939</v>
      </c>
      <c r="C3717" s="27" t="s">
        <v>574</v>
      </c>
      <c r="D3717" s="28" t="s">
        <v>58</v>
      </c>
      <c r="E3717" s="1"/>
      <c r="F3717" s="1"/>
      <c r="G3717" s="1"/>
    </row>
    <row r="3718" spans="1:7" ht="20.100000000000001" customHeight="1">
      <c r="A3718" s="29" t="s">
        <v>34</v>
      </c>
      <c r="B3718" s="29" t="s">
        <v>35</v>
      </c>
      <c r="C3718" s="29" t="s">
        <v>36</v>
      </c>
      <c r="D3718" s="30" t="s">
        <v>30</v>
      </c>
      <c r="E3718" s="31">
        <v>12</v>
      </c>
      <c r="F3718" s="32">
        <v>2</v>
      </c>
      <c r="G3718" s="32">
        <f>F3718*E3718</f>
        <v>24</v>
      </c>
    </row>
    <row r="3719" spans="1:7" ht="27.95" customHeight="1">
      <c r="A3719" s="29" t="s">
        <v>55</v>
      </c>
      <c r="B3719" s="29" t="s">
        <v>56</v>
      </c>
      <c r="C3719" s="29" t="s">
        <v>57</v>
      </c>
      <c r="D3719" s="30" t="s">
        <v>58</v>
      </c>
      <c r="E3719" s="31">
        <v>1</v>
      </c>
      <c r="F3719" s="32">
        <v>1</v>
      </c>
      <c r="G3719" s="32">
        <f>F3719*E3719</f>
        <v>1</v>
      </c>
    </row>
    <row r="3720" spans="1:7" ht="15" customHeight="1">
      <c r="A3720" s="1"/>
      <c r="B3720" s="1"/>
      <c r="C3720" s="1"/>
      <c r="D3720" s="1"/>
      <c r="E3720" s="1"/>
      <c r="F3720" s="33" t="s">
        <v>2433</v>
      </c>
      <c r="G3720" s="34">
        <v>25</v>
      </c>
    </row>
    <row r="3721" spans="1:7" ht="15.95" customHeight="1">
      <c r="A3721" s="27" t="s">
        <v>2729</v>
      </c>
      <c r="B3721" s="27" t="s">
        <v>2940</v>
      </c>
      <c r="C3721" s="27" t="s">
        <v>2070</v>
      </c>
      <c r="D3721" s="28" t="s">
        <v>58</v>
      </c>
      <c r="E3721" s="1"/>
      <c r="F3721" s="1"/>
      <c r="G3721" s="1"/>
    </row>
    <row r="3722" spans="1:7" ht="20.100000000000001" customHeight="1">
      <c r="A3722" s="29" t="s">
        <v>49</v>
      </c>
      <c r="B3722" s="29" t="s">
        <v>50</v>
      </c>
      <c r="C3722" s="29" t="s">
        <v>51</v>
      </c>
      <c r="D3722" s="30" t="s">
        <v>48</v>
      </c>
      <c r="E3722" s="31">
        <v>30</v>
      </c>
      <c r="F3722" s="32">
        <v>0.21112800000000001</v>
      </c>
      <c r="G3722" s="32">
        <f>F3722*E3722</f>
        <v>6.3338400000000004</v>
      </c>
    </row>
    <row r="3723" spans="1:7" ht="15" customHeight="1">
      <c r="A3723" s="1"/>
      <c r="B3723" s="1"/>
      <c r="C3723" s="1"/>
      <c r="D3723" s="1"/>
      <c r="E3723" s="1"/>
      <c r="F3723" s="33" t="s">
        <v>2433</v>
      </c>
      <c r="G3723" s="34">
        <v>6.3338400000000004</v>
      </c>
    </row>
    <row r="3724" spans="1:7" ht="15.95" customHeight="1">
      <c r="A3724" s="27" t="s">
        <v>2729</v>
      </c>
      <c r="B3724" s="27" t="s">
        <v>2941</v>
      </c>
      <c r="C3724" s="27" t="s">
        <v>2085</v>
      </c>
      <c r="D3724" s="28" t="s">
        <v>58</v>
      </c>
      <c r="E3724" s="1"/>
      <c r="F3724" s="1"/>
      <c r="G3724" s="1"/>
    </row>
    <row r="3725" spans="1:7" ht="27.95" customHeight="1">
      <c r="A3725" s="29" t="s">
        <v>52</v>
      </c>
      <c r="B3725" s="29" t="s">
        <v>53</v>
      </c>
      <c r="C3725" s="29" t="s">
        <v>54</v>
      </c>
      <c r="D3725" s="30" t="s">
        <v>48</v>
      </c>
      <c r="E3725" s="31">
        <v>14</v>
      </c>
      <c r="F3725" s="32">
        <v>6.3366000000000006E-2</v>
      </c>
      <c r="G3725" s="32">
        <f>F3725*E3725</f>
        <v>0.88712400000000002</v>
      </c>
    </row>
    <row r="3726" spans="1:7" ht="15" customHeight="1">
      <c r="A3726" s="1"/>
      <c r="B3726" s="1"/>
      <c r="C3726" s="1"/>
      <c r="D3726" s="1"/>
      <c r="E3726" s="1"/>
      <c r="F3726" s="33" t="s">
        <v>2433</v>
      </c>
      <c r="G3726" s="34">
        <v>0.88712400000000002</v>
      </c>
    </row>
    <row r="3727" spans="1:7" ht="15.95" customHeight="1">
      <c r="A3727" s="27" t="s">
        <v>2729</v>
      </c>
      <c r="B3727" s="27" t="s">
        <v>2942</v>
      </c>
      <c r="C3727" s="27" t="s">
        <v>2082</v>
      </c>
      <c r="D3727" s="28" t="s">
        <v>58</v>
      </c>
      <c r="E3727" s="1"/>
      <c r="F3727" s="1"/>
      <c r="G3727" s="1"/>
    </row>
    <row r="3728" spans="1:7" ht="27.95" customHeight="1">
      <c r="A3728" s="29" t="s">
        <v>52</v>
      </c>
      <c r="B3728" s="29" t="s">
        <v>53</v>
      </c>
      <c r="C3728" s="29" t="s">
        <v>54</v>
      </c>
      <c r="D3728" s="30" t="s">
        <v>48</v>
      </c>
      <c r="E3728" s="31">
        <v>14</v>
      </c>
      <c r="F3728" s="32">
        <v>5.3699999999999998E-2</v>
      </c>
      <c r="G3728" s="32">
        <f>F3728*E3728</f>
        <v>0.75180000000000002</v>
      </c>
    </row>
    <row r="3729" spans="1:7" ht="15" customHeight="1">
      <c r="A3729" s="1"/>
      <c r="B3729" s="1"/>
      <c r="C3729" s="1"/>
      <c r="D3729" s="1"/>
      <c r="E3729" s="1"/>
      <c r="F3729" s="33" t="s">
        <v>2433</v>
      </c>
      <c r="G3729" s="34">
        <v>0.75180000000000002</v>
      </c>
    </row>
    <row r="3730" spans="1:7" ht="15.95" customHeight="1">
      <c r="A3730" s="27" t="s">
        <v>2729</v>
      </c>
      <c r="B3730" s="27" t="s">
        <v>2943</v>
      </c>
      <c r="C3730" s="27" t="s">
        <v>2075</v>
      </c>
      <c r="D3730" s="28" t="s">
        <v>58</v>
      </c>
      <c r="E3730" s="1"/>
      <c r="F3730" s="1"/>
      <c r="G3730" s="1"/>
    </row>
    <row r="3731" spans="1:7" ht="27.95" customHeight="1">
      <c r="A3731" s="29" t="s">
        <v>52</v>
      </c>
      <c r="B3731" s="29" t="s">
        <v>53</v>
      </c>
      <c r="C3731" s="29" t="s">
        <v>54</v>
      </c>
      <c r="D3731" s="30" t="s">
        <v>48</v>
      </c>
      <c r="E3731" s="31">
        <v>14</v>
      </c>
      <c r="F3731" s="32">
        <v>5.3699999999999998E-2</v>
      </c>
      <c r="G3731" s="32">
        <f>F3731*E3731</f>
        <v>0.75180000000000002</v>
      </c>
    </row>
    <row r="3732" spans="1:7" ht="15" customHeight="1">
      <c r="A3732" s="1"/>
      <c r="B3732" s="1"/>
      <c r="C3732" s="1"/>
      <c r="D3732" s="1"/>
      <c r="E3732" s="1"/>
      <c r="F3732" s="33" t="s">
        <v>2433</v>
      </c>
      <c r="G3732" s="34">
        <v>0.75180000000000002</v>
      </c>
    </row>
    <row r="3733" spans="1:7" ht="15.95" customHeight="1">
      <c r="A3733" s="27" t="s">
        <v>2729</v>
      </c>
      <c r="B3733" s="27" t="s">
        <v>2944</v>
      </c>
      <c r="C3733" s="27" t="s">
        <v>872</v>
      </c>
      <c r="D3733" s="28" t="s">
        <v>81</v>
      </c>
      <c r="E3733" s="1"/>
      <c r="F3733" s="1"/>
      <c r="G3733" s="1"/>
    </row>
    <row r="3734" spans="1:7" ht="20.100000000000001" customHeight="1">
      <c r="A3734" s="29" t="s">
        <v>140</v>
      </c>
      <c r="B3734" s="29" t="s">
        <v>141</v>
      </c>
      <c r="C3734" s="29" t="s">
        <v>142</v>
      </c>
      <c r="D3734" s="30" t="s">
        <v>81</v>
      </c>
      <c r="E3734" s="31">
        <v>234</v>
      </c>
      <c r="F3734" s="32">
        <v>1</v>
      </c>
      <c r="G3734" s="32">
        <f>F3734*E3734</f>
        <v>234</v>
      </c>
    </row>
    <row r="3735" spans="1:7" ht="15" customHeight="1">
      <c r="A3735" s="1"/>
      <c r="B3735" s="1"/>
      <c r="C3735" s="1"/>
      <c r="D3735" s="1"/>
      <c r="E3735" s="1"/>
      <c r="F3735" s="33" t="s">
        <v>2433</v>
      </c>
      <c r="G3735" s="34">
        <v>234</v>
      </c>
    </row>
    <row r="3736" spans="1:7" ht="15" customHeight="1">
      <c r="A3736" s="27" t="s">
        <v>2729</v>
      </c>
      <c r="B3736" s="27" t="s">
        <v>2945</v>
      </c>
      <c r="C3736" s="27" t="s">
        <v>1249</v>
      </c>
      <c r="D3736" s="28" t="s">
        <v>1250</v>
      </c>
      <c r="E3736" s="1"/>
      <c r="F3736" s="1"/>
      <c r="G3736" s="1"/>
    </row>
    <row r="3737" spans="1:7" ht="20.100000000000001" customHeight="1">
      <c r="A3737" s="29" t="s">
        <v>430</v>
      </c>
      <c r="B3737" s="29" t="s">
        <v>431</v>
      </c>
      <c r="C3737" s="29" t="s">
        <v>432</v>
      </c>
      <c r="D3737" s="30" t="s">
        <v>196</v>
      </c>
      <c r="E3737" s="31">
        <v>47</v>
      </c>
      <c r="F3737" s="32">
        <v>1</v>
      </c>
      <c r="G3737" s="32">
        <f>F3737*E3737</f>
        <v>47</v>
      </c>
    </row>
    <row r="3738" spans="1:7" ht="15" customHeight="1">
      <c r="A3738" s="1"/>
      <c r="B3738" s="1"/>
      <c r="C3738" s="1"/>
      <c r="D3738" s="1"/>
      <c r="E3738" s="1"/>
      <c r="F3738" s="33" t="s">
        <v>2433</v>
      </c>
      <c r="G3738" s="34">
        <v>47</v>
      </c>
    </row>
    <row r="3739" spans="1:7" ht="15" customHeight="1">
      <c r="A3739" s="27" t="s">
        <v>2729</v>
      </c>
      <c r="B3739" s="27" t="s">
        <v>2946</v>
      </c>
      <c r="C3739" s="27" t="s">
        <v>576</v>
      </c>
      <c r="D3739" s="28" t="s">
        <v>58</v>
      </c>
      <c r="E3739" s="1"/>
      <c r="F3739" s="1"/>
      <c r="G3739" s="1"/>
    </row>
    <row r="3740" spans="1:7" ht="20.100000000000001" customHeight="1">
      <c r="A3740" s="29" t="s">
        <v>34</v>
      </c>
      <c r="B3740" s="29" t="s">
        <v>35</v>
      </c>
      <c r="C3740" s="29" t="s">
        <v>36</v>
      </c>
      <c r="D3740" s="30" t="s">
        <v>30</v>
      </c>
      <c r="E3740" s="31">
        <v>12</v>
      </c>
      <c r="F3740" s="32">
        <v>30</v>
      </c>
      <c r="G3740" s="32">
        <f>F3740*E3740</f>
        <v>360</v>
      </c>
    </row>
    <row r="3741" spans="1:7" ht="15" customHeight="1">
      <c r="A3741" s="1"/>
      <c r="B3741" s="1"/>
      <c r="C3741" s="1"/>
      <c r="D3741" s="1"/>
      <c r="E3741" s="1"/>
      <c r="F3741" s="33" t="s">
        <v>2433</v>
      </c>
      <c r="G3741" s="34">
        <v>360</v>
      </c>
    </row>
    <row r="3742" spans="1:7" ht="24" customHeight="1">
      <c r="A3742" s="27" t="s">
        <v>2535</v>
      </c>
      <c r="B3742" s="27" t="s">
        <v>2947</v>
      </c>
      <c r="C3742" s="27" t="s">
        <v>2101</v>
      </c>
      <c r="D3742" s="28" t="s">
        <v>58</v>
      </c>
      <c r="E3742" s="1"/>
      <c r="F3742" s="1"/>
      <c r="G3742" s="1"/>
    </row>
    <row r="3743" spans="1:7" ht="20.100000000000001" customHeight="1">
      <c r="A3743" s="29" t="s">
        <v>90</v>
      </c>
      <c r="B3743" s="29" t="s">
        <v>91</v>
      </c>
      <c r="C3743" s="29" t="s">
        <v>92</v>
      </c>
      <c r="D3743" s="30" t="s">
        <v>93</v>
      </c>
      <c r="E3743" s="31">
        <v>95.05</v>
      </c>
      <c r="F3743" s="32">
        <v>2.0219999999999999E-6</v>
      </c>
      <c r="G3743" s="32">
        <f t="shared" ref="G3743:G3749" si="121">F3743*E3743</f>
        <v>1.9219109999999998E-4</v>
      </c>
    </row>
    <row r="3744" spans="1:7" ht="20.100000000000001" customHeight="1">
      <c r="A3744" s="29" t="s">
        <v>133</v>
      </c>
      <c r="B3744" s="29" t="s">
        <v>91</v>
      </c>
      <c r="C3744" s="29" t="s">
        <v>92</v>
      </c>
      <c r="D3744" s="30" t="s">
        <v>93</v>
      </c>
      <c r="E3744" s="31">
        <v>852</v>
      </c>
      <c r="F3744" s="32">
        <v>2.0219999999999999E-6</v>
      </c>
      <c r="G3744" s="32">
        <f t="shared" si="121"/>
        <v>1.7227439999999998E-3</v>
      </c>
    </row>
    <row r="3745" spans="1:7" ht="15" customHeight="1">
      <c r="A3745" s="29" t="s">
        <v>158</v>
      </c>
      <c r="B3745" s="29" t="s">
        <v>159</v>
      </c>
      <c r="C3745" s="29" t="s">
        <v>160</v>
      </c>
      <c r="D3745" s="30" t="s">
        <v>48</v>
      </c>
      <c r="E3745" s="31">
        <v>161.22</v>
      </c>
      <c r="F3745" s="32">
        <v>2.0219999999999999E-6</v>
      </c>
      <c r="G3745" s="32">
        <f t="shared" si="121"/>
        <v>3.2598683999999996E-4</v>
      </c>
    </row>
    <row r="3746" spans="1:7" ht="15" customHeight="1">
      <c r="A3746" s="29" t="s">
        <v>166</v>
      </c>
      <c r="B3746" s="29" t="s">
        <v>159</v>
      </c>
      <c r="C3746" s="29" t="s">
        <v>160</v>
      </c>
      <c r="D3746" s="30" t="s">
        <v>48</v>
      </c>
      <c r="E3746" s="31">
        <v>262.7</v>
      </c>
      <c r="F3746" s="32">
        <v>2.0219999999999999E-6</v>
      </c>
      <c r="G3746" s="32">
        <f t="shared" si="121"/>
        <v>5.3117939999999992E-4</v>
      </c>
    </row>
    <row r="3747" spans="1:7" ht="15" customHeight="1">
      <c r="A3747" s="29" t="s">
        <v>207</v>
      </c>
      <c r="B3747" s="29" t="s">
        <v>159</v>
      </c>
      <c r="C3747" s="29" t="s">
        <v>160</v>
      </c>
      <c r="D3747" s="30" t="s">
        <v>48</v>
      </c>
      <c r="E3747" s="31">
        <v>91.8</v>
      </c>
      <c r="F3747" s="32">
        <v>2.0219999999999999E-6</v>
      </c>
      <c r="G3747" s="32">
        <f t="shared" si="121"/>
        <v>1.8561959999999997E-4</v>
      </c>
    </row>
    <row r="3748" spans="1:7" ht="20.100000000000001" customHeight="1">
      <c r="A3748" s="29" t="s">
        <v>237</v>
      </c>
      <c r="B3748" s="29" t="s">
        <v>91</v>
      </c>
      <c r="C3748" s="29" t="s">
        <v>92</v>
      </c>
      <c r="D3748" s="30" t="s">
        <v>93</v>
      </c>
      <c r="E3748" s="31">
        <v>1721.67</v>
      </c>
      <c r="F3748" s="32">
        <v>2.0219999999999999E-6</v>
      </c>
      <c r="G3748" s="32">
        <f t="shared" si="121"/>
        <v>3.4812167399999997E-3</v>
      </c>
    </row>
    <row r="3749" spans="1:7" ht="15" customHeight="1">
      <c r="A3749" s="29" t="s">
        <v>265</v>
      </c>
      <c r="B3749" s="29" t="s">
        <v>159</v>
      </c>
      <c r="C3749" s="29" t="s">
        <v>160</v>
      </c>
      <c r="D3749" s="30" t="s">
        <v>48</v>
      </c>
      <c r="E3749" s="31">
        <v>408</v>
      </c>
      <c r="F3749" s="32">
        <v>2.0219999999999999E-6</v>
      </c>
      <c r="G3749" s="32">
        <f t="shared" si="121"/>
        <v>8.2497599999999994E-4</v>
      </c>
    </row>
    <row r="3750" spans="1:7" ht="15" customHeight="1">
      <c r="A3750" s="1"/>
      <c r="B3750" s="1"/>
      <c r="C3750" s="1"/>
      <c r="D3750" s="1"/>
      <c r="E3750" s="1"/>
      <c r="F3750" s="33" t="s">
        <v>2433</v>
      </c>
      <c r="G3750" s="34">
        <v>7.2639136800000002E-3</v>
      </c>
    </row>
    <row r="3751" spans="1:7" ht="15.95" customHeight="1">
      <c r="A3751" s="27" t="s">
        <v>2729</v>
      </c>
      <c r="B3751" s="27" t="s">
        <v>2948</v>
      </c>
      <c r="C3751" s="27" t="s">
        <v>1682</v>
      </c>
      <c r="D3751" s="28" t="s">
        <v>58</v>
      </c>
      <c r="E3751" s="1"/>
      <c r="F3751" s="1"/>
      <c r="G3751" s="1"/>
    </row>
    <row r="3752" spans="1:7" ht="27.95" customHeight="1">
      <c r="A3752" s="29" t="s">
        <v>402</v>
      </c>
      <c r="B3752" s="29" t="s">
        <v>403</v>
      </c>
      <c r="C3752" s="29" t="s">
        <v>404</v>
      </c>
      <c r="D3752" s="30" t="s">
        <v>58</v>
      </c>
      <c r="E3752" s="31">
        <v>30</v>
      </c>
      <c r="F3752" s="32">
        <v>1</v>
      </c>
      <c r="G3752" s="32">
        <f>F3752*E3752</f>
        <v>30</v>
      </c>
    </row>
    <row r="3753" spans="1:7" ht="15" customHeight="1">
      <c r="A3753" s="1"/>
      <c r="B3753" s="1"/>
      <c r="C3753" s="1"/>
      <c r="D3753" s="1"/>
      <c r="E3753" s="1"/>
      <c r="F3753" s="33" t="s">
        <v>2433</v>
      </c>
      <c r="G3753" s="34">
        <v>30</v>
      </c>
    </row>
    <row r="3754" spans="1:7" ht="15.95" customHeight="1">
      <c r="A3754" s="27" t="s">
        <v>2729</v>
      </c>
      <c r="B3754" s="27" t="s">
        <v>2949</v>
      </c>
      <c r="C3754" s="27" t="s">
        <v>2107</v>
      </c>
      <c r="D3754" s="28" t="s">
        <v>58</v>
      </c>
      <c r="E3754" s="1"/>
      <c r="F3754" s="1"/>
      <c r="G3754" s="1"/>
    </row>
    <row r="3755" spans="1:7" ht="27.95" customHeight="1">
      <c r="A3755" s="29" t="s">
        <v>52</v>
      </c>
      <c r="B3755" s="29" t="s">
        <v>53</v>
      </c>
      <c r="C3755" s="29" t="s">
        <v>54</v>
      </c>
      <c r="D3755" s="30" t="s">
        <v>48</v>
      </c>
      <c r="E3755" s="31">
        <v>14</v>
      </c>
      <c r="F3755" s="32">
        <v>2.6800000000000001E-2</v>
      </c>
      <c r="G3755" s="32">
        <f>F3755*E3755</f>
        <v>0.37520000000000003</v>
      </c>
    </row>
    <row r="3756" spans="1:7" ht="15" customHeight="1">
      <c r="A3756" s="1"/>
      <c r="B3756" s="1"/>
      <c r="C3756" s="1"/>
      <c r="D3756" s="1"/>
      <c r="E3756" s="1"/>
      <c r="F3756" s="33" t="s">
        <v>2433</v>
      </c>
      <c r="G3756" s="34">
        <v>0.37519999999999998</v>
      </c>
    </row>
    <row r="3757" spans="1:7" ht="15" customHeight="1">
      <c r="A3757" s="27" t="s">
        <v>2729</v>
      </c>
      <c r="B3757" s="27" t="s">
        <v>2950</v>
      </c>
      <c r="C3757" s="27" t="s">
        <v>771</v>
      </c>
      <c r="D3757" s="28" t="s">
        <v>81</v>
      </c>
      <c r="E3757" s="1"/>
      <c r="F3757" s="1"/>
      <c r="G3757" s="1"/>
    </row>
    <row r="3758" spans="1:7" ht="20.100000000000001" customHeight="1">
      <c r="A3758" s="29" t="s">
        <v>59</v>
      </c>
      <c r="B3758" s="29" t="s">
        <v>60</v>
      </c>
      <c r="C3758" s="29" t="s">
        <v>61</v>
      </c>
      <c r="D3758" s="30" t="s">
        <v>58</v>
      </c>
      <c r="E3758" s="31">
        <v>1</v>
      </c>
      <c r="F3758" s="32">
        <v>10</v>
      </c>
      <c r="G3758" s="32">
        <f>F3758*E3758</f>
        <v>10</v>
      </c>
    </row>
    <row r="3759" spans="1:7" ht="15" customHeight="1">
      <c r="A3759" s="1"/>
      <c r="B3759" s="1"/>
      <c r="C3759" s="1"/>
      <c r="D3759" s="1"/>
      <c r="E3759" s="1"/>
      <c r="F3759" s="33" t="s">
        <v>2433</v>
      </c>
      <c r="G3759" s="34">
        <v>10</v>
      </c>
    </row>
    <row r="3760" spans="1:7" ht="15" customHeight="1">
      <c r="A3760" s="27" t="s">
        <v>2729</v>
      </c>
      <c r="B3760" s="27" t="s">
        <v>2951</v>
      </c>
      <c r="C3760" s="27" t="s">
        <v>773</v>
      </c>
      <c r="D3760" s="28" t="s">
        <v>81</v>
      </c>
      <c r="E3760" s="1"/>
      <c r="F3760" s="1"/>
      <c r="G3760" s="1"/>
    </row>
    <row r="3761" spans="1:7" ht="20.100000000000001" customHeight="1">
      <c r="A3761" s="29" t="s">
        <v>59</v>
      </c>
      <c r="B3761" s="29" t="s">
        <v>60</v>
      </c>
      <c r="C3761" s="29" t="s">
        <v>61</v>
      </c>
      <c r="D3761" s="30" t="s">
        <v>58</v>
      </c>
      <c r="E3761" s="31">
        <v>1</v>
      </c>
      <c r="F3761" s="32">
        <v>5</v>
      </c>
      <c r="G3761" s="32">
        <f>F3761*E3761</f>
        <v>5</v>
      </c>
    </row>
    <row r="3762" spans="1:7" ht="15" customHeight="1">
      <c r="A3762" s="1"/>
      <c r="B3762" s="1"/>
      <c r="C3762" s="1"/>
      <c r="D3762" s="1"/>
      <c r="E3762" s="1"/>
      <c r="F3762" s="33" t="s">
        <v>2433</v>
      </c>
      <c r="G3762" s="34">
        <v>5</v>
      </c>
    </row>
    <row r="3763" spans="1:7" ht="15" customHeight="1">
      <c r="A3763" s="27" t="s">
        <v>2729</v>
      </c>
      <c r="B3763" s="27" t="s">
        <v>2952</v>
      </c>
      <c r="C3763" s="27" t="s">
        <v>2277</v>
      </c>
      <c r="D3763" s="28" t="s">
        <v>1856</v>
      </c>
      <c r="E3763" s="1"/>
      <c r="F3763" s="1"/>
      <c r="G3763" s="1"/>
    </row>
    <row r="3764" spans="1:7" ht="27.95" customHeight="1">
      <c r="A3764" s="29" t="s">
        <v>231</v>
      </c>
      <c r="B3764" s="29" t="s">
        <v>232</v>
      </c>
      <c r="C3764" s="29" t="s">
        <v>233</v>
      </c>
      <c r="D3764" s="30" t="s">
        <v>171</v>
      </c>
      <c r="E3764" s="31">
        <v>17.399999999999999</v>
      </c>
      <c r="F3764" s="32">
        <v>0.13</v>
      </c>
      <c r="G3764" s="32">
        <f>F3764*E3764</f>
        <v>2.262</v>
      </c>
    </row>
    <row r="3765" spans="1:7" ht="15" customHeight="1">
      <c r="A3765" s="1"/>
      <c r="B3765" s="1"/>
      <c r="C3765" s="1"/>
      <c r="D3765" s="1"/>
      <c r="E3765" s="1"/>
      <c r="F3765" s="33" t="s">
        <v>2433</v>
      </c>
      <c r="G3765" s="34">
        <v>2.262</v>
      </c>
    </row>
    <row r="3766" spans="1:7" ht="15" customHeight="1">
      <c r="A3766" s="27" t="s">
        <v>2729</v>
      </c>
      <c r="B3766" s="27" t="s">
        <v>2953</v>
      </c>
      <c r="C3766" s="27" t="s">
        <v>2077</v>
      </c>
      <c r="D3766" s="28" t="s">
        <v>58</v>
      </c>
      <c r="E3766" s="1"/>
      <c r="F3766" s="1"/>
      <c r="G3766" s="1"/>
    </row>
    <row r="3767" spans="1:7" ht="27.95" customHeight="1">
      <c r="A3767" s="29" t="s">
        <v>52</v>
      </c>
      <c r="B3767" s="29" t="s">
        <v>53</v>
      </c>
      <c r="C3767" s="29" t="s">
        <v>54</v>
      </c>
      <c r="D3767" s="30" t="s">
        <v>48</v>
      </c>
      <c r="E3767" s="31">
        <v>14</v>
      </c>
      <c r="F3767" s="32">
        <v>2.1901930699999999E-2</v>
      </c>
      <c r="G3767" s="32">
        <f>F3767*E3767</f>
        <v>0.30662702980000001</v>
      </c>
    </row>
    <row r="3768" spans="1:7" ht="15" customHeight="1">
      <c r="A3768" s="1"/>
      <c r="B3768" s="1"/>
      <c r="C3768" s="1"/>
      <c r="D3768" s="1"/>
      <c r="E3768" s="1"/>
      <c r="F3768" s="33" t="s">
        <v>2433</v>
      </c>
      <c r="G3768" s="34">
        <v>0.30662702980000001</v>
      </c>
    </row>
    <row r="3769" spans="1:7" ht="15" customHeight="1">
      <c r="A3769" s="27" t="s">
        <v>2729</v>
      </c>
      <c r="B3769" s="27" t="s">
        <v>2954</v>
      </c>
      <c r="C3769" s="27" t="s">
        <v>1853</v>
      </c>
      <c r="D3769" s="28" t="s">
        <v>196</v>
      </c>
      <c r="E3769" s="1"/>
      <c r="F3769" s="1"/>
      <c r="G3769" s="1"/>
    </row>
    <row r="3770" spans="1:7" ht="27.95" customHeight="1">
      <c r="A3770" s="29" t="s">
        <v>231</v>
      </c>
      <c r="B3770" s="29" t="s">
        <v>232</v>
      </c>
      <c r="C3770" s="29" t="s">
        <v>233</v>
      </c>
      <c r="D3770" s="30" t="s">
        <v>171</v>
      </c>
      <c r="E3770" s="31">
        <v>17.399999999999999</v>
      </c>
      <c r="F3770" s="32">
        <v>0.9</v>
      </c>
      <c r="G3770" s="32">
        <f>F3770*E3770</f>
        <v>15.659999999999998</v>
      </c>
    </row>
    <row r="3771" spans="1:7" ht="15" customHeight="1">
      <c r="A3771" s="1"/>
      <c r="B3771" s="1"/>
      <c r="C3771" s="1"/>
      <c r="D3771" s="1"/>
      <c r="E3771" s="1"/>
      <c r="F3771" s="33" t="s">
        <v>2433</v>
      </c>
      <c r="G3771" s="34">
        <v>15.66</v>
      </c>
    </row>
    <row r="3772" spans="1:7" ht="32.1" customHeight="1">
      <c r="A3772" s="27" t="s">
        <v>2535</v>
      </c>
      <c r="B3772" s="27" t="s">
        <v>2955</v>
      </c>
      <c r="C3772" s="27" t="s">
        <v>69</v>
      </c>
      <c r="D3772" s="28" t="s">
        <v>783</v>
      </c>
      <c r="E3772" s="1"/>
      <c r="F3772" s="1"/>
      <c r="G3772" s="1"/>
    </row>
    <row r="3773" spans="1:7" ht="36" customHeight="1">
      <c r="A3773" s="29" t="s">
        <v>67</v>
      </c>
      <c r="B3773" s="29" t="s">
        <v>68</v>
      </c>
      <c r="C3773" s="29" t="s">
        <v>69</v>
      </c>
      <c r="D3773" s="30" t="s">
        <v>783</v>
      </c>
      <c r="E3773" s="31">
        <v>1111.25</v>
      </c>
      <c r="F3773" s="32">
        <v>1</v>
      </c>
      <c r="G3773" s="32">
        <f>F3773*E3773</f>
        <v>1111.25</v>
      </c>
    </row>
    <row r="3774" spans="1:7" ht="36" customHeight="1">
      <c r="A3774" s="29" t="s">
        <v>200</v>
      </c>
      <c r="B3774" s="29" t="s">
        <v>68</v>
      </c>
      <c r="C3774" s="29" t="s">
        <v>69</v>
      </c>
      <c r="D3774" s="30" t="s">
        <v>783</v>
      </c>
      <c r="E3774" s="31">
        <v>2001</v>
      </c>
      <c r="F3774" s="32">
        <v>1</v>
      </c>
      <c r="G3774" s="32">
        <f>F3774*E3774</f>
        <v>2001</v>
      </c>
    </row>
    <row r="3775" spans="1:7" ht="15" customHeight="1">
      <c r="A3775" s="1"/>
      <c r="B3775" s="1"/>
      <c r="C3775" s="1"/>
      <c r="D3775" s="1"/>
      <c r="E3775" s="1"/>
      <c r="F3775" s="33" t="s">
        <v>2433</v>
      </c>
      <c r="G3775" s="34">
        <v>3112.25</v>
      </c>
    </row>
    <row r="3776" spans="1:7" ht="15.95" customHeight="1">
      <c r="A3776" s="27" t="s">
        <v>2535</v>
      </c>
      <c r="B3776" s="27" t="s">
        <v>2956</v>
      </c>
      <c r="C3776" s="27" t="s">
        <v>971</v>
      </c>
      <c r="D3776" s="28" t="s">
        <v>972</v>
      </c>
      <c r="E3776" s="1"/>
      <c r="F3776" s="1"/>
      <c r="G3776" s="1"/>
    </row>
    <row r="3777" spans="1:7" ht="27.95" customHeight="1">
      <c r="A3777" s="29" t="s">
        <v>210</v>
      </c>
      <c r="B3777" s="29" t="s">
        <v>211</v>
      </c>
      <c r="C3777" s="29" t="s">
        <v>212</v>
      </c>
      <c r="D3777" s="30" t="s">
        <v>101</v>
      </c>
      <c r="E3777" s="31">
        <v>330.48</v>
      </c>
      <c r="F3777" s="32">
        <v>0.19600000000000001</v>
      </c>
      <c r="G3777" s="32">
        <f>F3777*E3777</f>
        <v>64.774080000000012</v>
      </c>
    </row>
    <row r="3778" spans="1:7" ht="27.95" customHeight="1">
      <c r="A3778" s="29" t="s">
        <v>295</v>
      </c>
      <c r="B3778" s="29" t="s">
        <v>211</v>
      </c>
      <c r="C3778" s="29" t="s">
        <v>296</v>
      </c>
      <c r="D3778" s="30" t="s">
        <v>101</v>
      </c>
      <c r="E3778" s="31">
        <v>4</v>
      </c>
      <c r="F3778" s="32">
        <v>0.19600000000000001</v>
      </c>
      <c r="G3778" s="32">
        <f>F3778*E3778</f>
        <v>0.78400000000000003</v>
      </c>
    </row>
    <row r="3779" spans="1:7" ht="27.95" customHeight="1">
      <c r="A3779" s="29" t="s">
        <v>343</v>
      </c>
      <c r="B3779" s="29" t="s">
        <v>211</v>
      </c>
      <c r="C3779" s="29" t="s">
        <v>212</v>
      </c>
      <c r="D3779" s="30" t="s">
        <v>101</v>
      </c>
      <c r="E3779" s="31">
        <v>426.35</v>
      </c>
      <c r="F3779" s="32">
        <v>0.19600000000000001</v>
      </c>
      <c r="G3779" s="32">
        <f>F3779*E3779</f>
        <v>83.564600000000013</v>
      </c>
    </row>
    <row r="3780" spans="1:7" ht="27.95" customHeight="1">
      <c r="A3780" s="29" t="s">
        <v>347</v>
      </c>
      <c r="B3780" s="29" t="s">
        <v>348</v>
      </c>
      <c r="C3780" s="29" t="s">
        <v>349</v>
      </c>
      <c r="D3780" s="30" t="s">
        <v>48</v>
      </c>
      <c r="E3780" s="31">
        <v>72</v>
      </c>
      <c r="F3780" s="32">
        <v>0.19600000000000001</v>
      </c>
      <c r="G3780" s="32">
        <f>F3780*E3780</f>
        <v>14.112</v>
      </c>
    </row>
    <row r="3781" spans="1:7" ht="15" customHeight="1">
      <c r="A3781" s="1"/>
      <c r="B3781" s="1"/>
      <c r="C3781" s="1"/>
      <c r="D3781" s="1"/>
      <c r="E3781" s="1"/>
      <c r="F3781" s="33" t="s">
        <v>2433</v>
      </c>
      <c r="G3781" s="34">
        <v>163.23468</v>
      </c>
    </row>
    <row r="3782" spans="1:7" ht="15.95" customHeight="1">
      <c r="A3782" s="27" t="s">
        <v>2535</v>
      </c>
      <c r="B3782" s="27" t="s">
        <v>2957</v>
      </c>
      <c r="C3782" s="27" t="s">
        <v>974</v>
      </c>
      <c r="D3782" s="28" t="s">
        <v>19</v>
      </c>
      <c r="E3782" s="1"/>
      <c r="F3782" s="1"/>
      <c r="G3782" s="1"/>
    </row>
    <row r="3783" spans="1:7" ht="27.95" customHeight="1">
      <c r="A3783" s="29" t="s">
        <v>210</v>
      </c>
      <c r="B3783" s="29" t="s">
        <v>211</v>
      </c>
      <c r="C3783" s="29" t="s">
        <v>212</v>
      </c>
      <c r="D3783" s="30" t="s">
        <v>101</v>
      </c>
      <c r="E3783" s="31">
        <v>330.48</v>
      </c>
      <c r="F3783" s="32">
        <v>0.78500000000000003</v>
      </c>
      <c r="G3783" s="32">
        <f>F3783*E3783</f>
        <v>259.42680000000001</v>
      </c>
    </row>
    <row r="3784" spans="1:7" ht="27.95" customHeight="1">
      <c r="A3784" s="29" t="s">
        <v>295</v>
      </c>
      <c r="B3784" s="29" t="s">
        <v>211</v>
      </c>
      <c r="C3784" s="29" t="s">
        <v>296</v>
      </c>
      <c r="D3784" s="30" t="s">
        <v>101</v>
      </c>
      <c r="E3784" s="31">
        <v>4</v>
      </c>
      <c r="F3784" s="32">
        <v>0.78500000000000003</v>
      </c>
      <c r="G3784" s="32">
        <f>F3784*E3784</f>
        <v>3.14</v>
      </c>
    </row>
    <row r="3785" spans="1:7" ht="27.95" customHeight="1">
      <c r="A3785" s="29" t="s">
        <v>343</v>
      </c>
      <c r="B3785" s="29" t="s">
        <v>211</v>
      </c>
      <c r="C3785" s="29" t="s">
        <v>212</v>
      </c>
      <c r="D3785" s="30" t="s">
        <v>101</v>
      </c>
      <c r="E3785" s="31">
        <v>426.35</v>
      </c>
      <c r="F3785" s="32">
        <v>0.78500000000000003</v>
      </c>
      <c r="G3785" s="32">
        <f>F3785*E3785</f>
        <v>334.68475000000001</v>
      </c>
    </row>
    <row r="3786" spans="1:7" ht="27.95" customHeight="1">
      <c r="A3786" s="29" t="s">
        <v>347</v>
      </c>
      <c r="B3786" s="29" t="s">
        <v>348</v>
      </c>
      <c r="C3786" s="29" t="s">
        <v>349</v>
      </c>
      <c r="D3786" s="30" t="s">
        <v>48</v>
      </c>
      <c r="E3786" s="31">
        <v>72</v>
      </c>
      <c r="F3786" s="32">
        <v>0.78500000000000003</v>
      </c>
      <c r="G3786" s="32">
        <f>F3786*E3786</f>
        <v>56.52</v>
      </c>
    </row>
    <row r="3787" spans="1:7" ht="15" customHeight="1">
      <c r="A3787" s="1"/>
      <c r="B3787" s="1"/>
      <c r="C3787" s="1"/>
      <c r="D3787" s="1"/>
      <c r="E3787" s="1"/>
      <c r="F3787" s="33" t="s">
        <v>2433</v>
      </c>
      <c r="G3787" s="34">
        <v>653.77155000000005</v>
      </c>
    </row>
    <row r="3788" spans="1:7" ht="24" customHeight="1">
      <c r="A3788" s="27" t="s">
        <v>2535</v>
      </c>
      <c r="B3788" s="27" t="s">
        <v>2958</v>
      </c>
      <c r="C3788" s="27" t="s">
        <v>33</v>
      </c>
      <c r="D3788" s="28" t="s">
        <v>19</v>
      </c>
      <c r="E3788" s="1"/>
      <c r="F3788" s="1"/>
      <c r="G3788" s="1"/>
    </row>
    <row r="3789" spans="1:7" ht="27.95" customHeight="1">
      <c r="A3789" s="29" t="s">
        <v>31</v>
      </c>
      <c r="B3789" s="29" t="s">
        <v>32</v>
      </c>
      <c r="C3789" s="29" t="s">
        <v>33</v>
      </c>
      <c r="D3789" s="30" t="s">
        <v>19</v>
      </c>
      <c r="E3789" s="31">
        <v>12</v>
      </c>
      <c r="F3789" s="32">
        <v>1</v>
      </c>
      <c r="G3789" s="32">
        <f>F3789*E3789</f>
        <v>12</v>
      </c>
    </row>
    <row r="3790" spans="1:7" ht="15" customHeight="1">
      <c r="A3790" s="1"/>
      <c r="B3790" s="1"/>
      <c r="C3790" s="1"/>
      <c r="D3790" s="1"/>
      <c r="E3790" s="1"/>
      <c r="F3790" s="33" t="s">
        <v>2433</v>
      </c>
      <c r="G3790" s="34">
        <v>12</v>
      </c>
    </row>
    <row r="3791" spans="1:7" ht="32.1" customHeight="1">
      <c r="A3791" s="27" t="s">
        <v>2729</v>
      </c>
      <c r="B3791" s="27" t="s">
        <v>2959</v>
      </c>
      <c r="C3791" s="27" t="s">
        <v>28</v>
      </c>
      <c r="D3791" s="28" t="s">
        <v>30</v>
      </c>
      <c r="E3791" s="1"/>
      <c r="F3791" s="1"/>
      <c r="G3791" s="1"/>
    </row>
    <row r="3792" spans="1:7" ht="36" customHeight="1">
      <c r="A3792" s="29" t="s">
        <v>26</v>
      </c>
      <c r="B3792" s="29" t="s">
        <v>27</v>
      </c>
      <c r="C3792" s="29" t="s">
        <v>28</v>
      </c>
      <c r="D3792" s="30" t="s">
        <v>30</v>
      </c>
      <c r="E3792" s="31">
        <v>12</v>
      </c>
      <c r="F3792" s="32">
        <v>1</v>
      </c>
      <c r="G3792" s="32">
        <f>F3792*E3792</f>
        <v>12</v>
      </c>
    </row>
    <row r="3793" spans="1:7" ht="15" customHeight="1">
      <c r="A3793" s="1"/>
      <c r="B3793" s="1"/>
      <c r="C3793" s="1"/>
      <c r="D3793" s="1"/>
      <c r="E3793" s="1"/>
      <c r="F3793" s="33" t="s">
        <v>2433</v>
      </c>
      <c r="G3793" s="34">
        <v>12</v>
      </c>
    </row>
    <row r="3794" spans="1:7" ht="15.95" customHeight="1">
      <c r="A3794" s="27" t="s">
        <v>2535</v>
      </c>
      <c r="B3794" s="27" t="s">
        <v>2960</v>
      </c>
      <c r="C3794" s="27" t="s">
        <v>976</v>
      </c>
      <c r="D3794" s="28" t="s">
        <v>972</v>
      </c>
      <c r="E3794" s="1"/>
      <c r="F3794" s="1"/>
      <c r="G3794" s="1"/>
    </row>
    <row r="3795" spans="1:7" ht="27.95" customHeight="1">
      <c r="A3795" s="29" t="s">
        <v>210</v>
      </c>
      <c r="B3795" s="29" t="s">
        <v>211</v>
      </c>
      <c r="C3795" s="29" t="s">
        <v>212</v>
      </c>
      <c r="D3795" s="30" t="s">
        <v>101</v>
      </c>
      <c r="E3795" s="31">
        <v>330.48</v>
      </c>
      <c r="F3795" s="32">
        <v>0.39300000000000002</v>
      </c>
      <c r="G3795" s="32">
        <f>F3795*E3795</f>
        <v>129.87864000000002</v>
      </c>
    </row>
    <row r="3796" spans="1:7" ht="27.95" customHeight="1">
      <c r="A3796" s="29" t="s">
        <v>295</v>
      </c>
      <c r="B3796" s="29" t="s">
        <v>211</v>
      </c>
      <c r="C3796" s="29" t="s">
        <v>296</v>
      </c>
      <c r="D3796" s="30" t="s">
        <v>101</v>
      </c>
      <c r="E3796" s="31">
        <v>4</v>
      </c>
      <c r="F3796" s="32">
        <v>0.39300000000000002</v>
      </c>
      <c r="G3796" s="32">
        <f>F3796*E3796</f>
        <v>1.5720000000000001</v>
      </c>
    </row>
    <row r="3797" spans="1:7" ht="27.95" customHeight="1">
      <c r="A3797" s="29" t="s">
        <v>343</v>
      </c>
      <c r="B3797" s="29" t="s">
        <v>211</v>
      </c>
      <c r="C3797" s="29" t="s">
        <v>212</v>
      </c>
      <c r="D3797" s="30" t="s">
        <v>101</v>
      </c>
      <c r="E3797" s="31">
        <v>426.35</v>
      </c>
      <c r="F3797" s="32">
        <v>0.39300000000000002</v>
      </c>
      <c r="G3797" s="32">
        <f>F3797*E3797</f>
        <v>167.55555000000001</v>
      </c>
    </row>
    <row r="3798" spans="1:7" ht="27.95" customHeight="1">
      <c r="A3798" s="29" t="s">
        <v>347</v>
      </c>
      <c r="B3798" s="29" t="s">
        <v>348</v>
      </c>
      <c r="C3798" s="29" t="s">
        <v>349</v>
      </c>
      <c r="D3798" s="30" t="s">
        <v>48</v>
      </c>
      <c r="E3798" s="31">
        <v>72</v>
      </c>
      <c r="F3798" s="32">
        <v>0.39300000000000002</v>
      </c>
      <c r="G3798" s="32">
        <f>F3798*E3798</f>
        <v>28.295999999999999</v>
      </c>
    </row>
    <row r="3799" spans="1:7" ht="15" customHeight="1">
      <c r="A3799" s="1"/>
      <c r="B3799" s="1"/>
      <c r="C3799" s="1"/>
      <c r="D3799" s="1"/>
      <c r="E3799" s="1"/>
      <c r="F3799" s="33" t="s">
        <v>2433</v>
      </c>
      <c r="G3799" s="34">
        <v>327.30219</v>
      </c>
    </row>
    <row r="3800" spans="1:7" ht="15.95" customHeight="1">
      <c r="A3800" s="27" t="s">
        <v>2729</v>
      </c>
      <c r="B3800" s="27" t="s">
        <v>2961</v>
      </c>
      <c r="C3800" s="27" t="s">
        <v>578</v>
      </c>
      <c r="D3800" s="28" t="s">
        <v>58</v>
      </c>
      <c r="E3800" s="1"/>
      <c r="F3800" s="1"/>
      <c r="G3800" s="1"/>
    </row>
    <row r="3801" spans="1:7" ht="20.100000000000001" customHeight="1">
      <c r="A3801" s="29" t="s">
        <v>34</v>
      </c>
      <c r="B3801" s="29" t="s">
        <v>35</v>
      </c>
      <c r="C3801" s="29" t="s">
        <v>36</v>
      </c>
      <c r="D3801" s="30" t="s">
        <v>30</v>
      </c>
      <c r="E3801" s="31">
        <v>12</v>
      </c>
      <c r="F3801" s="32">
        <v>10</v>
      </c>
      <c r="G3801" s="32">
        <f>F3801*E3801</f>
        <v>120</v>
      </c>
    </row>
    <row r="3802" spans="1:7" ht="15" customHeight="1">
      <c r="A3802" s="1"/>
      <c r="B3802" s="1"/>
      <c r="C3802" s="1"/>
      <c r="D3802" s="1"/>
      <c r="E3802" s="1"/>
      <c r="F3802" s="33" t="s">
        <v>2433</v>
      </c>
      <c r="G3802" s="34">
        <v>120</v>
      </c>
    </row>
    <row r="3803" spans="1:7" ht="24" customHeight="1">
      <c r="A3803" s="27" t="s">
        <v>2729</v>
      </c>
      <c r="B3803" s="27" t="s">
        <v>2962</v>
      </c>
      <c r="C3803" s="27" t="s">
        <v>2124</v>
      </c>
      <c r="D3803" s="28" t="s">
        <v>58</v>
      </c>
      <c r="E3803" s="1"/>
      <c r="F3803" s="1"/>
      <c r="G3803" s="1"/>
    </row>
    <row r="3804" spans="1:7" ht="20.100000000000001" customHeight="1">
      <c r="A3804" s="29" t="s">
        <v>49</v>
      </c>
      <c r="B3804" s="29" t="s">
        <v>50</v>
      </c>
      <c r="C3804" s="29" t="s">
        <v>51</v>
      </c>
      <c r="D3804" s="30" t="s">
        <v>48</v>
      </c>
      <c r="E3804" s="31">
        <v>30</v>
      </c>
      <c r="F3804" s="32">
        <v>2.52E-2</v>
      </c>
      <c r="G3804" s="32">
        <f>F3804*E3804</f>
        <v>0.75600000000000001</v>
      </c>
    </row>
    <row r="3805" spans="1:7" ht="15" customHeight="1">
      <c r="A3805" s="1"/>
      <c r="B3805" s="1"/>
      <c r="C3805" s="1"/>
      <c r="D3805" s="1"/>
      <c r="E3805" s="1"/>
      <c r="F3805" s="33" t="s">
        <v>2433</v>
      </c>
      <c r="G3805" s="34">
        <v>0.75600000000000001</v>
      </c>
    </row>
    <row r="3806" spans="1:7" ht="15.95" customHeight="1">
      <c r="A3806" s="27" t="s">
        <v>2729</v>
      </c>
      <c r="B3806" s="27" t="s">
        <v>2963</v>
      </c>
      <c r="C3806" s="27" t="s">
        <v>432</v>
      </c>
      <c r="D3806" s="28" t="s">
        <v>196</v>
      </c>
      <c r="E3806" s="1"/>
      <c r="F3806" s="1"/>
      <c r="G3806" s="1"/>
    </row>
    <row r="3807" spans="1:7" ht="20.100000000000001" customHeight="1">
      <c r="A3807" s="29" t="s">
        <v>430</v>
      </c>
      <c r="B3807" s="29" t="s">
        <v>431</v>
      </c>
      <c r="C3807" s="29" t="s">
        <v>432</v>
      </c>
      <c r="D3807" s="30" t="s">
        <v>196</v>
      </c>
      <c r="E3807" s="31">
        <v>47</v>
      </c>
      <c r="F3807" s="32">
        <v>1</v>
      </c>
      <c r="G3807" s="32">
        <f>F3807*E3807</f>
        <v>47</v>
      </c>
    </row>
    <row r="3808" spans="1:7" ht="15" customHeight="1">
      <c r="A3808" s="1"/>
      <c r="B3808" s="1"/>
      <c r="C3808" s="1"/>
      <c r="D3808" s="1"/>
      <c r="E3808" s="1"/>
      <c r="F3808" s="33" t="s">
        <v>2433</v>
      </c>
      <c r="G3808" s="34">
        <v>47</v>
      </c>
    </row>
    <row r="3809" spans="1:7" ht="15" customHeight="1">
      <c r="A3809" s="27" t="s">
        <v>2729</v>
      </c>
      <c r="B3809" s="27" t="s">
        <v>2964</v>
      </c>
      <c r="C3809" s="27" t="s">
        <v>2127</v>
      </c>
      <c r="D3809" s="28" t="s">
        <v>58</v>
      </c>
      <c r="E3809" s="1"/>
      <c r="F3809" s="1"/>
      <c r="G3809" s="1"/>
    </row>
    <row r="3810" spans="1:7" ht="27.95" customHeight="1">
      <c r="A3810" s="29" t="s">
        <v>55</v>
      </c>
      <c r="B3810" s="29" t="s">
        <v>56</v>
      </c>
      <c r="C3810" s="29" t="s">
        <v>57</v>
      </c>
      <c r="D3810" s="30" t="s">
        <v>58</v>
      </c>
      <c r="E3810" s="31">
        <v>1</v>
      </c>
      <c r="F3810" s="32">
        <v>1</v>
      </c>
      <c r="G3810" s="32">
        <f>F3810*E3810</f>
        <v>1</v>
      </c>
    </row>
    <row r="3811" spans="1:7" ht="15" customHeight="1">
      <c r="A3811" s="1"/>
      <c r="B3811" s="1"/>
      <c r="C3811" s="1"/>
      <c r="D3811" s="1"/>
      <c r="E3811" s="1"/>
      <c r="F3811" s="33" t="s">
        <v>2433</v>
      </c>
      <c r="G3811" s="34">
        <v>1</v>
      </c>
    </row>
    <row r="3812" spans="1:7" ht="15" customHeight="1">
      <c r="A3812" s="27" t="s">
        <v>2753</v>
      </c>
      <c r="B3812" s="27" t="s">
        <v>2965</v>
      </c>
      <c r="C3812" s="27" t="s">
        <v>1883</v>
      </c>
      <c r="D3812" s="28" t="s">
        <v>1864</v>
      </c>
      <c r="E3812" s="1"/>
      <c r="F3812" s="1"/>
      <c r="G3812" s="1"/>
    </row>
    <row r="3813" spans="1:7" ht="15" customHeight="1">
      <c r="A3813" s="29" t="s">
        <v>152</v>
      </c>
      <c r="B3813" s="29" t="s">
        <v>153</v>
      </c>
      <c r="C3813" s="29" t="s">
        <v>154</v>
      </c>
      <c r="D3813" s="30" t="s">
        <v>155</v>
      </c>
      <c r="E3813" s="31">
        <v>142</v>
      </c>
      <c r="F3813" s="32">
        <v>6.2560000000000003E-3</v>
      </c>
      <c r="G3813" s="32">
        <f>F3813*E3813</f>
        <v>0.88835200000000003</v>
      </c>
    </row>
    <row r="3814" spans="1:7" ht="20.100000000000001" customHeight="1">
      <c r="A3814" s="29" t="s">
        <v>193</v>
      </c>
      <c r="B3814" s="29" t="s">
        <v>194</v>
      </c>
      <c r="C3814" s="29" t="s">
        <v>195</v>
      </c>
      <c r="D3814" s="30" t="s">
        <v>196</v>
      </c>
      <c r="E3814" s="31">
        <v>18</v>
      </c>
      <c r="F3814" s="32">
        <v>4.5999999999999999E-3</v>
      </c>
      <c r="G3814" s="32">
        <f>F3814*E3814</f>
        <v>8.2799999999999999E-2</v>
      </c>
    </row>
    <row r="3815" spans="1:7" ht="27.95" customHeight="1">
      <c r="A3815" s="29" t="s">
        <v>231</v>
      </c>
      <c r="B3815" s="29" t="s">
        <v>232</v>
      </c>
      <c r="C3815" s="29" t="s">
        <v>233</v>
      </c>
      <c r="D3815" s="30" t="s">
        <v>171</v>
      </c>
      <c r="E3815" s="31">
        <v>17.399999999999999</v>
      </c>
      <c r="F3815" s="32">
        <v>3.7950000000000002E-3</v>
      </c>
      <c r="G3815" s="32">
        <f>F3815*E3815</f>
        <v>6.6032999999999994E-2</v>
      </c>
    </row>
    <row r="3816" spans="1:7" ht="15" customHeight="1">
      <c r="A3816" s="1"/>
      <c r="B3816" s="1"/>
      <c r="C3816" s="1"/>
      <c r="D3816" s="1"/>
      <c r="E3816" s="1"/>
      <c r="F3816" s="33" t="s">
        <v>2433</v>
      </c>
      <c r="G3816" s="34">
        <v>1.037185</v>
      </c>
    </row>
    <row r="3817" spans="1:7" ht="15" customHeight="1">
      <c r="A3817" s="27" t="s">
        <v>2729</v>
      </c>
      <c r="B3817" s="27" t="s">
        <v>2966</v>
      </c>
      <c r="C3817" s="27" t="s">
        <v>1970</v>
      </c>
      <c r="D3817" s="28" t="s">
        <v>155</v>
      </c>
      <c r="E3817" s="1"/>
      <c r="F3817" s="1"/>
      <c r="G3817" s="1"/>
    </row>
    <row r="3818" spans="1:7" ht="15" customHeight="1">
      <c r="A3818" s="29" t="s">
        <v>152</v>
      </c>
      <c r="B3818" s="29" t="s">
        <v>153</v>
      </c>
      <c r="C3818" s="29" t="s">
        <v>154</v>
      </c>
      <c r="D3818" s="30" t="s">
        <v>155</v>
      </c>
      <c r="E3818" s="31">
        <v>142</v>
      </c>
      <c r="F3818" s="32">
        <v>2.6734499999999999</v>
      </c>
      <c r="G3818" s="32">
        <f>F3818*E3818</f>
        <v>379.62989999999996</v>
      </c>
    </row>
    <row r="3819" spans="1:7" ht="15" customHeight="1">
      <c r="A3819" s="29" t="s">
        <v>178</v>
      </c>
      <c r="B3819" s="29" t="s">
        <v>153</v>
      </c>
      <c r="C3819" s="29" t="s">
        <v>154</v>
      </c>
      <c r="D3819" s="30" t="s">
        <v>155</v>
      </c>
      <c r="E3819" s="31">
        <v>71</v>
      </c>
      <c r="F3819" s="32">
        <v>1.07345</v>
      </c>
      <c r="G3819" s="32">
        <f>F3819*E3819</f>
        <v>76.214950000000002</v>
      </c>
    </row>
    <row r="3820" spans="1:7" ht="15" customHeight="1">
      <c r="A3820" s="29" t="s">
        <v>256</v>
      </c>
      <c r="B3820" s="29" t="s">
        <v>153</v>
      </c>
      <c r="C3820" s="29" t="s">
        <v>154</v>
      </c>
      <c r="D3820" s="30" t="s">
        <v>155</v>
      </c>
      <c r="E3820" s="31">
        <v>190</v>
      </c>
      <c r="F3820" s="32">
        <v>1.07345</v>
      </c>
      <c r="G3820" s="32">
        <f>F3820*E3820</f>
        <v>203.9555</v>
      </c>
    </row>
    <row r="3821" spans="1:7" ht="15" customHeight="1">
      <c r="A3821" s="29" t="s">
        <v>363</v>
      </c>
      <c r="B3821" s="29" t="s">
        <v>153</v>
      </c>
      <c r="C3821" s="29" t="s">
        <v>154</v>
      </c>
      <c r="D3821" s="30" t="s">
        <v>155</v>
      </c>
      <c r="E3821" s="31">
        <v>110</v>
      </c>
      <c r="F3821" s="32">
        <v>1.07345</v>
      </c>
      <c r="G3821" s="32">
        <f>F3821*E3821</f>
        <v>118.0795</v>
      </c>
    </row>
    <row r="3822" spans="1:7" ht="15" customHeight="1">
      <c r="A3822" s="1"/>
      <c r="B3822" s="1"/>
      <c r="C3822" s="1"/>
      <c r="D3822" s="1"/>
      <c r="E3822" s="1"/>
      <c r="F3822" s="33" t="s">
        <v>2433</v>
      </c>
      <c r="G3822" s="34">
        <v>777.87985000000003</v>
      </c>
    </row>
    <row r="3823" spans="1:7" ht="15.95" customHeight="1">
      <c r="A3823" s="27" t="s">
        <v>2729</v>
      </c>
      <c r="B3823" s="27" t="s">
        <v>2967</v>
      </c>
      <c r="C3823" s="27" t="s">
        <v>1063</v>
      </c>
      <c r="D3823" s="28" t="s">
        <v>48</v>
      </c>
      <c r="E3823" s="1"/>
      <c r="F3823" s="1"/>
      <c r="G3823" s="1"/>
    </row>
    <row r="3824" spans="1:7" ht="20.100000000000001" customHeight="1">
      <c r="A3824" s="29" t="s">
        <v>279</v>
      </c>
      <c r="B3824" s="29" t="s">
        <v>280</v>
      </c>
      <c r="C3824" s="29" t="s">
        <v>281</v>
      </c>
      <c r="D3824" s="30" t="s">
        <v>48</v>
      </c>
      <c r="E3824" s="31">
        <v>275.91000000000003</v>
      </c>
      <c r="F3824" s="32">
        <v>1.1499999999999999</v>
      </c>
      <c r="G3824" s="32">
        <f>F3824*E3824</f>
        <v>317.29649999999998</v>
      </c>
    </row>
    <row r="3825" spans="1:7" ht="20.100000000000001" customHeight="1">
      <c r="A3825" s="29" t="s">
        <v>375</v>
      </c>
      <c r="B3825" s="29" t="s">
        <v>280</v>
      </c>
      <c r="C3825" s="29" t="s">
        <v>281</v>
      </c>
      <c r="D3825" s="30" t="s">
        <v>48</v>
      </c>
      <c r="E3825" s="31">
        <v>178.5</v>
      </c>
      <c r="F3825" s="32">
        <v>1.1499999999999999</v>
      </c>
      <c r="G3825" s="32">
        <f>F3825*E3825</f>
        <v>205.27499999999998</v>
      </c>
    </row>
    <row r="3826" spans="1:7" ht="15" customHeight="1">
      <c r="A3826" s="1"/>
      <c r="B3826" s="1"/>
      <c r="C3826" s="1"/>
      <c r="D3826" s="1"/>
      <c r="E3826" s="1"/>
      <c r="F3826" s="33" t="s">
        <v>2433</v>
      </c>
      <c r="G3826" s="34">
        <v>522.57150000000001</v>
      </c>
    </row>
    <row r="3827" spans="1:7" ht="15.95" customHeight="1">
      <c r="A3827" s="27" t="s">
        <v>2729</v>
      </c>
      <c r="B3827" s="27" t="s">
        <v>2968</v>
      </c>
      <c r="C3827" s="27" t="s">
        <v>911</v>
      </c>
      <c r="D3827" s="28" t="s">
        <v>48</v>
      </c>
      <c r="E3827" s="1"/>
      <c r="F3827" s="1"/>
      <c r="G3827" s="1"/>
    </row>
    <row r="3828" spans="1:7" ht="20.100000000000001" customHeight="1">
      <c r="A3828" s="29" t="s">
        <v>175</v>
      </c>
      <c r="B3828" s="29" t="s">
        <v>176</v>
      </c>
      <c r="C3828" s="29" t="s">
        <v>177</v>
      </c>
      <c r="D3828" s="30" t="s">
        <v>48</v>
      </c>
      <c r="E3828" s="31">
        <v>262.7</v>
      </c>
      <c r="F3828" s="32">
        <v>1.1499999999999999</v>
      </c>
      <c r="G3828" s="32">
        <f>F3828*E3828</f>
        <v>302.10499999999996</v>
      </c>
    </row>
    <row r="3829" spans="1:7" ht="15" customHeight="1">
      <c r="A3829" s="1"/>
      <c r="B3829" s="1"/>
      <c r="C3829" s="1"/>
      <c r="D3829" s="1"/>
      <c r="E3829" s="1"/>
      <c r="F3829" s="33" t="s">
        <v>2433</v>
      </c>
      <c r="G3829" s="34">
        <v>302.10500000000002</v>
      </c>
    </row>
    <row r="3830" spans="1:7" ht="15" customHeight="1">
      <c r="A3830" s="27" t="s">
        <v>2747</v>
      </c>
      <c r="B3830" s="27" t="s">
        <v>2969</v>
      </c>
      <c r="C3830" s="27" t="s">
        <v>1718</v>
      </c>
      <c r="D3830" s="28" t="s">
        <v>15</v>
      </c>
      <c r="E3830" s="1"/>
      <c r="F3830" s="1"/>
      <c r="G3830" s="1"/>
    </row>
    <row r="3831" spans="1:7" ht="15" customHeight="1">
      <c r="A3831" s="29" t="s">
        <v>427</v>
      </c>
      <c r="B3831" s="29" t="s">
        <v>428</v>
      </c>
      <c r="C3831" s="29" t="s">
        <v>429</v>
      </c>
      <c r="D3831" s="30" t="s">
        <v>48</v>
      </c>
      <c r="E3831" s="31">
        <v>45.45</v>
      </c>
      <c r="F3831" s="32">
        <v>0.1830582</v>
      </c>
      <c r="G3831" s="32">
        <f>F3831*E3831</f>
        <v>8.3199951900000002</v>
      </c>
    </row>
    <row r="3832" spans="1:7" ht="15" customHeight="1">
      <c r="A3832" s="1"/>
      <c r="B3832" s="1"/>
      <c r="C3832" s="1"/>
      <c r="D3832" s="1"/>
      <c r="E3832" s="1"/>
      <c r="F3832" s="33" t="s">
        <v>2433</v>
      </c>
      <c r="G3832" s="34">
        <v>8.3199951900000002</v>
      </c>
    </row>
    <row r="3833" spans="1:7" ht="15" customHeight="1">
      <c r="A3833" s="27" t="s">
        <v>2747</v>
      </c>
      <c r="B3833" s="27" t="s">
        <v>2970</v>
      </c>
      <c r="C3833" s="27" t="s">
        <v>1721</v>
      </c>
      <c r="D3833" s="28" t="s">
        <v>15</v>
      </c>
      <c r="E3833" s="1"/>
      <c r="F3833" s="1"/>
      <c r="G3833" s="1"/>
    </row>
    <row r="3834" spans="1:7" ht="27.95" customHeight="1">
      <c r="A3834" s="29" t="s">
        <v>402</v>
      </c>
      <c r="B3834" s="29" t="s">
        <v>403</v>
      </c>
      <c r="C3834" s="29" t="s">
        <v>404</v>
      </c>
      <c r="D3834" s="30" t="s">
        <v>58</v>
      </c>
      <c r="E3834" s="31">
        <v>30</v>
      </c>
      <c r="F3834" s="32">
        <v>0.86017014199999997</v>
      </c>
      <c r="G3834" s="32">
        <f>F3834*E3834</f>
        <v>25.80510426</v>
      </c>
    </row>
    <row r="3835" spans="1:7" ht="15" customHeight="1">
      <c r="A3835" s="1"/>
      <c r="B3835" s="1"/>
      <c r="C3835" s="1"/>
      <c r="D3835" s="1"/>
      <c r="E3835" s="1"/>
      <c r="F3835" s="33" t="s">
        <v>2433</v>
      </c>
      <c r="G3835" s="34">
        <v>25.80510426</v>
      </c>
    </row>
    <row r="3836" spans="1:7" ht="15" customHeight="1">
      <c r="A3836" s="27" t="s">
        <v>2753</v>
      </c>
      <c r="B3836" s="27" t="s">
        <v>2971</v>
      </c>
      <c r="C3836" s="27" t="s">
        <v>1941</v>
      </c>
      <c r="D3836" s="28" t="s">
        <v>196</v>
      </c>
      <c r="E3836" s="1"/>
      <c r="F3836" s="1"/>
      <c r="G3836" s="1"/>
    </row>
    <row r="3837" spans="1:7" ht="15" customHeight="1">
      <c r="A3837" s="29" t="s">
        <v>152</v>
      </c>
      <c r="B3837" s="29" t="s">
        <v>153</v>
      </c>
      <c r="C3837" s="29" t="s">
        <v>154</v>
      </c>
      <c r="D3837" s="30" t="s">
        <v>155</v>
      </c>
      <c r="E3837" s="31">
        <v>142</v>
      </c>
      <c r="F3837" s="32">
        <v>1.36E-4</v>
      </c>
      <c r="G3837" s="32">
        <f>F3837*E3837</f>
        <v>1.9311999999999999E-2</v>
      </c>
    </row>
    <row r="3838" spans="1:7" ht="20.100000000000001" customHeight="1">
      <c r="A3838" s="29" t="s">
        <v>193</v>
      </c>
      <c r="B3838" s="29" t="s">
        <v>194</v>
      </c>
      <c r="C3838" s="29" t="s">
        <v>195</v>
      </c>
      <c r="D3838" s="30" t="s">
        <v>196</v>
      </c>
      <c r="E3838" s="31">
        <v>18</v>
      </c>
      <c r="F3838" s="32">
        <v>1E-4</v>
      </c>
      <c r="G3838" s="32">
        <f>F3838*E3838</f>
        <v>1.8000000000000002E-3</v>
      </c>
    </row>
    <row r="3839" spans="1:7" ht="27.95" customHeight="1">
      <c r="A3839" s="29" t="s">
        <v>231</v>
      </c>
      <c r="B3839" s="29" t="s">
        <v>232</v>
      </c>
      <c r="C3839" s="29" t="s">
        <v>233</v>
      </c>
      <c r="D3839" s="30" t="s">
        <v>171</v>
      </c>
      <c r="E3839" s="31">
        <v>17.399999999999999</v>
      </c>
      <c r="F3839" s="32">
        <v>5.5000000000000002E-5</v>
      </c>
      <c r="G3839" s="32">
        <f>F3839*E3839</f>
        <v>9.5699999999999995E-4</v>
      </c>
    </row>
    <row r="3840" spans="1:7" ht="15" customHeight="1">
      <c r="A3840" s="1"/>
      <c r="B3840" s="1"/>
      <c r="C3840" s="1"/>
      <c r="D3840" s="1"/>
      <c r="E3840" s="1"/>
      <c r="F3840" s="33" t="s">
        <v>2433</v>
      </c>
      <c r="G3840" s="34">
        <v>2.2068999999999998E-2</v>
      </c>
    </row>
    <row r="3841" spans="1:7" ht="15" customHeight="1">
      <c r="A3841" s="27" t="s">
        <v>2753</v>
      </c>
      <c r="B3841" s="27" t="s">
        <v>2972</v>
      </c>
      <c r="C3841" s="27" t="s">
        <v>1913</v>
      </c>
      <c r="D3841" s="28" t="s">
        <v>196</v>
      </c>
      <c r="E3841" s="1"/>
      <c r="F3841" s="1"/>
      <c r="G3841" s="1"/>
    </row>
    <row r="3842" spans="1:7" ht="20.100000000000001" customHeight="1">
      <c r="A3842" s="29" t="s">
        <v>193</v>
      </c>
      <c r="B3842" s="29" t="s">
        <v>194</v>
      </c>
      <c r="C3842" s="29" t="s">
        <v>195</v>
      </c>
      <c r="D3842" s="30" t="s">
        <v>196</v>
      </c>
      <c r="E3842" s="31">
        <v>18</v>
      </c>
      <c r="F3842" s="32">
        <v>2.0000000000000001E-4</v>
      </c>
      <c r="G3842" s="32">
        <f>F3842*E3842</f>
        <v>3.6000000000000003E-3</v>
      </c>
    </row>
    <row r="3843" spans="1:7" ht="15" customHeight="1">
      <c r="A3843" s="1"/>
      <c r="B3843" s="1"/>
      <c r="C3843" s="1"/>
      <c r="D3843" s="1"/>
      <c r="E3843" s="1"/>
      <c r="F3843" s="33" t="s">
        <v>2433</v>
      </c>
      <c r="G3843" s="34">
        <v>3.5999999999999999E-3</v>
      </c>
    </row>
    <row r="3844" spans="1:7" ht="15" customHeight="1">
      <c r="A3844" s="27" t="s">
        <v>2753</v>
      </c>
      <c r="B3844" s="27" t="s">
        <v>2973</v>
      </c>
      <c r="C3844" s="27" t="s">
        <v>1885</v>
      </c>
      <c r="D3844" s="28" t="s">
        <v>196</v>
      </c>
      <c r="E3844" s="1"/>
      <c r="F3844" s="1"/>
      <c r="G3844" s="1"/>
    </row>
    <row r="3845" spans="1:7" ht="15" customHeight="1">
      <c r="A3845" s="29" t="s">
        <v>152</v>
      </c>
      <c r="B3845" s="29" t="s">
        <v>153</v>
      </c>
      <c r="C3845" s="29" t="s">
        <v>154</v>
      </c>
      <c r="D3845" s="30" t="s">
        <v>155</v>
      </c>
      <c r="E3845" s="31">
        <v>142</v>
      </c>
      <c r="F3845" s="32">
        <v>2.72E-4</v>
      </c>
      <c r="G3845" s="32">
        <f>F3845*E3845</f>
        <v>3.8623999999999999E-2</v>
      </c>
    </row>
    <row r="3846" spans="1:7" ht="15" customHeight="1">
      <c r="A3846" s="1"/>
      <c r="B3846" s="1"/>
      <c r="C3846" s="1"/>
      <c r="D3846" s="1"/>
      <c r="E3846" s="1"/>
      <c r="F3846" s="33" t="s">
        <v>2433</v>
      </c>
      <c r="G3846" s="34">
        <v>3.8623999999999999E-2</v>
      </c>
    </row>
    <row r="3847" spans="1:7" ht="15" customHeight="1">
      <c r="A3847" s="27" t="s">
        <v>2753</v>
      </c>
      <c r="B3847" s="27" t="s">
        <v>2974</v>
      </c>
      <c r="C3847" s="27" t="s">
        <v>1915</v>
      </c>
      <c r="D3847" s="28" t="s">
        <v>196</v>
      </c>
      <c r="E3847" s="1"/>
      <c r="F3847" s="1"/>
      <c r="G3847" s="1"/>
    </row>
    <row r="3848" spans="1:7" ht="20.100000000000001" customHeight="1">
      <c r="A3848" s="29" t="s">
        <v>193</v>
      </c>
      <c r="B3848" s="29" t="s">
        <v>194</v>
      </c>
      <c r="C3848" s="29" t="s">
        <v>195</v>
      </c>
      <c r="D3848" s="30" t="s">
        <v>196</v>
      </c>
      <c r="E3848" s="31">
        <v>18</v>
      </c>
      <c r="F3848" s="32">
        <v>4.0000000000000002E-4</v>
      </c>
      <c r="G3848" s="32">
        <f>F3848*E3848</f>
        <v>7.2000000000000007E-3</v>
      </c>
    </row>
    <row r="3849" spans="1:7" ht="15" customHeight="1">
      <c r="A3849" s="1"/>
      <c r="B3849" s="1"/>
      <c r="C3849" s="1"/>
      <c r="D3849" s="1"/>
      <c r="E3849" s="1"/>
      <c r="F3849" s="33" t="s">
        <v>2433</v>
      </c>
      <c r="G3849" s="34">
        <v>7.1999999999999998E-3</v>
      </c>
    </row>
    <row r="3850" spans="1:7" ht="24" customHeight="1">
      <c r="A3850" s="27" t="s">
        <v>2535</v>
      </c>
      <c r="B3850" s="27" t="s">
        <v>2975</v>
      </c>
      <c r="C3850" s="27" t="s">
        <v>2152</v>
      </c>
      <c r="D3850" s="28" t="s">
        <v>58</v>
      </c>
      <c r="E3850" s="1"/>
      <c r="F3850" s="1"/>
      <c r="G3850" s="1"/>
    </row>
    <row r="3851" spans="1:7" ht="27.95" customHeight="1">
      <c r="A3851" s="29" t="s">
        <v>109</v>
      </c>
      <c r="B3851" s="29" t="s">
        <v>110</v>
      </c>
      <c r="C3851" s="29" t="s">
        <v>111</v>
      </c>
      <c r="D3851" s="30" t="s">
        <v>58</v>
      </c>
      <c r="E3851" s="31">
        <v>257.60000000000002</v>
      </c>
      <c r="F3851" s="32">
        <v>2.9967560000000001E-5</v>
      </c>
      <c r="G3851" s="32">
        <f>F3851*E3851</f>
        <v>7.7196434560000008E-3</v>
      </c>
    </row>
    <row r="3852" spans="1:7" ht="27.95" customHeight="1">
      <c r="A3852" s="29" t="s">
        <v>214</v>
      </c>
      <c r="B3852" s="29" t="s">
        <v>110</v>
      </c>
      <c r="C3852" s="29" t="s">
        <v>111</v>
      </c>
      <c r="D3852" s="30" t="s">
        <v>58</v>
      </c>
      <c r="E3852" s="31">
        <v>365.33</v>
      </c>
      <c r="F3852" s="32">
        <v>2.9967560000000001E-5</v>
      </c>
      <c r="G3852" s="32">
        <f>F3852*E3852</f>
        <v>1.0948048694800001E-2</v>
      </c>
    </row>
    <row r="3853" spans="1:7" ht="15" customHeight="1">
      <c r="A3853" s="1"/>
      <c r="B3853" s="1"/>
      <c r="C3853" s="1"/>
      <c r="D3853" s="1"/>
      <c r="E3853" s="1"/>
      <c r="F3853" s="33" t="s">
        <v>2433</v>
      </c>
      <c r="G3853" s="34">
        <v>1.8667692150800001E-2</v>
      </c>
    </row>
    <row r="3854" spans="1:7" ht="15" customHeight="1">
      <c r="A3854" s="27" t="s">
        <v>2753</v>
      </c>
      <c r="B3854" s="27" t="s">
        <v>2976</v>
      </c>
      <c r="C3854" s="27" t="s">
        <v>1917</v>
      </c>
      <c r="D3854" s="28" t="s">
        <v>196</v>
      </c>
      <c r="E3854" s="1"/>
      <c r="F3854" s="1"/>
      <c r="G3854" s="1"/>
    </row>
    <row r="3855" spans="1:7" ht="20.100000000000001" customHeight="1">
      <c r="A3855" s="29" t="s">
        <v>193</v>
      </c>
      <c r="B3855" s="29" t="s">
        <v>194</v>
      </c>
      <c r="C3855" s="29" t="s">
        <v>195</v>
      </c>
      <c r="D3855" s="30" t="s">
        <v>196</v>
      </c>
      <c r="E3855" s="31">
        <v>18</v>
      </c>
      <c r="F3855" s="32">
        <v>1E-4</v>
      </c>
      <c r="G3855" s="32">
        <f>F3855*E3855</f>
        <v>1.8000000000000002E-3</v>
      </c>
    </row>
    <row r="3856" spans="1:7" ht="15" customHeight="1">
      <c r="A3856" s="1"/>
      <c r="B3856" s="1"/>
      <c r="C3856" s="1"/>
      <c r="D3856" s="1"/>
      <c r="E3856" s="1"/>
      <c r="F3856" s="33" t="s">
        <v>2433</v>
      </c>
      <c r="G3856" s="34">
        <v>1.8E-3</v>
      </c>
    </row>
    <row r="3857" spans="1:7" ht="15" customHeight="1">
      <c r="A3857" s="27" t="s">
        <v>2729</v>
      </c>
      <c r="B3857" s="27" t="s">
        <v>2977</v>
      </c>
      <c r="C3857" s="27" t="s">
        <v>1855</v>
      </c>
      <c r="D3857" s="28" t="s">
        <v>1856</v>
      </c>
      <c r="E3857" s="1"/>
      <c r="F3857" s="1"/>
      <c r="G3857" s="1"/>
    </row>
    <row r="3858" spans="1:7" ht="27.95" customHeight="1">
      <c r="A3858" s="29" t="s">
        <v>231</v>
      </c>
      <c r="B3858" s="29" t="s">
        <v>232</v>
      </c>
      <c r="C3858" s="29" t="s">
        <v>233</v>
      </c>
      <c r="D3858" s="30" t="s">
        <v>171</v>
      </c>
      <c r="E3858" s="31">
        <v>17.399999999999999</v>
      </c>
      <c r="F3858" s="32">
        <v>0.7</v>
      </c>
      <c r="G3858" s="32">
        <f>F3858*E3858</f>
        <v>12.179999999999998</v>
      </c>
    </row>
    <row r="3859" spans="1:7" ht="15" customHeight="1">
      <c r="A3859" s="1"/>
      <c r="B3859" s="1"/>
      <c r="C3859" s="1"/>
      <c r="D3859" s="1"/>
      <c r="E3859" s="1"/>
      <c r="F3859" s="33" t="s">
        <v>2433</v>
      </c>
      <c r="G3859" s="34">
        <v>12.18</v>
      </c>
    </row>
    <row r="3860" spans="1:7" ht="15" customHeight="1">
      <c r="A3860" s="27" t="s">
        <v>2729</v>
      </c>
      <c r="B3860" s="27" t="s">
        <v>2978</v>
      </c>
      <c r="C3860" s="27" t="s">
        <v>1001</v>
      </c>
      <c r="D3860" s="28" t="s">
        <v>1002</v>
      </c>
      <c r="E3860" s="1"/>
      <c r="F3860" s="1"/>
      <c r="G3860" s="1"/>
    </row>
    <row r="3861" spans="1:7" ht="20.100000000000001" customHeight="1">
      <c r="A3861" s="29" t="s">
        <v>222</v>
      </c>
      <c r="B3861" s="29" t="s">
        <v>223</v>
      </c>
      <c r="C3861" s="29" t="s">
        <v>224</v>
      </c>
      <c r="D3861" s="30" t="s">
        <v>48</v>
      </c>
      <c r="E3861" s="31">
        <v>1.36</v>
      </c>
      <c r="F3861" s="32">
        <v>0.47499999999999998</v>
      </c>
      <c r="G3861" s="32">
        <f>F3861*E3861</f>
        <v>0.64600000000000002</v>
      </c>
    </row>
    <row r="3862" spans="1:7" ht="15" customHeight="1">
      <c r="A3862" s="1"/>
      <c r="B3862" s="1"/>
      <c r="C3862" s="1"/>
      <c r="D3862" s="1"/>
      <c r="E3862" s="1"/>
      <c r="F3862" s="33" t="s">
        <v>2433</v>
      </c>
      <c r="G3862" s="34">
        <v>0.64600000000000002</v>
      </c>
    </row>
    <row r="3863" spans="1:7" ht="15" customHeight="1">
      <c r="A3863" s="27" t="s">
        <v>2729</v>
      </c>
      <c r="B3863" s="27" t="s">
        <v>2979</v>
      </c>
      <c r="C3863" s="27" t="s">
        <v>1485</v>
      </c>
      <c r="D3863" s="28" t="s">
        <v>101</v>
      </c>
      <c r="E3863" s="1"/>
      <c r="F3863" s="1"/>
      <c r="G3863" s="1"/>
    </row>
    <row r="3864" spans="1:7" ht="27.95" customHeight="1">
      <c r="A3864" s="29" t="s">
        <v>52</v>
      </c>
      <c r="B3864" s="29" t="s">
        <v>53</v>
      </c>
      <c r="C3864" s="29" t="s">
        <v>54</v>
      </c>
      <c r="D3864" s="30" t="s">
        <v>48</v>
      </c>
      <c r="E3864" s="31">
        <v>14</v>
      </c>
      <c r="F3864" s="32">
        <v>1.8545600000000001E-3</v>
      </c>
      <c r="G3864" s="32">
        <f>F3864*E3864</f>
        <v>2.5963840000000002E-2</v>
      </c>
    </row>
    <row r="3865" spans="1:7" ht="27.95" customHeight="1">
      <c r="A3865" s="29" t="s">
        <v>402</v>
      </c>
      <c r="B3865" s="29" t="s">
        <v>403</v>
      </c>
      <c r="C3865" s="29" t="s">
        <v>404</v>
      </c>
      <c r="D3865" s="30" t="s">
        <v>58</v>
      </c>
      <c r="E3865" s="31">
        <v>30</v>
      </c>
      <c r="F3865" s="32">
        <v>0.52710000000000001</v>
      </c>
      <c r="G3865" s="32">
        <f>F3865*E3865</f>
        <v>15.813000000000001</v>
      </c>
    </row>
    <row r="3866" spans="1:7" ht="15" customHeight="1">
      <c r="A3866" s="1"/>
      <c r="B3866" s="1"/>
      <c r="C3866" s="1"/>
      <c r="D3866" s="1"/>
      <c r="E3866" s="1"/>
      <c r="F3866" s="33" t="s">
        <v>2433</v>
      </c>
      <c r="G3866" s="34">
        <v>15.83896384</v>
      </c>
    </row>
    <row r="3867" spans="1:7" ht="15.95" customHeight="1">
      <c r="A3867" s="27" t="s">
        <v>2729</v>
      </c>
      <c r="B3867" s="27" t="s">
        <v>2980</v>
      </c>
      <c r="C3867" s="27" t="s">
        <v>1039</v>
      </c>
      <c r="D3867" s="28" t="s">
        <v>101</v>
      </c>
      <c r="E3867" s="1"/>
      <c r="F3867" s="1"/>
      <c r="G3867" s="1"/>
    </row>
    <row r="3868" spans="1:7" ht="20.100000000000001" customHeight="1">
      <c r="A3868" s="29" t="s">
        <v>253</v>
      </c>
      <c r="B3868" s="29" t="s">
        <v>254</v>
      </c>
      <c r="C3868" s="29" t="s">
        <v>255</v>
      </c>
      <c r="D3868" s="30" t="s">
        <v>48</v>
      </c>
      <c r="E3868" s="31">
        <v>58.29</v>
      </c>
      <c r="F3868" s="32">
        <v>1.9379999999999999</v>
      </c>
      <c r="G3868" s="32">
        <f>F3868*E3868</f>
        <v>112.96602</v>
      </c>
    </row>
    <row r="3869" spans="1:7" ht="20.100000000000001" customHeight="1">
      <c r="A3869" s="29" t="s">
        <v>314</v>
      </c>
      <c r="B3869" s="29" t="s">
        <v>254</v>
      </c>
      <c r="C3869" s="29" t="s">
        <v>255</v>
      </c>
      <c r="D3869" s="30" t="s">
        <v>48</v>
      </c>
      <c r="E3869" s="31">
        <v>168</v>
      </c>
      <c r="F3869" s="32">
        <v>1.9379999999999999</v>
      </c>
      <c r="G3869" s="32">
        <f>F3869*E3869</f>
        <v>325.584</v>
      </c>
    </row>
    <row r="3870" spans="1:7" ht="15" customHeight="1">
      <c r="A3870" s="1"/>
      <c r="B3870" s="1"/>
      <c r="C3870" s="1"/>
      <c r="D3870" s="1"/>
      <c r="E3870" s="1"/>
      <c r="F3870" s="33" t="s">
        <v>2433</v>
      </c>
      <c r="G3870" s="34">
        <v>438.55002000000002</v>
      </c>
    </row>
    <row r="3871" spans="1:7" ht="15.95" customHeight="1">
      <c r="A3871" s="27" t="s">
        <v>2729</v>
      </c>
      <c r="B3871" s="27" t="s">
        <v>2981</v>
      </c>
      <c r="C3871" s="27" t="s">
        <v>1151</v>
      </c>
      <c r="D3871" s="28" t="s">
        <v>58</v>
      </c>
      <c r="E3871" s="1"/>
      <c r="F3871" s="1"/>
      <c r="G3871" s="1"/>
    </row>
    <row r="3872" spans="1:7" ht="27.95" customHeight="1">
      <c r="A3872" s="29" t="s">
        <v>360</v>
      </c>
      <c r="B3872" s="29" t="s">
        <v>361</v>
      </c>
      <c r="C3872" s="29" t="s">
        <v>362</v>
      </c>
      <c r="D3872" s="30" t="s">
        <v>48</v>
      </c>
      <c r="E3872" s="31">
        <v>242</v>
      </c>
      <c r="F3872" s="32">
        <v>1.46</v>
      </c>
      <c r="G3872" s="32">
        <f>F3872*E3872</f>
        <v>353.32</v>
      </c>
    </row>
    <row r="3873" spans="1:7" ht="15" customHeight="1">
      <c r="A3873" s="1"/>
      <c r="B3873" s="1"/>
      <c r="C3873" s="1"/>
      <c r="D3873" s="1"/>
      <c r="E3873" s="1"/>
      <c r="F3873" s="33" t="s">
        <v>2433</v>
      </c>
      <c r="G3873" s="34">
        <v>353.32</v>
      </c>
    </row>
    <row r="3874" spans="1:7" ht="15" customHeight="1">
      <c r="A3874" s="27" t="s">
        <v>2729</v>
      </c>
      <c r="B3874" s="27" t="s">
        <v>2982</v>
      </c>
      <c r="C3874" s="27" t="s">
        <v>1057</v>
      </c>
      <c r="D3874" s="28" t="s">
        <v>101</v>
      </c>
      <c r="E3874" s="1"/>
      <c r="F3874" s="1"/>
      <c r="G3874" s="1"/>
    </row>
    <row r="3875" spans="1:7" ht="20.100000000000001" customHeight="1">
      <c r="A3875" s="29" t="s">
        <v>269</v>
      </c>
      <c r="B3875" s="29" t="s">
        <v>270</v>
      </c>
      <c r="C3875" s="29" t="s">
        <v>271</v>
      </c>
      <c r="D3875" s="30" t="s">
        <v>48</v>
      </c>
      <c r="E3875" s="31">
        <v>408</v>
      </c>
      <c r="F3875" s="32">
        <v>2.5</v>
      </c>
      <c r="G3875" s="32">
        <f>F3875*E3875</f>
        <v>1020</v>
      </c>
    </row>
    <row r="3876" spans="1:7" ht="15" customHeight="1">
      <c r="A3876" s="1"/>
      <c r="B3876" s="1"/>
      <c r="C3876" s="1"/>
      <c r="D3876" s="1"/>
      <c r="E3876" s="1"/>
      <c r="F3876" s="33" t="s">
        <v>2433</v>
      </c>
      <c r="G3876" s="34">
        <v>1020</v>
      </c>
    </row>
    <row r="3877" spans="1:7" ht="15" customHeight="1">
      <c r="A3877" s="27" t="s">
        <v>2747</v>
      </c>
      <c r="B3877" s="27" t="s">
        <v>2983</v>
      </c>
      <c r="C3877" s="27" t="s">
        <v>1712</v>
      </c>
      <c r="D3877" s="28" t="s">
        <v>15</v>
      </c>
      <c r="E3877" s="1"/>
      <c r="F3877" s="1"/>
      <c r="G3877" s="1"/>
    </row>
    <row r="3878" spans="1:7" ht="20.100000000000001" customHeight="1">
      <c r="A3878" s="29" t="s">
        <v>222</v>
      </c>
      <c r="B3878" s="29" t="s">
        <v>223</v>
      </c>
      <c r="C3878" s="29" t="s">
        <v>224</v>
      </c>
      <c r="D3878" s="30" t="s">
        <v>48</v>
      </c>
      <c r="E3878" s="31">
        <v>1.36</v>
      </c>
      <c r="F3878" s="32">
        <v>0.31654578</v>
      </c>
      <c r="G3878" s="32">
        <f>F3878*E3878</f>
        <v>0.43050226080000004</v>
      </c>
    </row>
    <row r="3879" spans="1:7" ht="20.100000000000001" customHeight="1">
      <c r="A3879" s="29" t="s">
        <v>324</v>
      </c>
      <c r="B3879" s="29" t="s">
        <v>325</v>
      </c>
      <c r="C3879" s="29" t="s">
        <v>326</v>
      </c>
      <c r="D3879" s="30" t="s">
        <v>58</v>
      </c>
      <c r="E3879" s="31">
        <v>2</v>
      </c>
      <c r="F3879" s="32">
        <v>8.1333251999999995E-3</v>
      </c>
      <c r="G3879" s="32">
        <f>F3879*E3879</f>
        <v>1.6266650399999999E-2</v>
      </c>
    </row>
    <row r="3880" spans="1:7" ht="15" customHeight="1">
      <c r="A3880" s="1"/>
      <c r="B3880" s="1"/>
      <c r="C3880" s="1"/>
      <c r="D3880" s="1"/>
      <c r="E3880" s="1"/>
      <c r="F3880" s="33" t="s">
        <v>2433</v>
      </c>
      <c r="G3880" s="34">
        <v>0.44676891120000001</v>
      </c>
    </row>
    <row r="3881" spans="1:7" ht="15.95" customHeight="1">
      <c r="A3881" s="27" t="s">
        <v>2729</v>
      </c>
      <c r="B3881" s="27" t="s">
        <v>2984</v>
      </c>
      <c r="C3881" s="27" t="s">
        <v>1210</v>
      </c>
      <c r="D3881" s="28" t="s">
        <v>58</v>
      </c>
      <c r="E3881" s="1"/>
      <c r="F3881" s="1"/>
      <c r="G3881" s="1"/>
    </row>
    <row r="3882" spans="1:7" ht="20.100000000000001" customHeight="1">
      <c r="A3882" s="29" t="s">
        <v>409</v>
      </c>
      <c r="B3882" s="29" t="s">
        <v>410</v>
      </c>
      <c r="C3882" s="29" t="s">
        <v>411</v>
      </c>
      <c r="D3882" s="30" t="s">
        <v>58</v>
      </c>
      <c r="E3882" s="31">
        <v>11</v>
      </c>
      <c r="F3882" s="32">
        <v>1</v>
      </c>
      <c r="G3882" s="32">
        <f>F3882*E3882</f>
        <v>11</v>
      </c>
    </row>
    <row r="3883" spans="1:7" ht="15" customHeight="1">
      <c r="A3883" s="1"/>
      <c r="B3883" s="1"/>
      <c r="C3883" s="1"/>
      <c r="D3883" s="1"/>
      <c r="E3883" s="1"/>
      <c r="F3883" s="33" t="s">
        <v>2433</v>
      </c>
      <c r="G3883" s="34">
        <v>11</v>
      </c>
    </row>
    <row r="3884" spans="1:7" ht="15" customHeight="1">
      <c r="A3884" s="27" t="s">
        <v>2747</v>
      </c>
      <c r="B3884" s="27" t="s">
        <v>2985</v>
      </c>
      <c r="C3884" s="27" t="s">
        <v>1725</v>
      </c>
      <c r="D3884" s="28" t="s">
        <v>15</v>
      </c>
      <c r="E3884" s="1"/>
      <c r="F3884" s="1"/>
      <c r="G3884" s="1"/>
    </row>
    <row r="3885" spans="1:7" ht="27.95" customHeight="1">
      <c r="A3885" s="29" t="s">
        <v>71</v>
      </c>
      <c r="B3885" s="29" t="s">
        <v>72</v>
      </c>
      <c r="C3885" s="29" t="s">
        <v>73</v>
      </c>
      <c r="D3885" s="30" t="s">
        <v>48</v>
      </c>
      <c r="E3885" s="31">
        <v>889</v>
      </c>
      <c r="F3885" s="32">
        <v>0.561965088</v>
      </c>
      <c r="G3885" s="32">
        <f>F3885*E3885</f>
        <v>499.58696323200002</v>
      </c>
    </row>
    <row r="3886" spans="1:7" ht="27.95" customHeight="1">
      <c r="A3886" s="29" t="s">
        <v>201</v>
      </c>
      <c r="B3886" s="29" t="s">
        <v>72</v>
      </c>
      <c r="C3886" s="29" t="s">
        <v>73</v>
      </c>
      <c r="D3886" s="30" t="s">
        <v>48</v>
      </c>
      <c r="E3886" s="31">
        <v>1600.8</v>
      </c>
      <c r="F3886" s="32">
        <v>0.561965088</v>
      </c>
      <c r="G3886" s="32">
        <f>F3886*E3886</f>
        <v>899.59371287039994</v>
      </c>
    </row>
    <row r="3887" spans="1:7" ht="20.100000000000001" customHeight="1">
      <c r="A3887" s="29" t="s">
        <v>260</v>
      </c>
      <c r="B3887" s="29" t="s">
        <v>261</v>
      </c>
      <c r="C3887" s="29" t="s">
        <v>262</v>
      </c>
      <c r="D3887" s="30" t="s">
        <v>48</v>
      </c>
      <c r="E3887" s="31">
        <v>340</v>
      </c>
      <c r="F3887" s="32">
        <v>0.30398399999999998</v>
      </c>
      <c r="G3887" s="32">
        <f>F3887*E3887</f>
        <v>103.35455999999999</v>
      </c>
    </row>
    <row r="3888" spans="1:7" ht="20.100000000000001" customHeight="1">
      <c r="A3888" s="29" t="s">
        <v>386</v>
      </c>
      <c r="B3888" s="29" t="s">
        <v>387</v>
      </c>
      <c r="C3888" s="29" t="s">
        <v>388</v>
      </c>
      <c r="D3888" s="30" t="s">
        <v>48</v>
      </c>
      <c r="E3888" s="31">
        <v>123.31</v>
      </c>
      <c r="F3888" s="32">
        <v>2.3204111999999999E-2</v>
      </c>
      <c r="G3888" s="32">
        <f>F3888*E3888</f>
        <v>2.86129905072</v>
      </c>
    </row>
    <row r="3889" spans="1:7" ht="15" customHeight="1">
      <c r="A3889" s="29" t="s">
        <v>389</v>
      </c>
      <c r="B3889" s="29" t="s">
        <v>390</v>
      </c>
      <c r="C3889" s="29" t="s">
        <v>391</v>
      </c>
      <c r="D3889" s="30" t="s">
        <v>48</v>
      </c>
      <c r="E3889" s="31">
        <v>123.31</v>
      </c>
      <c r="F3889" s="32">
        <v>0.60796799999999995</v>
      </c>
      <c r="G3889" s="32">
        <f>F3889*E3889</f>
        <v>74.968534079999998</v>
      </c>
    </row>
    <row r="3890" spans="1:7" ht="15" customHeight="1">
      <c r="A3890" s="1"/>
      <c r="B3890" s="1"/>
      <c r="C3890" s="1"/>
      <c r="D3890" s="1"/>
      <c r="E3890" s="1"/>
      <c r="F3890" s="33" t="s">
        <v>2433</v>
      </c>
      <c r="G3890" s="34">
        <v>1580.36506923312</v>
      </c>
    </row>
    <row r="3891" spans="1:7" ht="15" customHeight="1">
      <c r="A3891" s="27" t="s">
        <v>2747</v>
      </c>
      <c r="B3891" s="27" t="s">
        <v>2986</v>
      </c>
      <c r="C3891" s="27" t="s">
        <v>939</v>
      </c>
      <c r="D3891" s="28" t="s">
        <v>15</v>
      </c>
      <c r="E3891" s="1"/>
      <c r="F3891" s="1"/>
      <c r="G3891" s="1"/>
    </row>
    <row r="3892" spans="1:7" ht="15" customHeight="1">
      <c r="A3892" s="29" t="s">
        <v>187</v>
      </c>
      <c r="B3892" s="29" t="s">
        <v>188</v>
      </c>
      <c r="C3892" s="29" t="s">
        <v>189</v>
      </c>
      <c r="D3892" s="30" t="s">
        <v>48</v>
      </c>
      <c r="E3892" s="31">
        <v>360.72</v>
      </c>
      <c r="F3892" s="32">
        <v>0.3</v>
      </c>
      <c r="G3892" s="32">
        <f>F3892*E3892</f>
        <v>108.21600000000001</v>
      </c>
    </row>
    <row r="3893" spans="1:7" ht="20.100000000000001" customHeight="1">
      <c r="A3893" s="29" t="s">
        <v>257</v>
      </c>
      <c r="B3893" s="29" t="s">
        <v>258</v>
      </c>
      <c r="C3893" s="29" t="s">
        <v>259</v>
      </c>
      <c r="D3893" s="30" t="s">
        <v>48</v>
      </c>
      <c r="E3893" s="31">
        <v>340</v>
      </c>
      <c r="F3893" s="32">
        <v>0.3</v>
      </c>
      <c r="G3893" s="32">
        <f>F3893*E3893</f>
        <v>102</v>
      </c>
    </row>
    <row r="3894" spans="1:7" ht="15" customHeight="1">
      <c r="A3894" s="1"/>
      <c r="B3894" s="1"/>
      <c r="C3894" s="1"/>
      <c r="D3894" s="1"/>
      <c r="E3894" s="1"/>
      <c r="F3894" s="33" t="s">
        <v>2433</v>
      </c>
      <c r="G3894" s="34">
        <v>210.21600000000001</v>
      </c>
    </row>
    <row r="3895" spans="1:7" ht="15" customHeight="1">
      <c r="A3895" s="27" t="s">
        <v>2747</v>
      </c>
      <c r="B3895" s="27" t="s">
        <v>2987</v>
      </c>
      <c r="C3895" s="27" t="s">
        <v>1731</v>
      </c>
      <c r="D3895" s="28" t="s">
        <v>15</v>
      </c>
      <c r="E3895" s="1"/>
      <c r="F3895" s="1"/>
      <c r="G3895" s="1"/>
    </row>
    <row r="3896" spans="1:7" ht="20.100000000000001" customHeight="1">
      <c r="A3896" s="29" t="s">
        <v>49</v>
      </c>
      <c r="B3896" s="29" t="s">
        <v>50</v>
      </c>
      <c r="C3896" s="29" t="s">
        <v>51</v>
      </c>
      <c r="D3896" s="30" t="s">
        <v>48</v>
      </c>
      <c r="E3896" s="31">
        <v>30</v>
      </c>
      <c r="F3896" s="32">
        <v>4.0435572E-5</v>
      </c>
      <c r="G3896" s="32">
        <f>F3896*E3896</f>
        <v>1.21306716E-3</v>
      </c>
    </row>
    <row r="3897" spans="1:7" ht="27.95" customHeight="1">
      <c r="A3897" s="29" t="s">
        <v>52</v>
      </c>
      <c r="B3897" s="29" t="s">
        <v>53</v>
      </c>
      <c r="C3897" s="29" t="s">
        <v>54</v>
      </c>
      <c r="D3897" s="30" t="s">
        <v>48</v>
      </c>
      <c r="E3897" s="31">
        <v>14</v>
      </c>
      <c r="F3897" s="32">
        <v>6.03516E-5</v>
      </c>
      <c r="G3897" s="32">
        <f>F3897*E3897</f>
        <v>8.4492240000000004E-4</v>
      </c>
    </row>
    <row r="3898" spans="1:7" ht="15" customHeight="1">
      <c r="A3898" s="1"/>
      <c r="B3898" s="1"/>
      <c r="C3898" s="1"/>
      <c r="D3898" s="1"/>
      <c r="E3898" s="1"/>
      <c r="F3898" s="33" t="s">
        <v>2433</v>
      </c>
      <c r="G3898" s="34">
        <v>2.05798956E-3</v>
      </c>
    </row>
    <row r="3899" spans="1:7" ht="15" customHeight="1">
      <c r="A3899" s="27" t="s">
        <v>2747</v>
      </c>
      <c r="B3899" s="27" t="s">
        <v>2988</v>
      </c>
      <c r="C3899" s="27" t="s">
        <v>1728</v>
      </c>
      <c r="D3899" s="28" t="s">
        <v>15</v>
      </c>
      <c r="E3899" s="1"/>
      <c r="F3899" s="1"/>
      <c r="G3899" s="1"/>
    </row>
    <row r="3900" spans="1:7" ht="27.95" customHeight="1">
      <c r="A3900" s="29" t="s">
        <v>480</v>
      </c>
      <c r="B3900" s="29" t="s">
        <v>481</v>
      </c>
      <c r="C3900" s="29" t="s">
        <v>482</v>
      </c>
      <c r="D3900" s="30" t="s">
        <v>118</v>
      </c>
      <c r="E3900" s="31">
        <v>355.22</v>
      </c>
      <c r="F3900" s="32">
        <v>3.3796896E-2</v>
      </c>
      <c r="G3900" s="32">
        <f>F3900*E3900</f>
        <v>12.005333397120001</v>
      </c>
    </row>
    <row r="3901" spans="1:7" ht="15" customHeight="1">
      <c r="A3901" s="1"/>
      <c r="B3901" s="1"/>
      <c r="C3901" s="1"/>
      <c r="D3901" s="1"/>
      <c r="E3901" s="1"/>
      <c r="F3901" s="33" t="s">
        <v>2433</v>
      </c>
      <c r="G3901" s="34">
        <v>12.005333397119999</v>
      </c>
    </row>
    <row r="3902" spans="1:7" ht="15" customHeight="1">
      <c r="A3902" s="27" t="s">
        <v>2747</v>
      </c>
      <c r="B3902" s="27" t="s">
        <v>2989</v>
      </c>
      <c r="C3902" s="27" t="s">
        <v>1734</v>
      </c>
      <c r="D3902" s="28" t="s">
        <v>15</v>
      </c>
      <c r="E3902" s="1"/>
      <c r="F3902" s="1"/>
      <c r="G3902" s="1"/>
    </row>
    <row r="3903" spans="1:7" ht="27.95" customHeight="1">
      <c r="A3903" s="29" t="s">
        <v>55</v>
      </c>
      <c r="B3903" s="29" t="s">
        <v>56</v>
      </c>
      <c r="C3903" s="29" t="s">
        <v>57</v>
      </c>
      <c r="D3903" s="30" t="s">
        <v>58</v>
      </c>
      <c r="E3903" s="31">
        <v>1</v>
      </c>
      <c r="F3903" s="32">
        <v>7.8451450000000006E-2</v>
      </c>
      <c r="G3903" s="32">
        <f>F3903*E3903</f>
        <v>7.8451450000000006E-2</v>
      </c>
    </row>
    <row r="3904" spans="1:7" ht="15" customHeight="1">
      <c r="A3904" s="1"/>
      <c r="B3904" s="1"/>
      <c r="C3904" s="1"/>
      <c r="D3904" s="1"/>
      <c r="E3904" s="1"/>
      <c r="F3904" s="33" t="s">
        <v>2433</v>
      </c>
      <c r="G3904" s="34">
        <v>7.8451450000000006E-2</v>
      </c>
    </row>
    <row r="3905" spans="1:7" ht="15" customHeight="1">
      <c r="A3905" s="27" t="s">
        <v>2753</v>
      </c>
      <c r="B3905" s="27" t="s">
        <v>2990</v>
      </c>
      <c r="C3905" s="27" t="s">
        <v>1919</v>
      </c>
      <c r="D3905" s="28" t="s">
        <v>196</v>
      </c>
      <c r="E3905" s="1"/>
      <c r="F3905" s="1"/>
      <c r="G3905" s="1"/>
    </row>
    <row r="3906" spans="1:7" ht="20.100000000000001" customHeight="1">
      <c r="A3906" s="29" t="s">
        <v>193</v>
      </c>
      <c r="B3906" s="29" t="s">
        <v>194</v>
      </c>
      <c r="C3906" s="29" t="s">
        <v>195</v>
      </c>
      <c r="D3906" s="30" t="s">
        <v>196</v>
      </c>
      <c r="E3906" s="31">
        <v>18</v>
      </c>
      <c r="F3906" s="32">
        <v>2.0000000000000001E-4</v>
      </c>
      <c r="G3906" s="32">
        <f>F3906*E3906</f>
        <v>3.6000000000000003E-3</v>
      </c>
    </row>
    <row r="3907" spans="1:7" ht="15" customHeight="1">
      <c r="A3907" s="1"/>
      <c r="B3907" s="1"/>
      <c r="C3907" s="1"/>
      <c r="D3907" s="1"/>
      <c r="E3907" s="1"/>
      <c r="F3907" s="33" t="s">
        <v>2433</v>
      </c>
      <c r="G3907" s="34">
        <v>3.5999999999999999E-3</v>
      </c>
    </row>
    <row r="3908" spans="1:7" ht="15" customHeight="1">
      <c r="A3908" s="27" t="s">
        <v>2753</v>
      </c>
      <c r="B3908" s="27" t="s">
        <v>2991</v>
      </c>
      <c r="C3908" s="27" t="s">
        <v>1887</v>
      </c>
      <c r="D3908" s="28" t="s">
        <v>1888</v>
      </c>
      <c r="E3908" s="1"/>
      <c r="F3908" s="1"/>
      <c r="G3908" s="1"/>
    </row>
    <row r="3909" spans="1:7" ht="15" customHeight="1">
      <c r="A3909" s="29" t="s">
        <v>152</v>
      </c>
      <c r="B3909" s="29" t="s">
        <v>153</v>
      </c>
      <c r="C3909" s="29" t="s">
        <v>154</v>
      </c>
      <c r="D3909" s="30" t="s">
        <v>155</v>
      </c>
      <c r="E3909" s="31">
        <v>142</v>
      </c>
      <c r="F3909" s="32">
        <v>2.0400000000000001E-3</v>
      </c>
      <c r="G3909" s="32">
        <f>F3909*E3909</f>
        <v>0.28968000000000005</v>
      </c>
    </row>
    <row r="3910" spans="1:7" ht="20.100000000000001" customHeight="1">
      <c r="A3910" s="29" t="s">
        <v>193</v>
      </c>
      <c r="B3910" s="29" t="s">
        <v>194</v>
      </c>
      <c r="C3910" s="29" t="s">
        <v>195</v>
      </c>
      <c r="D3910" s="30" t="s">
        <v>196</v>
      </c>
      <c r="E3910" s="31">
        <v>18</v>
      </c>
      <c r="F3910" s="32">
        <v>1.6000000000000001E-3</v>
      </c>
      <c r="G3910" s="32">
        <f>F3910*E3910</f>
        <v>2.8800000000000003E-2</v>
      </c>
    </row>
    <row r="3911" spans="1:7" ht="27.95" customHeight="1">
      <c r="A3911" s="29" t="s">
        <v>231</v>
      </c>
      <c r="B3911" s="29" t="s">
        <v>232</v>
      </c>
      <c r="C3911" s="29" t="s">
        <v>233</v>
      </c>
      <c r="D3911" s="30" t="s">
        <v>171</v>
      </c>
      <c r="E3911" s="31">
        <v>17.399999999999999</v>
      </c>
      <c r="F3911" s="32">
        <v>1.32E-3</v>
      </c>
      <c r="G3911" s="32">
        <f>F3911*E3911</f>
        <v>2.2967999999999999E-2</v>
      </c>
    </row>
    <row r="3912" spans="1:7" ht="15" customHeight="1">
      <c r="A3912" s="1"/>
      <c r="B3912" s="1"/>
      <c r="C3912" s="1"/>
      <c r="D3912" s="1"/>
      <c r="E3912" s="1"/>
      <c r="F3912" s="33" t="s">
        <v>2433</v>
      </c>
      <c r="G3912" s="34">
        <v>0.34144799999999997</v>
      </c>
    </row>
    <row r="3913" spans="1:7" ht="15" customHeight="1">
      <c r="A3913" s="27" t="s">
        <v>2729</v>
      </c>
      <c r="B3913" s="27" t="s">
        <v>2992</v>
      </c>
      <c r="C3913" s="27" t="s">
        <v>1587</v>
      </c>
      <c r="D3913" s="28" t="s">
        <v>817</v>
      </c>
      <c r="E3913" s="1"/>
      <c r="F3913" s="1"/>
      <c r="G3913" s="1"/>
    </row>
    <row r="3914" spans="1:7" ht="20.100000000000001" customHeight="1">
      <c r="A3914" s="29" t="s">
        <v>49</v>
      </c>
      <c r="B3914" s="29" t="s">
        <v>50</v>
      </c>
      <c r="C3914" s="29" t="s">
        <v>51</v>
      </c>
      <c r="D3914" s="30" t="s">
        <v>48</v>
      </c>
      <c r="E3914" s="31">
        <v>30</v>
      </c>
      <c r="F3914" s="32">
        <v>1.1635488E-3</v>
      </c>
      <c r="G3914" s="32">
        <f t="shared" ref="G3914:G3921" si="122">F3914*E3914</f>
        <v>3.4906463999999998E-2</v>
      </c>
    </row>
    <row r="3915" spans="1:7" ht="27.95" customHeight="1">
      <c r="A3915" s="29" t="s">
        <v>52</v>
      </c>
      <c r="B3915" s="29" t="s">
        <v>53</v>
      </c>
      <c r="C3915" s="29" t="s">
        <v>54</v>
      </c>
      <c r="D3915" s="30" t="s">
        <v>48</v>
      </c>
      <c r="E3915" s="31">
        <v>14</v>
      </c>
      <c r="F3915" s="32">
        <v>7.2688568E-3</v>
      </c>
      <c r="G3915" s="32">
        <f t="shared" si="122"/>
        <v>0.1017639952</v>
      </c>
    </row>
    <row r="3916" spans="1:7" ht="27.95" customHeight="1">
      <c r="A3916" s="29" t="s">
        <v>55</v>
      </c>
      <c r="B3916" s="29" t="s">
        <v>56</v>
      </c>
      <c r="C3916" s="29" t="s">
        <v>57</v>
      </c>
      <c r="D3916" s="30" t="s">
        <v>58</v>
      </c>
      <c r="E3916" s="31">
        <v>1</v>
      </c>
      <c r="F3916" s="32">
        <v>2.03511</v>
      </c>
      <c r="G3916" s="32">
        <f t="shared" si="122"/>
        <v>2.03511</v>
      </c>
    </row>
    <row r="3917" spans="1:7" ht="20.100000000000001" customHeight="1">
      <c r="A3917" s="29" t="s">
        <v>115</v>
      </c>
      <c r="B3917" s="29" t="s">
        <v>116</v>
      </c>
      <c r="C3917" s="29" t="s">
        <v>117</v>
      </c>
      <c r="D3917" s="30" t="s">
        <v>118</v>
      </c>
      <c r="E3917" s="31">
        <v>6.84</v>
      </c>
      <c r="F3917" s="32">
        <v>1.8335999999999999</v>
      </c>
      <c r="G3917" s="32">
        <f t="shared" si="122"/>
        <v>12.541823999999998</v>
      </c>
    </row>
    <row r="3918" spans="1:7" ht="20.100000000000001" customHeight="1">
      <c r="A3918" s="29" t="s">
        <v>216</v>
      </c>
      <c r="B3918" s="29" t="s">
        <v>116</v>
      </c>
      <c r="C3918" s="29" t="s">
        <v>117</v>
      </c>
      <c r="D3918" s="30" t="s">
        <v>118</v>
      </c>
      <c r="E3918" s="31">
        <v>1.8</v>
      </c>
      <c r="F3918" s="32">
        <v>1.8335999999999999</v>
      </c>
      <c r="G3918" s="32">
        <f t="shared" si="122"/>
        <v>3.3004799999999999</v>
      </c>
    </row>
    <row r="3919" spans="1:7" ht="20.100000000000001" customHeight="1">
      <c r="A3919" s="29" t="s">
        <v>290</v>
      </c>
      <c r="B3919" s="29" t="s">
        <v>116</v>
      </c>
      <c r="C3919" s="29" t="s">
        <v>117</v>
      </c>
      <c r="D3919" s="30" t="s">
        <v>118</v>
      </c>
      <c r="E3919" s="31">
        <v>5</v>
      </c>
      <c r="F3919" s="32">
        <v>1.8335999999999999</v>
      </c>
      <c r="G3919" s="32">
        <f t="shared" si="122"/>
        <v>9.1679999999999993</v>
      </c>
    </row>
    <row r="3920" spans="1:7" ht="20.100000000000001" customHeight="1">
      <c r="A3920" s="29" t="s">
        <v>329</v>
      </c>
      <c r="B3920" s="29" t="s">
        <v>116</v>
      </c>
      <c r="C3920" s="29" t="s">
        <v>117</v>
      </c>
      <c r="D3920" s="30" t="s">
        <v>118</v>
      </c>
      <c r="E3920" s="31">
        <v>39.6</v>
      </c>
      <c r="F3920" s="32">
        <v>1.8335999999999999</v>
      </c>
      <c r="G3920" s="32">
        <f t="shared" si="122"/>
        <v>72.610559999999992</v>
      </c>
    </row>
    <row r="3921" spans="1:7" ht="27.95" customHeight="1">
      <c r="A3921" s="29" t="s">
        <v>480</v>
      </c>
      <c r="B3921" s="29" t="s">
        <v>481</v>
      </c>
      <c r="C3921" s="29" t="s">
        <v>482</v>
      </c>
      <c r="D3921" s="30" t="s">
        <v>118</v>
      </c>
      <c r="E3921" s="31">
        <v>355.22</v>
      </c>
      <c r="F3921" s="32">
        <v>0.55865100000000001</v>
      </c>
      <c r="G3921" s="32">
        <f t="shared" si="122"/>
        <v>198.44400822000003</v>
      </c>
    </row>
    <row r="3922" spans="1:7" ht="15" customHeight="1">
      <c r="A3922" s="1"/>
      <c r="B3922" s="1"/>
      <c r="C3922" s="1"/>
      <c r="D3922" s="1"/>
      <c r="E3922" s="1"/>
      <c r="F3922" s="33" t="s">
        <v>2433</v>
      </c>
      <c r="G3922" s="34">
        <v>298.23665267920001</v>
      </c>
    </row>
    <row r="3923" spans="1:7" ht="15" customHeight="1">
      <c r="A3923" s="27" t="s">
        <v>2747</v>
      </c>
      <c r="B3923" s="27" t="s">
        <v>2993</v>
      </c>
      <c r="C3923" s="27" t="s">
        <v>1737</v>
      </c>
      <c r="D3923" s="28" t="s">
        <v>15</v>
      </c>
      <c r="E3923" s="1"/>
      <c r="F3923" s="1"/>
      <c r="G3923" s="1"/>
    </row>
    <row r="3924" spans="1:7" ht="20.100000000000001" customHeight="1">
      <c r="A3924" s="29" t="s">
        <v>49</v>
      </c>
      <c r="B3924" s="29" t="s">
        <v>50</v>
      </c>
      <c r="C3924" s="29" t="s">
        <v>51</v>
      </c>
      <c r="D3924" s="30" t="s">
        <v>48</v>
      </c>
      <c r="E3924" s="31">
        <v>30</v>
      </c>
      <c r="F3924" s="32">
        <v>0.12555676332466401</v>
      </c>
      <c r="G3924" s="32">
        <f t="shared" ref="G3924:G3939" si="123">F3924*E3924</f>
        <v>3.7667028997399203</v>
      </c>
    </row>
    <row r="3925" spans="1:7" ht="27.95" customHeight="1">
      <c r="A3925" s="29" t="s">
        <v>52</v>
      </c>
      <c r="B3925" s="29" t="s">
        <v>53</v>
      </c>
      <c r="C3925" s="29" t="s">
        <v>54</v>
      </c>
      <c r="D3925" s="30" t="s">
        <v>48</v>
      </c>
      <c r="E3925" s="31">
        <v>14</v>
      </c>
      <c r="F3925" s="32">
        <v>0.14785536980780331</v>
      </c>
      <c r="G3925" s="32">
        <f t="shared" si="123"/>
        <v>2.0699751773092463</v>
      </c>
    </row>
    <row r="3926" spans="1:7" ht="27.95" customHeight="1">
      <c r="A3926" s="29" t="s">
        <v>134</v>
      </c>
      <c r="B3926" s="29" t="s">
        <v>135</v>
      </c>
      <c r="C3926" s="29" t="s">
        <v>136</v>
      </c>
      <c r="D3926" s="30" t="s">
        <v>48</v>
      </c>
      <c r="E3926" s="31">
        <v>44.77</v>
      </c>
      <c r="F3926" s="32">
        <v>1.6136966879999999E-2</v>
      </c>
      <c r="G3926" s="32">
        <f t="shared" si="123"/>
        <v>0.72245200721760006</v>
      </c>
    </row>
    <row r="3927" spans="1:7" ht="36" customHeight="1">
      <c r="A3927" s="29" t="s">
        <v>137</v>
      </c>
      <c r="B3927" s="29" t="s">
        <v>138</v>
      </c>
      <c r="C3927" s="29" t="s">
        <v>139</v>
      </c>
      <c r="D3927" s="30" t="s">
        <v>48</v>
      </c>
      <c r="E3927" s="31">
        <v>44.77</v>
      </c>
      <c r="F3927" s="32">
        <v>0.1785424545</v>
      </c>
      <c r="G3927" s="32">
        <f t="shared" si="123"/>
        <v>7.9933456879650011</v>
      </c>
    </row>
    <row r="3928" spans="1:7" ht="27.95" customHeight="1">
      <c r="A3928" s="29" t="s">
        <v>238</v>
      </c>
      <c r="B3928" s="29" t="s">
        <v>135</v>
      </c>
      <c r="C3928" s="29" t="s">
        <v>136</v>
      </c>
      <c r="D3928" s="30" t="s">
        <v>48</v>
      </c>
      <c r="E3928" s="31">
        <v>1721.67</v>
      </c>
      <c r="F3928" s="32">
        <v>1.6136966879999999E-2</v>
      </c>
      <c r="G3928" s="32">
        <f t="shared" si="123"/>
        <v>27.782531768289598</v>
      </c>
    </row>
    <row r="3929" spans="1:7" ht="36" customHeight="1">
      <c r="A3929" s="29" t="s">
        <v>239</v>
      </c>
      <c r="B3929" s="29" t="s">
        <v>138</v>
      </c>
      <c r="C3929" s="29" t="s">
        <v>139</v>
      </c>
      <c r="D3929" s="30" t="s">
        <v>48</v>
      </c>
      <c r="E3929" s="31">
        <v>1721.67</v>
      </c>
      <c r="F3929" s="32">
        <v>0.1785424545</v>
      </c>
      <c r="G3929" s="32">
        <f t="shared" si="123"/>
        <v>307.39118763901502</v>
      </c>
    </row>
    <row r="3930" spans="1:7" ht="36" customHeight="1">
      <c r="A3930" s="29" t="s">
        <v>266</v>
      </c>
      <c r="B3930" s="29" t="s">
        <v>267</v>
      </c>
      <c r="C3930" s="29" t="s">
        <v>268</v>
      </c>
      <c r="D3930" s="30" t="s">
        <v>48</v>
      </c>
      <c r="E3930" s="31">
        <v>408</v>
      </c>
      <c r="F3930" s="32">
        <v>0.21103546495</v>
      </c>
      <c r="G3930" s="32">
        <f t="shared" si="123"/>
        <v>86.102469699600007</v>
      </c>
    </row>
    <row r="3931" spans="1:7" ht="36" customHeight="1">
      <c r="A3931" s="29" t="s">
        <v>278</v>
      </c>
      <c r="B3931" s="29" t="s">
        <v>267</v>
      </c>
      <c r="C3931" s="29" t="s">
        <v>268</v>
      </c>
      <c r="D3931" s="30" t="s">
        <v>48</v>
      </c>
      <c r="E3931" s="31">
        <v>229.45</v>
      </c>
      <c r="F3931" s="32">
        <v>0.21103546495</v>
      </c>
      <c r="G3931" s="32">
        <f t="shared" si="123"/>
        <v>48.422087432777495</v>
      </c>
    </row>
    <row r="3932" spans="1:7" ht="27.95" customHeight="1">
      <c r="A3932" s="29" t="s">
        <v>300</v>
      </c>
      <c r="B3932" s="29" t="s">
        <v>301</v>
      </c>
      <c r="C3932" s="29" t="s">
        <v>302</v>
      </c>
      <c r="D3932" s="30" t="s">
        <v>48</v>
      </c>
      <c r="E3932" s="31">
        <v>25</v>
      </c>
      <c r="F3932" s="32">
        <v>3.4981600500000001E-2</v>
      </c>
      <c r="G3932" s="32">
        <f t="shared" si="123"/>
        <v>0.87454001250000002</v>
      </c>
    </row>
    <row r="3933" spans="1:7" ht="27.95" customHeight="1">
      <c r="A3933" s="29" t="s">
        <v>309</v>
      </c>
      <c r="B3933" s="29" t="s">
        <v>135</v>
      </c>
      <c r="C3933" s="29" t="s">
        <v>136</v>
      </c>
      <c r="D3933" s="30" t="s">
        <v>48</v>
      </c>
      <c r="E3933" s="31">
        <v>25</v>
      </c>
      <c r="F3933" s="32">
        <v>1.6136966879999999E-2</v>
      </c>
      <c r="G3933" s="32">
        <f t="shared" si="123"/>
        <v>0.40342417199999997</v>
      </c>
    </row>
    <row r="3934" spans="1:7" ht="36" customHeight="1">
      <c r="A3934" s="29" t="s">
        <v>310</v>
      </c>
      <c r="B3934" s="29" t="s">
        <v>138</v>
      </c>
      <c r="C3934" s="29" t="s">
        <v>139</v>
      </c>
      <c r="D3934" s="30" t="s">
        <v>48</v>
      </c>
      <c r="E3934" s="31">
        <v>25</v>
      </c>
      <c r="F3934" s="32">
        <v>0.1785424545</v>
      </c>
      <c r="G3934" s="32">
        <f t="shared" si="123"/>
        <v>4.4635613625000001</v>
      </c>
    </row>
    <row r="3935" spans="1:7" ht="20.100000000000001" customHeight="1">
      <c r="A3935" s="29" t="s">
        <v>337</v>
      </c>
      <c r="B3935" s="29" t="s">
        <v>338</v>
      </c>
      <c r="C3935" s="29" t="s">
        <v>339</v>
      </c>
      <c r="D3935" s="30" t="s">
        <v>118</v>
      </c>
      <c r="E3935" s="31">
        <v>9.9</v>
      </c>
      <c r="F3935" s="32">
        <v>1.40532144</v>
      </c>
      <c r="G3935" s="32">
        <f t="shared" si="123"/>
        <v>13.912682256</v>
      </c>
    </row>
    <row r="3936" spans="1:7" ht="20.100000000000001" customHeight="1">
      <c r="A3936" s="29" t="s">
        <v>354</v>
      </c>
      <c r="B3936" s="29" t="s">
        <v>355</v>
      </c>
      <c r="C3936" s="29" t="s">
        <v>356</v>
      </c>
      <c r="D3936" s="30" t="s">
        <v>118</v>
      </c>
      <c r="E3936" s="31">
        <v>3.89</v>
      </c>
      <c r="F3936" s="32">
        <v>1.4396468200000001</v>
      </c>
      <c r="G3936" s="32">
        <f t="shared" si="123"/>
        <v>5.6002261298000002</v>
      </c>
    </row>
    <row r="3937" spans="1:7" ht="20.100000000000001" customHeight="1">
      <c r="A3937" s="29" t="s">
        <v>357</v>
      </c>
      <c r="B3937" s="29" t="s">
        <v>358</v>
      </c>
      <c r="C3937" s="29" t="s">
        <v>359</v>
      </c>
      <c r="D3937" s="30" t="s">
        <v>81</v>
      </c>
      <c r="E3937" s="31">
        <v>220</v>
      </c>
      <c r="F3937" s="32">
        <v>2.3652872276199999E-2</v>
      </c>
      <c r="G3937" s="32">
        <f t="shared" si="123"/>
        <v>5.203631900764</v>
      </c>
    </row>
    <row r="3938" spans="1:7" ht="27.95" customHeight="1">
      <c r="A3938" s="29" t="s">
        <v>360</v>
      </c>
      <c r="B3938" s="29" t="s">
        <v>361</v>
      </c>
      <c r="C3938" s="29" t="s">
        <v>362</v>
      </c>
      <c r="D3938" s="30" t="s">
        <v>48</v>
      </c>
      <c r="E3938" s="31">
        <v>242</v>
      </c>
      <c r="F3938" s="32">
        <v>7.225290576E-2</v>
      </c>
      <c r="G3938" s="32">
        <f t="shared" si="123"/>
        <v>17.48520319392</v>
      </c>
    </row>
    <row r="3939" spans="1:7" ht="36" customHeight="1">
      <c r="A3939" s="29" t="s">
        <v>374</v>
      </c>
      <c r="B3939" s="29" t="s">
        <v>267</v>
      </c>
      <c r="C3939" s="29" t="s">
        <v>268</v>
      </c>
      <c r="D3939" s="30" t="s">
        <v>48</v>
      </c>
      <c r="E3939" s="31">
        <v>123.31</v>
      </c>
      <c r="F3939" s="32">
        <v>0.21103546495</v>
      </c>
      <c r="G3939" s="32">
        <f t="shared" si="123"/>
        <v>26.022783182984501</v>
      </c>
    </row>
    <row r="3940" spans="1:7" ht="15" customHeight="1">
      <c r="A3940" s="1"/>
      <c r="B3940" s="1"/>
      <c r="C3940" s="1"/>
      <c r="D3940" s="1"/>
      <c r="E3940" s="1"/>
      <c r="F3940" s="33" t="s">
        <v>2433</v>
      </c>
      <c r="G3940" s="34">
        <v>558.2168045223824</v>
      </c>
    </row>
    <row r="3941" spans="1:7" ht="15" customHeight="1">
      <c r="A3941" s="27" t="s">
        <v>2747</v>
      </c>
      <c r="B3941" s="27" t="s">
        <v>2994</v>
      </c>
      <c r="C3941" s="27" t="s">
        <v>1740</v>
      </c>
      <c r="D3941" s="28" t="s">
        <v>15</v>
      </c>
      <c r="E3941" s="1"/>
      <c r="F3941" s="1"/>
      <c r="G3941" s="1"/>
    </row>
    <row r="3942" spans="1:7" ht="27.95" customHeight="1">
      <c r="A3942" s="29" t="s">
        <v>52</v>
      </c>
      <c r="B3942" s="29" t="s">
        <v>53</v>
      </c>
      <c r="C3942" s="29" t="s">
        <v>54</v>
      </c>
      <c r="D3942" s="30" t="s">
        <v>48</v>
      </c>
      <c r="E3942" s="31">
        <v>14</v>
      </c>
      <c r="F3942" s="32">
        <v>1.9959589440000001E-3</v>
      </c>
      <c r="G3942" s="32">
        <f>F3942*E3942</f>
        <v>2.7943425216E-2</v>
      </c>
    </row>
    <row r="3943" spans="1:7" ht="27.95" customHeight="1">
      <c r="A3943" s="29" t="s">
        <v>480</v>
      </c>
      <c r="B3943" s="29" t="s">
        <v>481</v>
      </c>
      <c r="C3943" s="29" t="s">
        <v>482</v>
      </c>
      <c r="D3943" s="30" t="s">
        <v>118</v>
      </c>
      <c r="E3943" s="31">
        <v>355.22</v>
      </c>
      <c r="F3943" s="32">
        <v>1.9049664000000001E-2</v>
      </c>
      <c r="G3943" s="32">
        <f>F3943*E3943</f>
        <v>6.7668216460800013</v>
      </c>
    </row>
    <row r="3944" spans="1:7" ht="15" customHeight="1">
      <c r="A3944" s="1"/>
      <c r="B3944" s="1"/>
      <c r="C3944" s="1"/>
      <c r="D3944" s="1"/>
      <c r="E3944" s="1"/>
      <c r="F3944" s="33" t="s">
        <v>2433</v>
      </c>
      <c r="G3944" s="34">
        <v>6.7947650712960002</v>
      </c>
    </row>
    <row r="3945" spans="1:7" ht="15" customHeight="1">
      <c r="A3945" s="27" t="s">
        <v>2747</v>
      </c>
      <c r="B3945" s="27" t="s">
        <v>2995</v>
      </c>
      <c r="C3945" s="27" t="s">
        <v>1743</v>
      </c>
      <c r="D3945" s="28" t="s">
        <v>15</v>
      </c>
      <c r="E3945" s="1"/>
      <c r="F3945" s="1"/>
      <c r="G3945" s="1"/>
    </row>
    <row r="3946" spans="1:7" ht="20.100000000000001" customHeight="1">
      <c r="A3946" s="29" t="s">
        <v>49</v>
      </c>
      <c r="B3946" s="29" t="s">
        <v>50</v>
      </c>
      <c r="C3946" s="29" t="s">
        <v>51</v>
      </c>
      <c r="D3946" s="30" t="s">
        <v>48</v>
      </c>
      <c r="E3946" s="31">
        <v>30</v>
      </c>
      <c r="F3946" s="32">
        <v>3.4614980455999998E-2</v>
      </c>
      <c r="G3946" s="32">
        <f t="shared" ref="G3946:G3952" si="124">F3946*E3946</f>
        <v>1.03844941368</v>
      </c>
    </row>
    <row r="3947" spans="1:7" ht="27.95" customHeight="1">
      <c r="A3947" s="29" t="s">
        <v>52</v>
      </c>
      <c r="B3947" s="29" t="s">
        <v>53</v>
      </c>
      <c r="C3947" s="29" t="s">
        <v>54</v>
      </c>
      <c r="D3947" s="30" t="s">
        <v>48</v>
      </c>
      <c r="E3947" s="31">
        <v>14</v>
      </c>
      <c r="F3947" s="32">
        <v>3.4889091859999999E-2</v>
      </c>
      <c r="G3947" s="32">
        <f t="shared" si="124"/>
        <v>0.48844728603999998</v>
      </c>
    </row>
    <row r="3948" spans="1:7" ht="20.100000000000001" customHeight="1">
      <c r="A3948" s="29" t="s">
        <v>184</v>
      </c>
      <c r="B3948" s="29" t="s">
        <v>185</v>
      </c>
      <c r="C3948" s="29" t="s">
        <v>186</v>
      </c>
      <c r="D3948" s="30" t="s">
        <v>48</v>
      </c>
      <c r="E3948" s="31">
        <v>856.28</v>
      </c>
      <c r="F3948" s="32">
        <v>2.1395849999999998E-3</v>
      </c>
      <c r="G3948" s="32">
        <f t="shared" si="124"/>
        <v>1.8320838437999998</v>
      </c>
    </row>
    <row r="3949" spans="1:7" ht="20.100000000000001" customHeight="1">
      <c r="A3949" s="29" t="s">
        <v>190</v>
      </c>
      <c r="B3949" s="29" t="s">
        <v>191</v>
      </c>
      <c r="C3949" s="29" t="s">
        <v>192</v>
      </c>
      <c r="D3949" s="30" t="s">
        <v>81</v>
      </c>
      <c r="E3949" s="31">
        <v>57</v>
      </c>
      <c r="F3949" s="32">
        <v>3.2093774999999998E-2</v>
      </c>
      <c r="G3949" s="32">
        <f t="shared" si="124"/>
        <v>1.8293451749999998</v>
      </c>
    </row>
    <row r="3950" spans="1:7" ht="20.100000000000001" customHeight="1">
      <c r="A3950" s="29" t="s">
        <v>319</v>
      </c>
      <c r="B3950" s="29" t="s">
        <v>185</v>
      </c>
      <c r="C3950" s="29" t="s">
        <v>186</v>
      </c>
      <c r="D3950" s="30" t="s">
        <v>48</v>
      </c>
      <c r="E3950" s="31">
        <v>459</v>
      </c>
      <c r="F3950" s="32">
        <v>2.1395849999999998E-3</v>
      </c>
      <c r="G3950" s="32">
        <f t="shared" si="124"/>
        <v>0.98206951499999995</v>
      </c>
    </row>
    <row r="3951" spans="1:7" ht="20.100000000000001" customHeight="1">
      <c r="A3951" s="29" t="s">
        <v>320</v>
      </c>
      <c r="B3951" s="29" t="s">
        <v>191</v>
      </c>
      <c r="C3951" s="29" t="s">
        <v>192</v>
      </c>
      <c r="D3951" s="30" t="s">
        <v>81</v>
      </c>
      <c r="E3951" s="31">
        <v>34</v>
      </c>
      <c r="F3951" s="32">
        <v>3.2093774999999998E-2</v>
      </c>
      <c r="G3951" s="32">
        <f t="shared" si="124"/>
        <v>1.0911883499999999</v>
      </c>
    </row>
    <row r="3952" spans="1:7" ht="20.100000000000001" customHeight="1">
      <c r="A3952" s="29" t="s">
        <v>321</v>
      </c>
      <c r="B3952" s="29" t="s">
        <v>322</v>
      </c>
      <c r="C3952" s="29" t="s">
        <v>323</v>
      </c>
      <c r="D3952" s="30" t="s">
        <v>81</v>
      </c>
      <c r="E3952" s="31">
        <v>30</v>
      </c>
      <c r="F3952" s="32">
        <v>3.2093774999999998E-2</v>
      </c>
      <c r="G3952" s="32">
        <f t="shared" si="124"/>
        <v>0.96281324999999995</v>
      </c>
    </row>
    <row r="3953" spans="1:7" ht="15" customHeight="1">
      <c r="A3953" s="1"/>
      <c r="B3953" s="1"/>
      <c r="C3953" s="1"/>
      <c r="D3953" s="1"/>
      <c r="E3953" s="1"/>
      <c r="F3953" s="33" t="s">
        <v>2433</v>
      </c>
      <c r="G3953" s="34">
        <v>8.2243968335200002</v>
      </c>
    </row>
    <row r="3954" spans="1:7" ht="15" customHeight="1">
      <c r="A3954" s="27" t="s">
        <v>2747</v>
      </c>
      <c r="B3954" s="27" t="s">
        <v>2996</v>
      </c>
      <c r="C3954" s="27" t="s">
        <v>1746</v>
      </c>
      <c r="D3954" s="28" t="s">
        <v>15</v>
      </c>
      <c r="E3954" s="1"/>
      <c r="F3954" s="1"/>
      <c r="G3954" s="1"/>
    </row>
    <row r="3955" spans="1:7" ht="27.95" customHeight="1">
      <c r="A3955" s="29" t="s">
        <v>316</v>
      </c>
      <c r="B3955" s="29" t="s">
        <v>317</v>
      </c>
      <c r="C3955" s="29" t="s">
        <v>318</v>
      </c>
      <c r="D3955" s="30" t="s">
        <v>48</v>
      </c>
      <c r="E3955" s="31">
        <v>459</v>
      </c>
      <c r="F3955" s="32">
        <v>3.7697450000000001E-3</v>
      </c>
      <c r="G3955" s="32">
        <f>F3955*E3955</f>
        <v>1.730312955</v>
      </c>
    </row>
    <row r="3956" spans="1:7" ht="15" customHeight="1">
      <c r="A3956" s="1"/>
      <c r="B3956" s="1"/>
      <c r="C3956" s="1"/>
      <c r="D3956" s="1"/>
      <c r="E3956" s="1"/>
      <c r="F3956" s="33" t="s">
        <v>2433</v>
      </c>
      <c r="G3956" s="34">
        <v>1.730312955</v>
      </c>
    </row>
    <row r="3957" spans="1:7" ht="15.95" customHeight="1">
      <c r="A3957" s="27" t="s">
        <v>2747</v>
      </c>
      <c r="B3957" s="27" t="s">
        <v>2997</v>
      </c>
      <c r="C3957" s="27" t="s">
        <v>1752</v>
      </c>
      <c r="D3957" s="28" t="s">
        <v>15</v>
      </c>
      <c r="E3957" s="1"/>
      <c r="F3957" s="1"/>
      <c r="G3957" s="1"/>
    </row>
    <row r="3958" spans="1:7" ht="20.100000000000001" customHeight="1">
      <c r="A3958" s="29" t="s">
        <v>49</v>
      </c>
      <c r="B3958" s="29" t="s">
        <v>50</v>
      </c>
      <c r="C3958" s="29" t="s">
        <v>51</v>
      </c>
      <c r="D3958" s="30" t="s">
        <v>48</v>
      </c>
      <c r="E3958" s="31">
        <v>30</v>
      </c>
      <c r="F3958" s="32">
        <v>0.17380870875839999</v>
      </c>
      <c r="G3958" s="32">
        <f t="shared" ref="G3958:G3964" si="125">F3958*E3958</f>
        <v>5.2142612627519993</v>
      </c>
    </row>
    <row r="3959" spans="1:7" ht="27.95" customHeight="1">
      <c r="A3959" s="29" t="s">
        <v>52</v>
      </c>
      <c r="B3959" s="29" t="s">
        <v>53</v>
      </c>
      <c r="C3959" s="29" t="s">
        <v>54</v>
      </c>
      <c r="D3959" s="30" t="s">
        <v>48</v>
      </c>
      <c r="E3959" s="31">
        <v>14</v>
      </c>
      <c r="F3959" s="32">
        <v>6.9459830761520638E-2</v>
      </c>
      <c r="G3959" s="32">
        <f t="shared" si="125"/>
        <v>0.97243763066128897</v>
      </c>
    </row>
    <row r="3960" spans="1:7" ht="27.95" customHeight="1">
      <c r="A3960" s="29" t="s">
        <v>210</v>
      </c>
      <c r="B3960" s="29" t="s">
        <v>211</v>
      </c>
      <c r="C3960" s="29" t="s">
        <v>212</v>
      </c>
      <c r="D3960" s="30" t="s">
        <v>101</v>
      </c>
      <c r="E3960" s="31">
        <v>330.48</v>
      </c>
      <c r="F3960" s="32">
        <v>3.3833419199999999E-2</v>
      </c>
      <c r="G3960" s="32">
        <f t="shared" si="125"/>
        <v>11.181268377216</v>
      </c>
    </row>
    <row r="3961" spans="1:7" ht="27.95" customHeight="1">
      <c r="A3961" s="29" t="s">
        <v>295</v>
      </c>
      <c r="B3961" s="29" t="s">
        <v>211</v>
      </c>
      <c r="C3961" s="29" t="s">
        <v>296</v>
      </c>
      <c r="D3961" s="30" t="s">
        <v>101</v>
      </c>
      <c r="E3961" s="31">
        <v>4</v>
      </c>
      <c r="F3961" s="32">
        <v>3.3833419199999999E-2</v>
      </c>
      <c r="G3961" s="32">
        <f t="shared" si="125"/>
        <v>0.1353336768</v>
      </c>
    </row>
    <row r="3962" spans="1:7" ht="27.95" customHeight="1">
      <c r="A3962" s="29" t="s">
        <v>303</v>
      </c>
      <c r="B3962" s="29" t="s">
        <v>304</v>
      </c>
      <c r="C3962" s="29" t="s">
        <v>305</v>
      </c>
      <c r="D3962" s="30" t="s">
        <v>48</v>
      </c>
      <c r="E3962" s="31">
        <v>12</v>
      </c>
      <c r="F3962" s="32">
        <v>0.31311162624</v>
      </c>
      <c r="G3962" s="32">
        <f t="shared" si="125"/>
        <v>3.75733951488</v>
      </c>
    </row>
    <row r="3963" spans="1:7" ht="27.95" customHeight="1">
      <c r="A3963" s="29" t="s">
        <v>343</v>
      </c>
      <c r="B3963" s="29" t="s">
        <v>211</v>
      </c>
      <c r="C3963" s="29" t="s">
        <v>212</v>
      </c>
      <c r="D3963" s="30" t="s">
        <v>101</v>
      </c>
      <c r="E3963" s="31">
        <v>426.35</v>
      </c>
      <c r="F3963" s="32">
        <v>3.3833419199999999E-2</v>
      </c>
      <c r="G3963" s="32">
        <f t="shared" si="125"/>
        <v>14.424878275920001</v>
      </c>
    </row>
    <row r="3964" spans="1:7" ht="27.95" customHeight="1">
      <c r="A3964" s="29" t="s">
        <v>347</v>
      </c>
      <c r="B3964" s="29" t="s">
        <v>348</v>
      </c>
      <c r="C3964" s="29" t="s">
        <v>349</v>
      </c>
      <c r="D3964" s="30" t="s">
        <v>48</v>
      </c>
      <c r="E3964" s="31">
        <v>72</v>
      </c>
      <c r="F3964" s="32">
        <v>6.0577931520000003E-2</v>
      </c>
      <c r="G3964" s="32">
        <f t="shared" si="125"/>
        <v>4.3616110694400003</v>
      </c>
    </row>
    <row r="3965" spans="1:7" ht="15" customHeight="1">
      <c r="A3965" s="1"/>
      <c r="B3965" s="1"/>
      <c r="C3965" s="1"/>
      <c r="D3965" s="1"/>
      <c r="E3965" s="1"/>
      <c r="F3965" s="33" t="s">
        <v>2433</v>
      </c>
      <c r="G3965" s="34">
        <v>40.047129807669286</v>
      </c>
    </row>
    <row r="3966" spans="1:7" ht="15" customHeight="1">
      <c r="A3966" s="27" t="s">
        <v>2747</v>
      </c>
      <c r="B3966" s="27" t="s">
        <v>2998</v>
      </c>
      <c r="C3966" s="27" t="s">
        <v>1749</v>
      </c>
      <c r="D3966" s="28" t="s">
        <v>15</v>
      </c>
      <c r="E3966" s="1"/>
      <c r="F3966" s="1"/>
      <c r="G3966" s="1"/>
    </row>
    <row r="3967" spans="1:7" ht="27.95" customHeight="1">
      <c r="A3967" s="29" t="s">
        <v>109</v>
      </c>
      <c r="B3967" s="29" t="s">
        <v>110</v>
      </c>
      <c r="C3967" s="29" t="s">
        <v>111</v>
      </c>
      <c r="D3967" s="30" t="s">
        <v>58</v>
      </c>
      <c r="E3967" s="31">
        <v>257.60000000000002</v>
      </c>
      <c r="F3967" s="32">
        <v>0.29651070899999998</v>
      </c>
      <c r="G3967" s="32">
        <f>F3967*E3967</f>
        <v>76.381158638400009</v>
      </c>
    </row>
    <row r="3968" spans="1:7" ht="27.95" customHeight="1">
      <c r="A3968" s="29" t="s">
        <v>214</v>
      </c>
      <c r="B3968" s="29" t="s">
        <v>110</v>
      </c>
      <c r="C3968" s="29" t="s">
        <v>111</v>
      </c>
      <c r="D3968" s="30" t="s">
        <v>58</v>
      </c>
      <c r="E3968" s="31">
        <v>365.33</v>
      </c>
      <c r="F3968" s="32">
        <v>0.29651070899999998</v>
      </c>
      <c r="G3968" s="32">
        <f>F3968*E3968</f>
        <v>108.32425731896998</v>
      </c>
    </row>
    <row r="3969" spans="1:7" ht="15" customHeight="1">
      <c r="A3969" s="1"/>
      <c r="B3969" s="1"/>
      <c r="C3969" s="1"/>
      <c r="D3969" s="1"/>
      <c r="E3969" s="1"/>
      <c r="F3969" s="33" t="s">
        <v>2433</v>
      </c>
      <c r="G3969" s="34">
        <v>184.70541595737001</v>
      </c>
    </row>
    <row r="3970" spans="1:7" ht="15" customHeight="1">
      <c r="A3970" s="27" t="s">
        <v>2747</v>
      </c>
      <c r="B3970" s="27" t="s">
        <v>2999</v>
      </c>
      <c r="C3970" s="27" t="s">
        <v>1755</v>
      </c>
      <c r="D3970" s="28" t="s">
        <v>15</v>
      </c>
      <c r="E3970" s="1"/>
      <c r="F3970" s="1"/>
      <c r="G3970" s="1"/>
    </row>
    <row r="3971" spans="1:7" ht="20.100000000000001" customHeight="1">
      <c r="A3971" s="29" t="s">
        <v>115</v>
      </c>
      <c r="B3971" s="29" t="s">
        <v>116</v>
      </c>
      <c r="C3971" s="29" t="s">
        <v>117</v>
      </c>
      <c r="D3971" s="30" t="s">
        <v>118</v>
      </c>
      <c r="E3971" s="31">
        <v>6.84</v>
      </c>
      <c r="F3971" s="32">
        <v>0.38303085799999997</v>
      </c>
      <c r="G3971" s="32">
        <f>F3971*E3971</f>
        <v>2.6199310687199997</v>
      </c>
    </row>
    <row r="3972" spans="1:7" ht="20.100000000000001" customHeight="1">
      <c r="A3972" s="29" t="s">
        <v>216</v>
      </c>
      <c r="B3972" s="29" t="s">
        <v>116</v>
      </c>
      <c r="C3972" s="29" t="s">
        <v>117</v>
      </c>
      <c r="D3972" s="30" t="s">
        <v>118</v>
      </c>
      <c r="E3972" s="31">
        <v>1.8</v>
      </c>
      <c r="F3972" s="32">
        <v>0.38303085799999997</v>
      </c>
      <c r="G3972" s="32">
        <f>F3972*E3972</f>
        <v>0.68945554440000001</v>
      </c>
    </row>
    <row r="3973" spans="1:7" ht="20.100000000000001" customHeight="1">
      <c r="A3973" s="29" t="s">
        <v>290</v>
      </c>
      <c r="B3973" s="29" t="s">
        <v>116</v>
      </c>
      <c r="C3973" s="29" t="s">
        <v>117</v>
      </c>
      <c r="D3973" s="30" t="s">
        <v>118</v>
      </c>
      <c r="E3973" s="31">
        <v>5</v>
      </c>
      <c r="F3973" s="32">
        <v>0.38303085799999997</v>
      </c>
      <c r="G3973" s="32">
        <f>F3973*E3973</f>
        <v>1.9151542899999998</v>
      </c>
    </row>
    <row r="3974" spans="1:7" ht="20.100000000000001" customHeight="1">
      <c r="A3974" s="29" t="s">
        <v>329</v>
      </c>
      <c r="B3974" s="29" t="s">
        <v>116</v>
      </c>
      <c r="C3974" s="29" t="s">
        <v>117</v>
      </c>
      <c r="D3974" s="30" t="s">
        <v>118</v>
      </c>
      <c r="E3974" s="31">
        <v>39.6</v>
      </c>
      <c r="F3974" s="32">
        <v>0.38303085799999997</v>
      </c>
      <c r="G3974" s="32">
        <f>F3974*E3974</f>
        <v>15.168021976799999</v>
      </c>
    </row>
    <row r="3975" spans="1:7" ht="15" customHeight="1">
      <c r="A3975" s="1"/>
      <c r="B3975" s="1"/>
      <c r="C3975" s="1"/>
      <c r="D3975" s="1"/>
      <c r="E3975" s="1"/>
      <c r="F3975" s="33" t="s">
        <v>2433</v>
      </c>
      <c r="G3975" s="34">
        <v>20.39256287992</v>
      </c>
    </row>
    <row r="3976" spans="1:7" ht="24" customHeight="1">
      <c r="A3976" s="27" t="s">
        <v>2535</v>
      </c>
      <c r="B3976" s="27" t="s">
        <v>3000</v>
      </c>
      <c r="C3976" s="27" t="s">
        <v>2292</v>
      </c>
      <c r="D3976" s="28" t="s">
        <v>58</v>
      </c>
      <c r="E3976" s="1"/>
      <c r="F3976" s="1"/>
      <c r="G3976" s="1"/>
    </row>
    <row r="3977" spans="1:7" ht="20.100000000000001" customHeight="1">
      <c r="A3977" s="29" t="s">
        <v>115</v>
      </c>
      <c r="B3977" s="29" t="s">
        <v>116</v>
      </c>
      <c r="C3977" s="29" t="s">
        <v>117</v>
      </c>
      <c r="D3977" s="30" t="s">
        <v>118</v>
      </c>
      <c r="E3977" s="31">
        <v>6.84</v>
      </c>
      <c r="F3977" s="32">
        <v>5.0861520000000002E-5</v>
      </c>
      <c r="G3977" s="32">
        <f>F3977*E3977</f>
        <v>3.4789279679999999E-4</v>
      </c>
    </row>
    <row r="3978" spans="1:7" ht="20.100000000000001" customHeight="1">
      <c r="A3978" s="29" t="s">
        <v>216</v>
      </c>
      <c r="B3978" s="29" t="s">
        <v>116</v>
      </c>
      <c r="C3978" s="29" t="s">
        <v>117</v>
      </c>
      <c r="D3978" s="30" t="s">
        <v>118</v>
      </c>
      <c r="E3978" s="31">
        <v>1.8</v>
      </c>
      <c r="F3978" s="32">
        <v>5.0861520000000002E-5</v>
      </c>
      <c r="G3978" s="32">
        <f>F3978*E3978</f>
        <v>9.1550736000000003E-5</v>
      </c>
    </row>
    <row r="3979" spans="1:7" ht="20.100000000000001" customHeight="1">
      <c r="A3979" s="29" t="s">
        <v>290</v>
      </c>
      <c r="B3979" s="29" t="s">
        <v>116</v>
      </c>
      <c r="C3979" s="29" t="s">
        <v>117</v>
      </c>
      <c r="D3979" s="30" t="s">
        <v>118</v>
      </c>
      <c r="E3979" s="31">
        <v>5</v>
      </c>
      <c r="F3979" s="32">
        <v>5.0861520000000002E-5</v>
      </c>
      <c r="G3979" s="32">
        <f>F3979*E3979</f>
        <v>2.5430759999999999E-4</v>
      </c>
    </row>
    <row r="3980" spans="1:7" ht="20.100000000000001" customHeight="1">
      <c r="A3980" s="29" t="s">
        <v>329</v>
      </c>
      <c r="B3980" s="29" t="s">
        <v>116</v>
      </c>
      <c r="C3980" s="29" t="s">
        <v>117</v>
      </c>
      <c r="D3980" s="30" t="s">
        <v>118</v>
      </c>
      <c r="E3980" s="31">
        <v>39.6</v>
      </c>
      <c r="F3980" s="32">
        <v>5.0861520000000002E-5</v>
      </c>
      <c r="G3980" s="32">
        <f>F3980*E3980</f>
        <v>2.0141161920000004E-3</v>
      </c>
    </row>
    <row r="3981" spans="1:7" ht="15" customHeight="1">
      <c r="A3981" s="1"/>
      <c r="B3981" s="1"/>
      <c r="C3981" s="1"/>
      <c r="D3981" s="1"/>
      <c r="E3981" s="1"/>
      <c r="F3981" s="33" t="s">
        <v>2433</v>
      </c>
      <c r="G3981" s="34">
        <v>2.7078673247999999E-3</v>
      </c>
    </row>
    <row r="3982" spans="1:7" ht="15" customHeight="1">
      <c r="A3982" s="27" t="s">
        <v>2753</v>
      </c>
      <c r="B3982" s="27" t="s">
        <v>3001</v>
      </c>
      <c r="C3982" s="27" t="s">
        <v>1943</v>
      </c>
      <c r="D3982" s="28" t="s">
        <v>196</v>
      </c>
      <c r="E3982" s="1"/>
      <c r="F3982" s="1"/>
      <c r="G3982" s="1"/>
    </row>
    <row r="3983" spans="1:7" ht="15" customHeight="1">
      <c r="A3983" s="29" t="s">
        <v>152</v>
      </c>
      <c r="B3983" s="29" t="s">
        <v>153</v>
      </c>
      <c r="C3983" s="29" t="s">
        <v>154</v>
      </c>
      <c r="D3983" s="30" t="s">
        <v>155</v>
      </c>
      <c r="E3983" s="31">
        <v>142</v>
      </c>
      <c r="F3983" s="32">
        <v>2.72E-4</v>
      </c>
      <c r="G3983" s="32">
        <f>F3983*E3983</f>
        <v>3.8623999999999999E-2</v>
      </c>
    </row>
    <row r="3984" spans="1:7" ht="20.100000000000001" customHeight="1">
      <c r="A3984" s="29" t="s">
        <v>193</v>
      </c>
      <c r="B3984" s="29" t="s">
        <v>194</v>
      </c>
      <c r="C3984" s="29" t="s">
        <v>195</v>
      </c>
      <c r="D3984" s="30" t="s">
        <v>196</v>
      </c>
      <c r="E3984" s="31">
        <v>18</v>
      </c>
      <c r="F3984" s="32">
        <v>2.0000000000000001E-4</v>
      </c>
      <c r="G3984" s="32">
        <f>F3984*E3984</f>
        <v>3.6000000000000003E-3</v>
      </c>
    </row>
    <row r="3985" spans="1:7" ht="27.95" customHeight="1">
      <c r="A3985" s="29" t="s">
        <v>231</v>
      </c>
      <c r="B3985" s="29" t="s">
        <v>232</v>
      </c>
      <c r="C3985" s="29" t="s">
        <v>233</v>
      </c>
      <c r="D3985" s="30" t="s">
        <v>171</v>
      </c>
      <c r="E3985" s="31">
        <v>17.399999999999999</v>
      </c>
      <c r="F3985" s="32">
        <v>1.1E-4</v>
      </c>
      <c r="G3985" s="32">
        <f>F3985*E3985</f>
        <v>1.9139999999999999E-3</v>
      </c>
    </row>
    <row r="3986" spans="1:7" ht="15" customHeight="1">
      <c r="A3986" s="1"/>
      <c r="B3986" s="1"/>
      <c r="C3986" s="1"/>
      <c r="D3986" s="1"/>
      <c r="E3986" s="1"/>
      <c r="F3986" s="33" t="s">
        <v>2433</v>
      </c>
      <c r="G3986" s="34">
        <v>4.4137999999999997E-2</v>
      </c>
    </row>
    <row r="3987" spans="1:7" ht="15" customHeight="1">
      <c r="A3987" s="27" t="s">
        <v>2729</v>
      </c>
      <c r="B3987" s="27" t="s">
        <v>3002</v>
      </c>
      <c r="C3987" s="27" t="s">
        <v>468</v>
      </c>
      <c r="D3987" s="28" t="s">
        <v>196</v>
      </c>
      <c r="E3987" s="1"/>
      <c r="F3987" s="1"/>
      <c r="G3987" s="1"/>
    </row>
    <row r="3988" spans="1:7" ht="15" customHeight="1">
      <c r="A3988" s="29" t="s">
        <v>466</v>
      </c>
      <c r="B3988" s="29" t="s">
        <v>467</v>
      </c>
      <c r="C3988" s="29" t="s">
        <v>468</v>
      </c>
      <c r="D3988" s="30" t="s">
        <v>196</v>
      </c>
      <c r="E3988" s="31">
        <v>34.72</v>
      </c>
      <c r="F3988" s="32">
        <v>1</v>
      </c>
      <c r="G3988" s="32">
        <f>F3988*E3988</f>
        <v>34.72</v>
      </c>
    </row>
    <row r="3989" spans="1:7" ht="15" customHeight="1">
      <c r="A3989" s="1"/>
      <c r="B3989" s="1"/>
      <c r="C3989" s="1"/>
      <c r="D3989" s="1"/>
      <c r="E3989" s="1"/>
      <c r="F3989" s="33" t="s">
        <v>2433</v>
      </c>
      <c r="G3989" s="34">
        <v>34.72</v>
      </c>
    </row>
    <row r="3990" spans="1:7" ht="15" customHeight="1">
      <c r="A3990" s="27" t="s">
        <v>2729</v>
      </c>
      <c r="B3990" s="27" t="s">
        <v>3003</v>
      </c>
      <c r="C3990" s="27" t="s">
        <v>1269</v>
      </c>
      <c r="D3990" s="28" t="s">
        <v>58</v>
      </c>
      <c r="E3990" s="1"/>
      <c r="F3990" s="1"/>
      <c r="G3990" s="1"/>
    </row>
    <row r="3991" spans="1:7" ht="15" customHeight="1">
      <c r="A3991" s="29" t="s">
        <v>448</v>
      </c>
      <c r="B3991" s="29" t="s">
        <v>449</v>
      </c>
      <c r="C3991" s="29" t="s">
        <v>450</v>
      </c>
      <c r="D3991" s="30" t="s">
        <v>196</v>
      </c>
      <c r="E3991" s="31">
        <v>33</v>
      </c>
      <c r="F3991" s="32">
        <v>1</v>
      </c>
      <c r="G3991" s="32">
        <f>F3991*E3991</f>
        <v>33</v>
      </c>
    </row>
    <row r="3992" spans="1:7" ht="15" customHeight="1">
      <c r="A3992" s="1"/>
      <c r="B3992" s="1"/>
      <c r="C3992" s="1"/>
      <c r="D3992" s="1"/>
      <c r="E3992" s="1"/>
      <c r="F3992" s="33" t="s">
        <v>2433</v>
      </c>
      <c r="G3992" s="34">
        <v>33</v>
      </c>
    </row>
    <row r="3993" spans="1:7" ht="15.95" customHeight="1">
      <c r="A3993" s="27" t="s">
        <v>2729</v>
      </c>
      <c r="B3993" s="27" t="s">
        <v>3004</v>
      </c>
      <c r="C3993" s="27" t="s">
        <v>944</v>
      </c>
      <c r="D3993" s="28" t="s">
        <v>58</v>
      </c>
      <c r="E3993" s="1"/>
      <c r="F3993" s="1"/>
      <c r="G3993" s="1"/>
    </row>
    <row r="3994" spans="1:7" ht="20.100000000000001" customHeight="1">
      <c r="A3994" s="29" t="s">
        <v>190</v>
      </c>
      <c r="B3994" s="29" t="s">
        <v>191</v>
      </c>
      <c r="C3994" s="29" t="s">
        <v>192</v>
      </c>
      <c r="D3994" s="30" t="s">
        <v>81</v>
      </c>
      <c r="E3994" s="31">
        <v>57</v>
      </c>
      <c r="F3994" s="32">
        <v>6</v>
      </c>
      <c r="G3994" s="32">
        <f>F3994*E3994</f>
        <v>342</v>
      </c>
    </row>
    <row r="3995" spans="1:7" ht="20.100000000000001" customHeight="1">
      <c r="A3995" s="29" t="s">
        <v>320</v>
      </c>
      <c r="B3995" s="29" t="s">
        <v>191</v>
      </c>
      <c r="C3995" s="29" t="s">
        <v>192</v>
      </c>
      <c r="D3995" s="30" t="s">
        <v>81</v>
      </c>
      <c r="E3995" s="31">
        <v>34</v>
      </c>
      <c r="F3995" s="32">
        <v>6</v>
      </c>
      <c r="G3995" s="32">
        <f>F3995*E3995</f>
        <v>204</v>
      </c>
    </row>
    <row r="3996" spans="1:7" ht="20.100000000000001" customHeight="1">
      <c r="A3996" s="29" t="s">
        <v>321</v>
      </c>
      <c r="B3996" s="29" t="s">
        <v>322</v>
      </c>
      <c r="C3996" s="29" t="s">
        <v>323</v>
      </c>
      <c r="D3996" s="30" t="s">
        <v>81</v>
      </c>
      <c r="E3996" s="31">
        <v>30</v>
      </c>
      <c r="F3996" s="32">
        <v>6</v>
      </c>
      <c r="G3996" s="32">
        <f>F3996*E3996</f>
        <v>180</v>
      </c>
    </row>
    <row r="3997" spans="1:7" ht="15" customHeight="1">
      <c r="A3997" s="1"/>
      <c r="B3997" s="1"/>
      <c r="C3997" s="1"/>
      <c r="D3997" s="1"/>
      <c r="E3997" s="1"/>
      <c r="F3997" s="33" t="s">
        <v>2433</v>
      </c>
      <c r="G3997" s="34">
        <v>726</v>
      </c>
    </row>
    <row r="3998" spans="1:7" ht="24" customHeight="1">
      <c r="A3998" s="27" t="s">
        <v>2729</v>
      </c>
      <c r="B3998" s="27" t="s">
        <v>3005</v>
      </c>
      <c r="C3998" s="27" t="s">
        <v>732</v>
      </c>
      <c r="D3998" s="28" t="s">
        <v>58</v>
      </c>
      <c r="E3998" s="1"/>
      <c r="F3998" s="1"/>
      <c r="G3998" s="1"/>
    </row>
    <row r="3999" spans="1:7" ht="27.95" customHeight="1">
      <c r="A3999" s="29" t="s">
        <v>55</v>
      </c>
      <c r="B3999" s="29" t="s">
        <v>56</v>
      </c>
      <c r="C3999" s="29" t="s">
        <v>57</v>
      </c>
      <c r="D3999" s="30" t="s">
        <v>58</v>
      </c>
      <c r="E3999" s="31">
        <v>1</v>
      </c>
      <c r="F3999" s="32">
        <v>3</v>
      </c>
      <c r="G3999" s="32">
        <f>F3999*E3999</f>
        <v>3</v>
      </c>
    </row>
    <row r="4000" spans="1:7" ht="15" customHeight="1">
      <c r="A4000" s="1"/>
      <c r="B4000" s="1"/>
      <c r="C4000" s="1"/>
      <c r="D4000" s="1"/>
      <c r="E4000" s="1"/>
      <c r="F4000" s="33" t="s">
        <v>2433</v>
      </c>
      <c r="G4000" s="34">
        <v>3</v>
      </c>
    </row>
    <row r="4001" spans="1:7" ht="24" customHeight="1">
      <c r="A4001" s="27" t="s">
        <v>2729</v>
      </c>
      <c r="B4001" s="27" t="s">
        <v>3006</v>
      </c>
      <c r="C4001" s="27" t="s">
        <v>1212</v>
      </c>
      <c r="D4001" s="28" t="s">
        <v>58</v>
      </c>
      <c r="E4001" s="1"/>
      <c r="F4001" s="1"/>
      <c r="G4001" s="1"/>
    </row>
    <row r="4002" spans="1:7" ht="27.95" customHeight="1">
      <c r="A4002" s="29" t="s">
        <v>52</v>
      </c>
      <c r="B4002" s="29" t="s">
        <v>53</v>
      </c>
      <c r="C4002" s="29" t="s">
        <v>54</v>
      </c>
      <c r="D4002" s="30" t="s">
        <v>48</v>
      </c>
      <c r="E4002" s="31">
        <v>14</v>
      </c>
      <c r="F4002" s="32">
        <v>5.3600000000000002E-2</v>
      </c>
      <c r="G4002" s="32">
        <f>F4002*E4002</f>
        <v>0.75040000000000007</v>
      </c>
    </row>
    <row r="4003" spans="1:7" ht="20.100000000000001" customHeight="1">
      <c r="A4003" s="29" t="s">
        <v>409</v>
      </c>
      <c r="B4003" s="29" t="s">
        <v>410</v>
      </c>
      <c r="C4003" s="29" t="s">
        <v>411</v>
      </c>
      <c r="D4003" s="30" t="s">
        <v>58</v>
      </c>
      <c r="E4003" s="31">
        <v>11</v>
      </c>
      <c r="F4003" s="32">
        <v>2</v>
      </c>
      <c r="G4003" s="32">
        <f>F4003*E4003</f>
        <v>22</v>
      </c>
    </row>
    <row r="4004" spans="1:7" ht="15" customHeight="1">
      <c r="A4004" s="1"/>
      <c r="B4004" s="1"/>
      <c r="C4004" s="1"/>
      <c r="D4004" s="1"/>
      <c r="E4004" s="1"/>
      <c r="F4004" s="33" t="s">
        <v>2433</v>
      </c>
      <c r="G4004" s="34">
        <v>22.750399999999999</v>
      </c>
    </row>
    <row r="4005" spans="1:7" ht="24" customHeight="1">
      <c r="A4005" s="27" t="s">
        <v>2729</v>
      </c>
      <c r="B4005" s="27" t="s">
        <v>3007</v>
      </c>
      <c r="C4005" s="27" t="s">
        <v>1186</v>
      </c>
      <c r="D4005" s="28" t="s">
        <v>58</v>
      </c>
      <c r="E4005" s="1"/>
      <c r="F4005" s="1"/>
      <c r="G4005" s="1"/>
    </row>
    <row r="4006" spans="1:7" ht="20.100000000000001" customHeight="1">
      <c r="A4006" s="29" t="s">
        <v>393</v>
      </c>
      <c r="B4006" s="29" t="s">
        <v>394</v>
      </c>
      <c r="C4006" s="29" t="s">
        <v>395</v>
      </c>
      <c r="D4006" s="30" t="s">
        <v>58</v>
      </c>
      <c r="E4006" s="31">
        <v>33</v>
      </c>
      <c r="F4006" s="32">
        <v>2</v>
      </c>
      <c r="G4006" s="32">
        <f>F4006*E4006</f>
        <v>66</v>
      </c>
    </row>
    <row r="4007" spans="1:7" ht="15" customHeight="1">
      <c r="A4007" s="1"/>
      <c r="B4007" s="1"/>
      <c r="C4007" s="1"/>
      <c r="D4007" s="1"/>
      <c r="E4007" s="1"/>
      <c r="F4007" s="33" t="s">
        <v>2433</v>
      </c>
      <c r="G4007" s="34">
        <v>66</v>
      </c>
    </row>
    <row r="4008" spans="1:7" ht="15.95" customHeight="1">
      <c r="A4008" s="27" t="s">
        <v>2729</v>
      </c>
      <c r="B4008" s="27" t="s">
        <v>3008</v>
      </c>
      <c r="C4008" s="27" t="s">
        <v>2255</v>
      </c>
      <c r="D4008" s="28" t="s">
        <v>58</v>
      </c>
      <c r="E4008" s="1"/>
      <c r="F4008" s="1"/>
      <c r="G4008" s="1"/>
    </row>
    <row r="4009" spans="1:7" ht="27.95" customHeight="1">
      <c r="A4009" s="29" t="s">
        <v>52</v>
      </c>
      <c r="B4009" s="29" t="s">
        <v>53</v>
      </c>
      <c r="C4009" s="29" t="s">
        <v>54</v>
      </c>
      <c r="D4009" s="30" t="s">
        <v>48</v>
      </c>
      <c r="E4009" s="31">
        <v>14</v>
      </c>
      <c r="F4009" s="32">
        <v>0.53064</v>
      </c>
      <c r="G4009" s="32">
        <f>F4009*E4009</f>
        <v>7.42896</v>
      </c>
    </row>
    <row r="4010" spans="1:7" ht="15" customHeight="1">
      <c r="A4010" s="1"/>
      <c r="B4010" s="1"/>
      <c r="C4010" s="1"/>
      <c r="D4010" s="1"/>
      <c r="E4010" s="1"/>
      <c r="F4010" s="33" t="s">
        <v>2433</v>
      </c>
      <c r="G4010" s="34">
        <v>7.42896</v>
      </c>
    </row>
    <row r="4011" spans="1:7" ht="15.95" customHeight="1">
      <c r="A4011" s="27" t="s">
        <v>2729</v>
      </c>
      <c r="B4011" s="27" t="s">
        <v>3009</v>
      </c>
      <c r="C4011" s="27" t="s">
        <v>2364</v>
      </c>
      <c r="D4011" s="28" t="s">
        <v>58</v>
      </c>
      <c r="E4011" s="1"/>
      <c r="F4011" s="1"/>
      <c r="G4011" s="1"/>
    </row>
    <row r="4012" spans="1:7" ht="20.100000000000001" customHeight="1">
      <c r="A4012" s="29" t="s">
        <v>49</v>
      </c>
      <c r="B4012" s="29" t="s">
        <v>50</v>
      </c>
      <c r="C4012" s="29" t="s">
        <v>51</v>
      </c>
      <c r="D4012" s="30" t="s">
        <v>48</v>
      </c>
      <c r="E4012" s="31">
        <v>30</v>
      </c>
      <c r="F4012" s="32">
        <v>1.813896</v>
      </c>
      <c r="G4012" s="32">
        <f>F4012*E4012</f>
        <v>54.416879999999999</v>
      </c>
    </row>
    <row r="4013" spans="1:7" ht="27.95" customHeight="1">
      <c r="A4013" s="29" t="s">
        <v>52</v>
      </c>
      <c r="B4013" s="29" t="s">
        <v>53</v>
      </c>
      <c r="C4013" s="29" t="s">
        <v>54</v>
      </c>
      <c r="D4013" s="30" t="s">
        <v>48</v>
      </c>
      <c r="E4013" s="31">
        <v>14</v>
      </c>
      <c r="F4013" s="32">
        <v>1.82826</v>
      </c>
      <c r="G4013" s="32">
        <f>F4013*E4013</f>
        <v>25.59564</v>
      </c>
    </row>
    <row r="4014" spans="1:7" ht="15" customHeight="1">
      <c r="A4014" s="1"/>
      <c r="B4014" s="1"/>
      <c r="C4014" s="1"/>
      <c r="D4014" s="1"/>
      <c r="E4014" s="1"/>
      <c r="F4014" s="33" t="s">
        <v>2433</v>
      </c>
      <c r="G4014" s="34">
        <v>80.012519999999995</v>
      </c>
    </row>
    <row r="4015" spans="1:7" ht="15.95" customHeight="1">
      <c r="A4015" s="27" t="s">
        <v>2729</v>
      </c>
      <c r="B4015" s="27" t="s">
        <v>3010</v>
      </c>
      <c r="C4015" s="27" t="s">
        <v>1986</v>
      </c>
      <c r="D4015" s="28" t="s">
        <v>118</v>
      </c>
      <c r="E4015" s="1"/>
      <c r="F4015" s="1"/>
      <c r="G4015" s="1"/>
    </row>
    <row r="4016" spans="1:7" ht="20.100000000000001" customHeight="1">
      <c r="A4016" s="29" t="s">
        <v>357</v>
      </c>
      <c r="B4016" s="29" t="s">
        <v>358</v>
      </c>
      <c r="C4016" s="29" t="s">
        <v>359</v>
      </c>
      <c r="D4016" s="30" t="s">
        <v>81</v>
      </c>
      <c r="E4016" s="31">
        <v>220</v>
      </c>
      <c r="F4016" s="32">
        <v>6.7054799999999998E-3</v>
      </c>
      <c r="G4016" s="32">
        <f>F4016*E4016</f>
        <v>1.4752056</v>
      </c>
    </row>
    <row r="4017" spans="1:7" ht="15" customHeight="1">
      <c r="A4017" s="1"/>
      <c r="B4017" s="1"/>
      <c r="C4017" s="1"/>
      <c r="D4017" s="1"/>
      <c r="E4017" s="1"/>
      <c r="F4017" s="33" t="s">
        <v>2433</v>
      </c>
      <c r="G4017" s="34">
        <v>1.4752056</v>
      </c>
    </row>
    <row r="4018" spans="1:7" ht="15.95" customHeight="1">
      <c r="A4018" s="27" t="s">
        <v>2729</v>
      </c>
      <c r="B4018" s="27" t="s">
        <v>3011</v>
      </c>
      <c r="C4018" s="27" t="s">
        <v>1644</v>
      </c>
      <c r="D4018" s="28" t="s">
        <v>118</v>
      </c>
      <c r="E4018" s="1"/>
      <c r="F4018" s="1"/>
      <c r="G4018" s="1"/>
    </row>
    <row r="4019" spans="1:7" ht="20.100000000000001" customHeight="1">
      <c r="A4019" s="29" t="s">
        <v>49</v>
      </c>
      <c r="B4019" s="29" t="s">
        <v>50</v>
      </c>
      <c r="C4019" s="29" t="s">
        <v>51</v>
      </c>
      <c r="D4019" s="30" t="s">
        <v>48</v>
      </c>
      <c r="E4019" s="31">
        <v>30</v>
      </c>
      <c r="F4019" s="32">
        <v>5.0711427916000001E-2</v>
      </c>
      <c r="G4019" s="32">
        <f>F4019*E4019</f>
        <v>1.52134283748</v>
      </c>
    </row>
    <row r="4020" spans="1:7" ht="27.95" customHeight="1">
      <c r="A4020" s="29" t="s">
        <v>52</v>
      </c>
      <c r="B4020" s="29" t="s">
        <v>53</v>
      </c>
      <c r="C4020" s="29" t="s">
        <v>54</v>
      </c>
      <c r="D4020" s="30" t="s">
        <v>48</v>
      </c>
      <c r="E4020" s="31">
        <v>14</v>
      </c>
      <c r="F4020" s="32">
        <v>5.12693721226E-2</v>
      </c>
      <c r="G4020" s="32">
        <f>F4020*E4020</f>
        <v>0.71777120971639996</v>
      </c>
    </row>
    <row r="4021" spans="1:7" ht="20.100000000000001" customHeight="1">
      <c r="A4021" s="29" t="s">
        <v>354</v>
      </c>
      <c r="B4021" s="29" t="s">
        <v>355</v>
      </c>
      <c r="C4021" s="29" t="s">
        <v>356</v>
      </c>
      <c r="D4021" s="30" t="s">
        <v>118</v>
      </c>
      <c r="E4021" s="31">
        <v>3.89</v>
      </c>
      <c r="F4021" s="32">
        <v>0.68160500000000002</v>
      </c>
      <c r="G4021" s="32">
        <f>F4021*E4021</f>
        <v>2.6514434500000004</v>
      </c>
    </row>
    <row r="4022" spans="1:7" ht="15" customHeight="1">
      <c r="A4022" s="1"/>
      <c r="B4022" s="1"/>
      <c r="C4022" s="1"/>
      <c r="D4022" s="1"/>
      <c r="E4022" s="1"/>
      <c r="F4022" s="33" t="s">
        <v>2433</v>
      </c>
      <c r="G4022" s="34">
        <v>4.8905574971963999</v>
      </c>
    </row>
    <row r="4023" spans="1:7" ht="15.95" customHeight="1">
      <c r="A4023" s="27" t="s">
        <v>2729</v>
      </c>
      <c r="B4023" s="27" t="s">
        <v>3012</v>
      </c>
      <c r="C4023" s="27" t="s">
        <v>1118</v>
      </c>
      <c r="D4023" s="28" t="s">
        <v>118</v>
      </c>
      <c r="E4023" s="1"/>
      <c r="F4023" s="1"/>
      <c r="G4023" s="1"/>
    </row>
    <row r="4024" spans="1:7" ht="20.100000000000001" customHeight="1">
      <c r="A4024" s="29" t="s">
        <v>337</v>
      </c>
      <c r="B4024" s="29" t="s">
        <v>338</v>
      </c>
      <c r="C4024" s="29" t="s">
        <v>339</v>
      </c>
      <c r="D4024" s="30" t="s">
        <v>118</v>
      </c>
      <c r="E4024" s="31">
        <v>9.9</v>
      </c>
      <c r="F4024" s="32">
        <v>1.1000000000000001</v>
      </c>
      <c r="G4024" s="32">
        <f>F4024*E4024</f>
        <v>10.89</v>
      </c>
    </row>
    <row r="4025" spans="1:7" ht="15" customHeight="1">
      <c r="A4025" s="1"/>
      <c r="B4025" s="1"/>
      <c r="C4025" s="1"/>
      <c r="D4025" s="1"/>
      <c r="E4025" s="1"/>
      <c r="F4025" s="33" t="s">
        <v>2433</v>
      </c>
      <c r="G4025" s="34">
        <v>10.89</v>
      </c>
    </row>
    <row r="4026" spans="1:7" ht="15" customHeight="1">
      <c r="A4026" s="27" t="s">
        <v>2747</v>
      </c>
      <c r="B4026" s="27" t="s">
        <v>3013</v>
      </c>
      <c r="C4026" s="27" t="s">
        <v>1758</v>
      </c>
      <c r="D4026" s="28" t="s">
        <v>15</v>
      </c>
      <c r="E4026" s="1"/>
      <c r="F4026" s="1"/>
      <c r="G4026" s="1"/>
    </row>
    <row r="4027" spans="1:7" ht="20.100000000000001" customHeight="1">
      <c r="A4027" s="29" t="s">
        <v>49</v>
      </c>
      <c r="B4027" s="29" t="s">
        <v>50</v>
      </c>
      <c r="C4027" s="29" t="s">
        <v>51</v>
      </c>
      <c r="D4027" s="30" t="s">
        <v>48</v>
      </c>
      <c r="E4027" s="31">
        <v>30</v>
      </c>
      <c r="F4027" s="32">
        <v>1.0672158830823999</v>
      </c>
      <c r="G4027" s="32">
        <f t="shared" ref="G4027:G4058" si="126">F4027*E4027</f>
        <v>32.016476492471995</v>
      </c>
    </row>
    <row r="4028" spans="1:7" ht="27.95" customHeight="1">
      <c r="A4028" s="29" t="s">
        <v>52</v>
      </c>
      <c r="B4028" s="29" t="s">
        <v>53</v>
      </c>
      <c r="C4028" s="29" t="s">
        <v>54</v>
      </c>
      <c r="D4028" s="30" t="s">
        <v>48</v>
      </c>
      <c r="E4028" s="31">
        <v>14</v>
      </c>
      <c r="F4028" s="32">
        <v>0.95617406485614398</v>
      </c>
      <c r="G4028" s="32">
        <f t="shared" si="126"/>
        <v>13.386436907986015</v>
      </c>
    </row>
    <row r="4029" spans="1:7" ht="20.100000000000001" customHeight="1">
      <c r="A4029" s="29" t="s">
        <v>94</v>
      </c>
      <c r="B4029" s="29" t="s">
        <v>95</v>
      </c>
      <c r="C4029" s="29" t="s">
        <v>96</v>
      </c>
      <c r="D4029" s="30" t="s">
        <v>48</v>
      </c>
      <c r="E4029" s="31">
        <v>95.05</v>
      </c>
      <c r="F4029" s="32">
        <v>0.40976800000000002</v>
      </c>
      <c r="G4029" s="32">
        <f t="shared" si="126"/>
        <v>38.948448400000004</v>
      </c>
    </row>
    <row r="4030" spans="1:7" ht="20.100000000000001" customHeight="1">
      <c r="A4030" s="29" t="s">
        <v>97</v>
      </c>
      <c r="B4030" s="29" t="s">
        <v>98</v>
      </c>
      <c r="C4030" s="29" t="s">
        <v>99</v>
      </c>
      <c r="D4030" s="30" t="s">
        <v>101</v>
      </c>
      <c r="E4030" s="31">
        <v>95.05</v>
      </c>
      <c r="F4030" s="32">
        <v>0.40976800000000002</v>
      </c>
      <c r="G4030" s="32">
        <f t="shared" si="126"/>
        <v>38.948448400000004</v>
      </c>
    </row>
    <row r="4031" spans="1:7" ht="20.100000000000001" customHeight="1">
      <c r="A4031" s="29" t="s">
        <v>106</v>
      </c>
      <c r="B4031" s="29" t="s">
        <v>107</v>
      </c>
      <c r="C4031" s="29" t="s">
        <v>108</v>
      </c>
      <c r="D4031" s="30" t="s">
        <v>48</v>
      </c>
      <c r="E4031" s="31">
        <v>95.05</v>
      </c>
      <c r="F4031" s="32">
        <v>1.5366299999999999</v>
      </c>
      <c r="G4031" s="32">
        <f t="shared" si="126"/>
        <v>146.0566815</v>
      </c>
    </row>
    <row r="4032" spans="1:7" ht="20.100000000000001" customHeight="1">
      <c r="A4032" s="29" t="s">
        <v>112</v>
      </c>
      <c r="B4032" s="29" t="s">
        <v>113</v>
      </c>
      <c r="C4032" s="29" t="s">
        <v>114</v>
      </c>
      <c r="D4032" s="30" t="s">
        <v>101</v>
      </c>
      <c r="E4032" s="31">
        <v>21.25</v>
      </c>
      <c r="F4032" s="32">
        <v>1.0244200000000001</v>
      </c>
      <c r="G4032" s="32">
        <f t="shared" si="126"/>
        <v>21.768925000000003</v>
      </c>
    </row>
    <row r="4033" spans="1:7" ht="20.100000000000001" customHeight="1">
      <c r="A4033" s="29" t="s">
        <v>130</v>
      </c>
      <c r="B4033" s="29" t="s">
        <v>131</v>
      </c>
      <c r="C4033" s="29" t="s">
        <v>132</v>
      </c>
      <c r="D4033" s="30" t="s">
        <v>48</v>
      </c>
      <c r="E4033" s="31">
        <v>44.77</v>
      </c>
      <c r="F4033" s="32">
        <v>0.117910742</v>
      </c>
      <c r="G4033" s="32">
        <f t="shared" si="126"/>
        <v>5.27886391934</v>
      </c>
    </row>
    <row r="4034" spans="1:7" ht="27.95" customHeight="1">
      <c r="A4034" s="29" t="s">
        <v>134</v>
      </c>
      <c r="B4034" s="29" t="s">
        <v>135</v>
      </c>
      <c r="C4034" s="29" t="s">
        <v>136</v>
      </c>
      <c r="D4034" s="30" t="s">
        <v>48</v>
      </c>
      <c r="E4034" s="31">
        <v>44.77</v>
      </c>
      <c r="F4034" s="32">
        <v>0.14280414799999999</v>
      </c>
      <c r="G4034" s="32">
        <f t="shared" si="126"/>
        <v>6.3933417059600002</v>
      </c>
    </row>
    <row r="4035" spans="1:7" ht="36" customHeight="1">
      <c r="A4035" s="29" t="s">
        <v>137</v>
      </c>
      <c r="B4035" s="29" t="s">
        <v>138</v>
      </c>
      <c r="C4035" s="29" t="s">
        <v>139</v>
      </c>
      <c r="D4035" s="30" t="s">
        <v>48</v>
      </c>
      <c r="E4035" s="31">
        <v>44.77</v>
      </c>
      <c r="F4035" s="32">
        <v>0.54499143999999999</v>
      </c>
      <c r="G4035" s="32">
        <f t="shared" si="126"/>
        <v>24.3992667688</v>
      </c>
    </row>
    <row r="4036" spans="1:7" ht="20.100000000000001" customHeight="1">
      <c r="A4036" s="29" t="s">
        <v>140</v>
      </c>
      <c r="B4036" s="29" t="s">
        <v>141</v>
      </c>
      <c r="C4036" s="29" t="s">
        <v>142</v>
      </c>
      <c r="D4036" s="30" t="s">
        <v>81</v>
      </c>
      <c r="E4036" s="31">
        <v>234</v>
      </c>
      <c r="F4036" s="32">
        <v>0.42718314000000002</v>
      </c>
      <c r="G4036" s="32">
        <f t="shared" si="126"/>
        <v>99.960854760000004</v>
      </c>
    </row>
    <row r="4037" spans="1:7" ht="15" customHeight="1">
      <c r="A4037" s="29" t="s">
        <v>152</v>
      </c>
      <c r="B4037" s="29" t="s">
        <v>153</v>
      </c>
      <c r="C4037" s="29" t="s">
        <v>154</v>
      </c>
      <c r="D4037" s="30" t="s">
        <v>155</v>
      </c>
      <c r="E4037" s="31">
        <v>142</v>
      </c>
      <c r="F4037" s="32">
        <v>7.3758239999999996E-3</v>
      </c>
      <c r="G4037" s="32">
        <f t="shared" si="126"/>
        <v>1.0473670079999999</v>
      </c>
    </row>
    <row r="4038" spans="1:7" ht="15" customHeight="1">
      <c r="A4038" s="29" t="s">
        <v>167</v>
      </c>
      <c r="B4038" s="29" t="s">
        <v>168</v>
      </c>
      <c r="C4038" s="29" t="s">
        <v>169</v>
      </c>
      <c r="D4038" s="30" t="s">
        <v>171</v>
      </c>
      <c r="E4038" s="31">
        <v>262.7</v>
      </c>
      <c r="F4038" s="32">
        <v>0.10244200000000001</v>
      </c>
      <c r="G4038" s="32">
        <f t="shared" si="126"/>
        <v>26.9115134</v>
      </c>
    </row>
    <row r="4039" spans="1:7" ht="27.95" customHeight="1">
      <c r="A4039" s="29" t="s">
        <v>172</v>
      </c>
      <c r="B4039" s="29" t="s">
        <v>173</v>
      </c>
      <c r="C4039" s="29" t="s">
        <v>174</v>
      </c>
      <c r="D4039" s="30" t="s">
        <v>48</v>
      </c>
      <c r="E4039" s="31">
        <v>142</v>
      </c>
      <c r="F4039" s="32">
        <v>0.25405615999999998</v>
      </c>
      <c r="G4039" s="32">
        <f t="shared" si="126"/>
        <v>36.075974719999998</v>
      </c>
    </row>
    <row r="4040" spans="1:7" ht="15" customHeight="1">
      <c r="A4040" s="29" t="s">
        <v>178</v>
      </c>
      <c r="B4040" s="29" t="s">
        <v>153</v>
      </c>
      <c r="C4040" s="29" t="s">
        <v>154</v>
      </c>
      <c r="D4040" s="30" t="s">
        <v>155</v>
      </c>
      <c r="E4040" s="31">
        <v>71</v>
      </c>
      <c r="F4040" s="32">
        <v>7.3758239999999996E-3</v>
      </c>
      <c r="G4040" s="32">
        <f t="shared" si="126"/>
        <v>0.52368350399999997</v>
      </c>
    </row>
    <row r="4041" spans="1:7" ht="20.100000000000001" customHeight="1">
      <c r="A4041" s="29" t="s">
        <v>208</v>
      </c>
      <c r="B4041" s="29" t="s">
        <v>95</v>
      </c>
      <c r="C4041" s="29" t="s">
        <v>96</v>
      </c>
      <c r="D4041" s="30" t="s">
        <v>48</v>
      </c>
      <c r="E4041" s="31">
        <v>91.8</v>
      </c>
      <c r="F4041" s="32">
        <v>0.40976800000000002</v>
      </c>
      <c r="G4041" s="32">
        <f t="shared" si="126"/>
        <v>37.616702400000001</v>
      </c>
    </row>
    <row r="4042" spans="1:7" ht="20.100000000000001" customHeight="1">
      <c r="A4042" s="29" t="s">
        <v>209</v>
      </c>
      <c r="B4042" s="29" t="s">
        <v>98</v>
      </c>
      <c r="C4042" s="29" t="s">
        <v>99</v>
      </c>
      <c r="D4042" s="30" t="s">
        <v>101</v>
      </c>
      <c r="E4042" s="31">
        <v>91.8</v>
      </c>
      <c r="F4042" s="32">
        <v>0.40976800000000002</v>
      </c>
      <c r="G4042" s="32">
        <f t="shared" si="126"/>
        <v>37.616702400000001</v>
      </c>
    </row>
    <row r="4043" spans="1:7" ht="20.100000000000001" customHeight="1">
      <c r="A4043" s="29" t="s">
        <v>213</v>
      </c>
      <c r="B4043" s="29" t="s">
        <v>107</v>
      </c>
      <c r="C4043" s="29" t="s">
        <v>108</v>
      </c>
      <c r="D4043" s="30" t="s">
        <v>48</v>
      </c>
      <c r="E4043" s="31">
        <v>91.8</v>
      </c>
      <c r="F4043" s="32">
        <v>1.5366299999999999</v>
      </c>
      <c r="G4043" s="32">
        <f t="shared" si="126"/>
        <v>141.062634</v>
      </c>
    </row>
    <row r="4044" spans="1:7" ht="20.100000000000001" customHeight="1">
      <c r="A4044" s="29" t="s">
        <v>215</v>
      </c>
      <c r="B4044" s="29" t="s">
        <v>113</v>
      </c>
      <c r="C4044" s="29" t="s">
        <v>114</v>
      </c>
      <c r="D4044" s="30" t="s">
        <v>101</v>
      </c>
      <c r="E4044" s="31">
        <v>30.14</v>
      </c>
      <c r="F4044" s="32">
        <v>1.0244200000000001</v>
      </c>
      <c r="G4044" s="32">
        <f t="shared" si="126"/>
        <v>30.876018800000004</v>
      </c>
    </row>
    <row r="4045" spans="1:7" ht="27.95" customHeight="1">
      <c r="A4045" s="29" t="s">
        <v>219</v>
      </c>
      <c r="B4045" s="29" t="s">
        <v>220</v>
      </c>
      <c r="C4045" s="29" t="s">
        <v>221</v>
      </c>
      <c r="D4045" s="30" t="s">
        <v>48</v>
      </c>
      <c r="E4045" s="31">
        <v>9</v>
      </c>
      <c r="F4045" s="32">
        <v>0.97319900000000004</v>
      </c>
      <c r="G4045" s="32">
        <f t="shared" si="126"/>
        <v>8.7587910000000004</v>
      </c>
    </row>
    <row r="4046" spans="1:7" ht="20.100000000000001" customHeight="1">
      <c r="A4046" s="29" t="s">
        <v>222</v>
      </c>
      <c r="B4046" s="29" t="s">
        <v>223</v>
      </c>
      <c r="C4046" s="29" t="s">
        <v>224</v>
      </c>
      <c r="D4046" s="30" t="s">
        <v>48</v>
      </c>
      <c r="E4046" s="31">
        <v>1.36</v>
      </c>
      <c r="F4046" s="32">
        <v>2.7987154400000001</v>
      </c>
      <c r="G4046" s="32">
        <f t="shared" si="126"/>
        <v>3.8062529984000002</v>
      </c>
    </row>
    <row r="4047" spans="1:7" ht="20.100000000000001" customHeight="1">
      <c r="A4047" s="29" t="s">
        <v>225</v>
      </c>
      <c r="B4047" s="29" t="s">
        <v>226</v>
      </c>
      <c r="C4047" s="29" t="s">
        <v>227</v>
      </c>
      <c r="D4047" s="30" t="s">
        <v>48</v>
      </c>
      <c r="E4047" s="31">
        <v>17.399999999999999</v>
      </c>
      <c r="F4047" s="32">
        <v>6.9763002000000005E-2</v>
      </c>
      <c r="G4047" s="32">
        <f t="shared" si="126"/>
        <v>1.2138762348000001</v>
      </c>
    </row>
    <row r="4048" spans="1:7" ht="20.100000000000001" customHeight="1">
      <c r="A4048" s="29" t="s">
        <v>228</v>
      </c>
      <c r="B4048" s="29" t="s">
        <v>229</v>
      </c>
      <c r="C4048" s="29" t="s">
        <v>230</v>
      </c>
      <c r="D4048" s="30" t="s">
        <v>48</v>
      </c>
      <c r="E4048" s="31">
        <v>17.399999999999999</v>
      </c>
      <c r="F4048" s="32">
        <v>0.61465199999999998</v>
      </c>
      <c r="G4048" s="32">
        <f t="shared" si="126"/>
        <v>10.694944799999998</v>
      </c>
    </row>
    <row r="4049" spans="1:7" ht="20.100000000000001" customHeight="1">
      <c r="A4049" s="29" t="s">
        <v>236</v>
      </c>
      <c r="B4049" s="29" t="s">
        <v>131</v>
      </c>
      <c r="C4049" s="29" t="s">
        <v>132</v>
      </c>
      <c r="D4049" s="30" t="s">
        <v>48</v>
      </c>
      <c r="E4049" s="31">
        <v>1721.67</v>
      </c>
      <c r="F4049" s="32">
        <v>0.117910742</v>
      </c>
      <c r="G4049" s="32">
        <f t="shared" si="126"/>
        <v>203.00338717914002</v>
      </c>
    </row>
    <row r="4050" spans="1:7" ht="27.95" customHeight="1">
      <c r="A4050" s="29" t="s">
        <v>238</v>
      </c>
      <c r="B4050" s="29" t="s">
        <v>135</v>
      </c>
      <c r="C4050" s="29" t="s">
        <v>136</v>
      </c>
      <c r="D4050" s="30" t="s">
        <v>48</v>
      </c>
      <c r="E4050" s="31">
        <v>1721.67</v>
      </c>
      <c r="F4050" s="32">
        <v>0.14280414799999999</v>
      </c>
      <c r="G4050" s="32">
        <f t="shared" si="126"/>
        <v>245.86161748716</v>
      </c>
    </row>
    <row r="4051" spans="1:7" ht="36" customHeight="1">
      <c r="A4051" s="29" t="s">
        <v>239</v>
      </c>
      <c r="B4051" s="29" t="s">
        <v>138</v>
      </c>
      <c r="C4051" s="29" t="s">
        <v>139</v>
      </c>
      <c r="D4051" s="30" t="s">
        <v>48</v>
      </c>
      <c r="E4051" s="31">
        <v>1721.67</v>
      </c>
      <c r="F4051" s="32">
        <v>0.54499143999999999</v>
      </c>
      <c r="G4051" s="32">
        <f t="shared" si="126"/>
        <v>938.29541250480008</v>
      </c>
    </row>
    <row r="4052" spans="1:7" ht="15" customHeight="1">
      <c r="A4052" s="29" t="s">
        <v>256</v>
      </c>
      <c r="B4052" s="29" t="s">
        <v>153</v>
      </c>
      <c r="C4052" s="29" t="s">
        <v>154</v>
      </c>
      <c r="D4052" s="30" t="s">
        <v>155</v>
      </c>
      <c r="E4052" s="31">
        <v>190</v>
      </c>
      <c r="F4052" s="32">
        <v>7.3758239999999996E-3</v>
      </c>
      <c r="G4052" s="32">
        <f t="shared" si="126"/>
        <v>1.4014065599999999</v>
      </c>
    </row>
    <row r="4053" spans="1:7" ht="36" customHeight="1">
      <c r="A4053" s="29" t="s">
        <v>266</v>
      </c>
      <c r="B4053" s="29" t="s">
        <v>267</v>
      </c>
      <c r="C4053" s="29" t="s">
        <v>268</v>
      </c>
      <c r="D4053" s="30" t="s">
        <v>48</v>
      </c>
      <c r="E4053" s="31">
        <v>408</v>
      </c>
      <c r="F4053" s="32">
        <v>0.25098290000000001</v>
      </c>
      <c r="G4053" s="32">
        <f t="shared" si="126"/>
        <v>102.4010232</v>
      </c>
    </row>
    <row r="4054" spans="1:7" ht="20.100000000000001" customHeight="1">
      <c r="A4054" s="29" t="s">
        <v>274</v>
      </c>
      <c r="B4054" s="29" t="s">
        <v>275</v>
      </c>
      <c r="C4054" s="29" t="s">
        <v>276</v>
      </c>
      <c r="D4054" s="30" t="s">
        <v>48</v>
      </c>
      <c r="E4054" s="31">
        <v>229.45</v>
      </c>
      <c r="F4054" s="32">
        <v>0.1331746</v>
      </c>
      <c r="G4054" s="32">
        <f t="shared" si="126"/>
        <v>30.556911969999998</v>
      </c>
    </row>
    <row r="4055" spans="1:7" ht="20.100000000000001" customHeight="1">
      <c r="A4055" s="29" t="s">
        <v>277</v>
      </c>
      <c r="B4055" s="29" t="s">
        <v>131</v>
      </c>
      <c r="C4055" s="29" t="s">
        <v>132</v>
      </c>
      <c r="D4055" s="30" t="s">
        <v>48</v>
      </c>
      <c r="E4055" s="31">
        <v>46.46</v>
      </c>
      <c r="F4055" s="32">
        <v>0.117910742</v>
      </c>
      <c r="G4055" s="32">
        <f t="shared" si="126"/>
        <v>5.4781330733200004</v>
      </c>
    </row>
    <row r="4056" spans="1:7" ht="36" customHeight="1">
      <c r="A4056" s="29" t="s">
        <v>278</v>
      </c>
      <c r="B4056" s="29" t="s">
        <v>267</v>
      </c>
      <c r="C4056" s="29" t="s">
        <v>268</v>
      </c>
      <c r="D4056" s="30" t="s">
        <v>48</v>
      </c>
      <c r="E4056" s="31">
        <v>229.45</v>
      </c>
      <c r="F4056" s="32">
        <v>0.25098290000000001</v>
      </c>
      <c r="G4056" s="32">
        <f t="shared" si="126"/>
        <v>57.588026405000001</v>
      </c>
    </row>
    <row r="4057" spans="1:7" ht="20.100000000000001" customHeight="1">
      <c r="A4057" s="29" t="s">
        <v>282</v>
      </c>
      <c r="B4057" s="29" t="s">
        <v>283</v>
      </c>
      <c r="C4057" s="29" t="s">
        <v>284</v>
      </c>
      <c r="D4057" s="30" t="s">
        <v>48</v>
      </c>
      <c r="E4057" s="31">
        <v>229.45</v>
      </c>
      <c r="F4057" s="32">
        <v>0.95086664399999998</v>
      </c>
      <c r="G4057" s="32">
        <f t="shared" si="126"/>
        <v>218.1763514658</v>
      </c>
    </row>
    <row r="4058" spans="1:7" ht="20.100000000000001" customHeight="1">
      <c r="A4058" s="29" t="s">
        <v>285</v>
      </c>
      <c r="B4058" s="29" t="s">
        <v>286</v>
      </c>
      <c r="C4058" s="29" t="s">
        <v>287</v>
      </c>
      <c r="D4058" s="30" t="s">
        <v>48</v>
      </c>
      <c r="E4058" s="31">
        <v>46.46</v>
      </c>
      <c r="F4058" s="32">
        <v>0.52798606800000003</v>
      </c>
      <c r="G4058" s="32">
        <f t="shared" si="126"/>
        <v>24.530232719280001</v>
      </c>
    </row>
    <row r="4059" spans="1:7" ht="20.100000000000001" customHeight="1">
      <c r="A4059" s="29" t="s">
        <v>291</v>
      </c>
      <c r="B4059" s="29" t="s">
        <v>292</v>
      </c>
      <c r="C4059" s="29" t="s">
        <v>293</v>
      </c>
      <c r="D4059" s="30" t="s">
        <v>118</v>
      </c>
      <c r="E4059" s="31">
        <v>0.25</v>
      </c>
      <c r="F4059" s="32">
        <v>3.645501012</v>
      </c>
      <c r="G4059" s="32">
        <f t="shared" ref="G4059:G4079" si="127">F4059*E4059</f>
        <v>0.911375253</v>
      </c>
    </row>
    <row r="4060" spans="1:7" ht="20.100000000000001" customHeight="1">
      <c r="A4060" s="29" t="s">
        <v>297</v>
      </c>
      <c r="B4060" s="29" t="s">
        <v>298</v>
      </c>
      <c r="C4060" s="29" t="s">
        <v>299</v>
      </c>
      <c r="D4060" s="30" t="s">
        <v>118</v>
      </c>
      <c r="E4060" s="31">
        <v>0.25</v>
      </c>
      <c r="F4060" s="32">
        <v>2.5190487799999999</v>
      </c>
      <c r="G4060" s="32">
        <f t="shared" si="127"/>
        <v>0.62976219499999997</v>
      </c>
    </row>
    <row r="4061" spans="1:7" ht="27.95" customHeight="1">
      <c r="A4061" s="29" t="s">
        <v>300</v>
      </c>
      <c r="B4061" s="29" t="s">
        <v>301</v>
      </c>
      <c r="C4061" s="29" t="s">
        <v>302</v>
      </c>
      <c r="D4061" s="30" t="s">
        <v>48</v>
      </c>
      <c r="E4061" s="31">
        <v>25</v>
      </c>
      <c r="F4061" s="32">
        <v>0.78880340000000004</v>
      </c>
      <c r="G4061" s="32">
        <f t="shared" si="127"/>
        <v>19.720085000000001</v>
      </c>
    </row>
    <row r="4062" spans="1:7" ht="27.95" customHeight="1">
      <c r="A4062" s="29" t="s">
        <v>306</v>
      </c>
      <c r="B4062" s="29" t="s">
        <v>307</v>
      </c>
      <c r="C4062" s="29" t="s">
        <v>308</v>
      </c>
      <c r="D4062" s="30" t="s">
        <v>118</v>
      </c>
      <c r="E4062" s="31">
        <v>0.56000000000000005</v>
      </c>
      <c r="F4062" s="32">
        <v>7.0244479399999999</v>
      </c>
      <c r="G4062" s="32">
        <f t="shared" si="127"/>
        <v>3.9336908464000002</v>
      </c>
    </row>
    <row r="4063" spans="1:7" ht="27.95" customHeight="1">
      <c r="A4063" s="29" t="s">
        <v>309</v>
      </c>
      <c r="B4063" s="29" t="s">
        <v>135</v>
      </c>
      <c r="C4063" s="29" t="s">
        <v>136</v>
      </c>
      <c r="D4063" s="30" t="s">
        <v>48</v>
      </c>
      <c r="E4063" s="31">
        <v>25</v>
      </c>
      <c r="F4063" s="32">
        <v>0.14280414799999999</v>
      </c>
      <c r="G4063" s="32">
        <f t="shared" si="127"/>
        <v>3.5701036999999998</v>
      </c>
    </row>
    <row r="4064" spans="1:7" ht="36" customHeight="1">
      <c r="A4064" s="29" t="s">
        <v>310</v>
      </c>
      <c r="B4064" s="29" t="s">
        <v>138</v>
      </c>
      <c r="C4064" s="29" t="s">
        <v>139</v>
      </c>
      <c r="D4064" s="30" t="s">
        <v>48</v>
      </c>
      <c r="E4064" s="31">
        <v>25</v>
      </c>
      <c r="F4064" s="32">
        <v>0.54499143999999999</v>
      </c>
      <c r="G4064" s="32">
        <f t="shared" si="127"/>
        <v>13.624786</v>
      </c>
    </row>
    <row r="4065" spans="1:7" ht="20.100000000000001" customHeight="1">
      <c r="A4065" s="29" t="s">
        <v>334</v>
      </c>
      <c r="B4065" s="29" t="s">
        <v>335</v>
      </c>
      <c r="C4065" s="29" t="s">
        <v>336</v>
      </c>
      <c r="D4065" s="30" t="s">
        <v>118</v>
      </c>
      <c r="E4065" s="31">
        <v>9.9</v>
      </c>
      <c r="F4065" s="32">
        <v>1.49462878</v>
      </c>
      <c r="G4065" s="32">
        <f t="shared" si="127"/>
        <v>14.796824922000001</v>
      </c>
    </row>
    <row r="4066" spans="1:7" ht="20.100000000000001" customHeight="1">
      <c r="A4066" s="29" t="s">
        <v>337</v>
      </c>
      <c r="B4066" s="29" t="s">
        <v>338</v>
      </c>
      <c r="C4066" s="29" t="s">
        <v>339</v>
      </c>
      <c r="D4066" s="30" t="s">
        <v>118</v>
      </c>
      <c r="E4066" s="31">
        <v>9.9</v>
      </c>
      <c r="F4066" s="32">
        <v>6.1465199999999998</v>
      </c>
      <c r="G4066" s="32">
        <f t="shared" si="127"/>
        <v>60.850547999999996</v>
      </c>
    </row>
    <row r="4067" spans="1:7" ht="20.100000000000001" customHeight="1">
      <c r="A4067" s="29" t="s">
        <v>353</v>
      </c>
      <c r="B4067" s="29" t="s">
        <v>298</v>
      </c>
      <c r="C4067" s="29" t="s">
        <v>299</v>
      </c>
      <c r="D4067" s="30" t="s">
        <v>118</v>
      </c>
      <c r="E4067" s="31">
        <v>3.38</v>
      </c>
      <c r="F4067" s="32">
        <v>2.5190487799999999</v>
      </c>
      <c r="G4067" s="32">
        <f t="shared" si="127"/>
        <v>8.5143848763999994</v>
      </c>
    </row>
    <row r="4068" spans="1:7" ht="20.100000000000001" customHeight="1">
      <c r="A4068" s="29" t="s">
        <v>354</v>
      </c>
      <c r="B4068" s="29" t="s">
        <v>355</v>
      </c>
      <c r="C4068" s="29" t="s">
        <v>356</v>
      </c>
      <c r="D4068" s="30" t="s">
        <v>118</v>
      </c>
      <c r="E4068" s="31">
        <v>3.89</v>
      </c>
      <c r="F4068" s="32">
        <v>5.0258045200000003</v>
      </c>
      <c r="G4068" s="32">
        <f t="shared" si="127"/>
        <v>19.550379582800002</v>
      </c>
    </row>
    <row r="4069" spans="1:7" ht="20.100000000000001" customHeight="1">
      <c r="A4069" s="29" t="s">
        <v>357</v>
      </c>
      <c r="B4069" s="29" t="s">
        <v>358</v>
      </c>
      <c r="C4069" s="29" t="s">
        <v>359</v>
      </c>
      <c r="D4069" s="30" t="s">
        <v>81</v>
      </c>
      <c r="E4069" s="31">
        <v>220</v>
      </c>
      <c r="F4069" s="32">
        <v>0.25917825999999999</v>
      </c>
      <c r="G4069" s="32">
        <f t="shared" si="127"/>
        <v>57.0192172</v>
      </c>
    </row>
    <row r="4070" spans="1:7" ht="27.95" customHeight="1">
      <c r="A4070" s="29" t="s">
        <v>360</v>
      </c>
      <c r="B4070" s="29" t="s">
        <v>361</v>
      </c>
      <c r="C4070" s="29" t="s">
        <v>362</v>
      </c>
      <c r="D4070" s="30" t="s">
        <v>48</v>
      </c>
      <c r="E4070" s="31">
        <v>242</v>
      </c>
      <c r="F4070" s="32">
        <v>0.63514040000000005</v>
      </c>
      <c r="G4070" s="32">
        <f t="shared" si="127"/>
        <v>153.70397680000002</v>
      </c>
    </row>
    <row r="4071" spans="1:7" ht="15" customHeight="1">
      <c r="A4071" s="29" t="s">
        <v>363</v>
      </c>
      <c r="B4071" s="29" t="s">
        <v>153</v>
      </c>
      <c r="C4071" s="29" t="s">
        <v>154</v>
      </c>
      <c r="D4071" s="30" t="s">
        <v>155</v>
      </c>
      <c r="E4071" s="31">
        <v>110</v>
      </c>
      <c r="F4071" s="32">
        <v>7.3758239999999996E-3</v>
      </c>
      <c r="G4071" s="32">
        <f t="shared" si="127"/>
        <v>0.81134063999999995</v>
      </c>
    </row>
    <row r="4072" spans="1:7" ht="20.100000000000001" customHeight="1">
      <c r="A4072" s="29" t="s">
        <v>364</v>
      </c>
      <c r="B4072" s="29" t="s">
        <v>365</v>
      </c>
      <c r="C4072" s="29" t="s">
        <v>366</v>
      </c>
      <c r="D4072" s="30" t="s">
        <v>81</v>
      </c>
      <c r="E4072" s="31">
        <v>110</v>
      </c>
      <c r="F4072" s="32">
        <v>0.46098899999999998</v>
      </c>
      <c r="G4072" s="32">
        <f t="shared" si="127"/>
        <v>50.70879</v>
      </c>
    </row>
    <row r="4073" spans="1:7" ht="20.100000000000001" customHeight="1">
      <c r="A4073" s="29" t="s">
        <v>370</v>
      </c>
      <c r="B4073" s="29" t="s">
        <v>371</v>
      </c>
      <c r="C4073" s="29" t="s">
        <v>372</v>
      </c>
      <c r="D4073" s="30" t="s">
        <v>48</v>
      </c>
      <c r="E4073" s="31">
        <v>106.02</v>
      </c>
      <c r="F4073" s="32">
        <v>7.1709400000000006E-2</v>
      </c>
      <c r="G4073" s="32">
        <f t="shared" si="127"/>
        <v>7.6026305880000002</v>
      </c>
    </row>
    <row r="4074" spans="1:7" ht="20.100000000000001" customHeight="1">
      <c r="A4074" s="29" t="s">
        <v>373</v>
      </c>
      <c r="B4074" s="29" t="s">
        <v>275</v>
      </c>
      <c r="C4074" s="29" t="s">
        <v>276</v>
      </c>
      <c r="D4074" s="30" t="s">
        <v>48</v>
      </c>
      <c r="E4074" s="31">
        <v>123.31</v>
      </c>
      <c r="F4074" s="32">
        <v>0.1331746</v>
      </c>
      <c r="G4074" s="32">
        <f t="shared" si="127"/>
        <v>16.421759926</v>
      </c>
    </row>
    <row r="4075" spans="1:7" ht="36" customHeight="1">
      <c r="A4075" s="29" t="s">
        <v>374</v>
      </c>
      <c r="B4075" s="29" t="s">
        <v>267</v>
      </c>
      <c r="C4075" s="29" t="s">
        <v>268</v>
      </c>
      <c r="D4075" s="30" t="s">
        <v>48</v>
      </c>
      <c r="E4075" s="31">
        <v>123.31</v>
      </c>
      <c r="F4075" s="32">
        <v>0.25098290000000001</v>
      </c>
      <c r="G4075" s="32">
        <f t="shared" si="127"/>
        <v>30.948701399000001</v>
      </c>
    </row>
    <row r="4076" spans="1:7" ht="20.100000000000001" customHeight="1">
      <c r="A4076" s="29" t="s">
        <v>376</v>
      </c>
      <c r="B4076" s="29" t="s">
        <v>377</v>
      </c>
      <c r="C4076" s="29" t="s">
        <v>378</v>
      </c>
      <c r="D4076" s="30" t="s">
        <v>48</v>
      </c>
      <c r="E4076" s="31">
        <v>123.31</v>
      </c>
      <c r="F4076" s="32">
        <v>0.70807910399999996</v>
      </c>
      <c r="G4076" s="32">
        <f t="shared" si="127"/>
        <v>87.313234314239992</v>
      </c>
    </row>
    <row r="4077" spans="1:7" ht="20.100000000000001" customHeight="1">
      <c r="A4077" s="29" t="s">
        <v>379</v>
      </c>
      <c r="B4077" s="29" t="s">
        <v>286</v>
      </c>
      <c r="C4077" s="29" t="s">
        <v>287</v>
      </c>
      <c r="D4077" s="30" t="s">
        <v>48</v>
      </c>
      <c r="E4077" s="31">
        <v>55.18</v>
      </c>
      <c r="F4077" s="32">
        <v>0.52798606800000003</v>
      </c>
      <c r="G4077" s="32">
        <f t="shared" si="127"/>
        <v>29.134271232240003</v>
      </c>
    </row>
    <row r="4078" spans="1:7" ht="20.100000000000001" customHeight="1">
      <c r="A4078" s="29" t="s">
        <v>418</v>
      </c>
      <c r="B4078" s="29" t="s">
        <v>419</v>
      </c>
      <c r="C4078" s="29" t="s">
        <v>420</v>
      </c>
      <c r="D4078" s="30" t="s">
        <v>48</v>
      </c>
      <c r="E4078" s="31">
        <v>29.92</v>
      </c>
      <c r="F4078" s="32">
        <v>0.36500084599999999</v>
      </c>
      <c r="G4078" s="32">
        <f t="shared" si="127"/>
        <v>10.92082531232</v>
      </c>
    </row>
    <row r="4079" spans="1:7" ht="15" customHeight="1">
      <c r="A4079" s="29" t="s">
        <v>436</v>
      </c>
      <c r="B4079" s="29" t="s">
        <v>437</v>
      </c>
      <c r="C4079" s="29" t="s">
        <v>438</v>
      </c>
      <c r="D4079" s="30" t="s">
        <v>171</v>
      </c>
      <c r="E4079" s="31">
        <v>29.8</v>
      </c>
      <c r="F4079" s="32">
        <v>0.30732599999999999</v>
      </c>
      <c r="G4079" s="32">
        <f t="shared" si="127"/>
        <v>9.1583147999999994</v>
      </c>
    </row>
    <row r="4080" spans="1:7" ht="15" customHeight="1">
      <c r="A4080" s="1"/>
      <c r="B4080" s="1"/>
      <c r="C4080" s="1"/>
      <c r="D4080" s="1"/>
      <c r="E4080" s="1"/>
      <c r="F4080" s="33" t="s">
        <v>2433</v>
      </c>
      <c r="G4080" s="34">
        <v>3190.4997102716579</v>
      </c>
    </row>
    <row r="4081" spans="1:7" ht="15" customHeight="1">
      <c r="A4081" s="27" t="s">
        <v>2747</v>
      </c>
      <c r="B4081" s="27" t="s">
        <v>3014</v>
      </c>
      <c r="C4081" s="27" t="s">
        <v>957</v>
      </c>
      <c r="D4081" s="28" t="s">
        <v>951</v>
      </c>
      <c r="E4081" s="1"/>
      <c r="F4081" s="1"/>
      <c r="G4081" s="1"/>
    </row>
    <row r="4082" spans="1:7" ht="20.100000000000001" customHeight="1">
      <c r="A4082" s="29" t="s">
        <v>193</v>
      </c>
      <c r="B4082" s="29" t="s">
        <v>194</v>
      </c>
      <c r="C4082" s="29" t="s">
        <v>195</v>
      </c>
      <c r="D4082" s="30" t="s">
        <v>196</v>
      </c>
      <c r="E4082" s="31">
        <v>18</v>
      </c>
      <c r="F4082" s="32">
        <v>1</v>
      </c>
      <c r="G4082" s="32">
        <f>F4082*E4082</f>
        <v>18</v>
      </c>
    </row>
    <row r="4083" spans="1:7" ht="15" customHeight="1">
      <c r="A4083" s="1"/>
      <c r="B4083" s="1"/>
      <c r="C4083" s="1"/>
      <c r="D4083" s="1"/>
      <c r="E4083" s="1"/>
      <c r="F4083" s="33" t="s">
        <v>2433</v>
      </c>
      <c r="G4083" s="34">
        <v>18</v>
      </c>
    </row>
    <row r="4084" spans="1:7" ht="15.95" customHeight="1">
      <c r="A4084" s="27" t="s">
        <v>2747</v>
      </c>
      <c r="B4084" s="27" t="s">
        <v>3015</v>
      </c>
      <c r="C4084" s="27" t="s">
        <v>1114</v>
      </c>
      <c r="D4084" s="28" t="s">
        <v>15</v>
      </c>
      <c r="E4084" s="1"/>
      <c r="F4084" s="1"/>
      <c r="G4084" s="1"/>
    </row>
    <row r="4085" spans="1:7" ht="20.100000000000001" customHeight="1">
      <c r="A4085" s="29" t="s">
        <v>330</v>
      </c>
      <c r="B4085" s="29" t="s">
        <v>331</v>
      </c>
      <c r="C4085" s="29" t="s">
        <v>332</v>
      </c>
      <c r="D4085" s="30" t="s">
        <v>333</v>
      </c>
      <c r="E4085" s="31">
        <v>3.89</v>
      </c>
      <c r="F4085" s="32">
        <v>2.3195999999999999</v>
      </c>
      <c r="G4085" s="32">
        <f>F4085*E4085</f>
        <v>9.023244</v>
      </c>
    </row>
    <row r="4086" spans="1:7" ht="15" customHeight="1">
      <c r="A4086" s="1"/>
      <c r="B4086" s="1"/>
      <c r="C4086" s="1"/>
      <c r="D4086" s="1"/>
      <c r="E4086" s="1"/>
      <c r="F4086" s="33" t="s">
        <v>2433</v>
      </c>
      <c r="G4086" s="34">
        <v>9.023244</v>
      </c>
    </row>
    <row r="4087" spans="1:7" ht="15" customHeight="1">
      <c r="A4087" s="27" t="s">
        <v>2729</v>
      </c>
      <c r="B4087" s="27" t="s">
        <v>3016</v>
      </c>
      <c r="C4087" s="27" t="s">
        <v>1179</v>
      </c>
      <c r="D4087" s="28" t="s">
        <v>58</v>
      </c>
      <c r="E4087" s="1"/>
      <c r="F4087" s="1"/>
      <c r="G4087" s="1"/>
    </row>
    <row r="4088" spans="1:7" ht="15" customHeight="1">
      <c r="A4088" s="29" t="s">
        <v>389</v>
      </c>
      <c r="B4088" s="29" t="s">
        <v>390</v>
      </c>
      <c r="C4088" s="29" t="s">
        <v>391</v>
      </c>
      <c r="D4088" s="30" t="s">
        <v>48</v>
      </c>
      <c r="E4088" s="31">
        <v>123.31</v>
      </c>
      <c r="F4088" s="32">
        <v>4</v>
      </c>
      <c r="G4088" s="32">
        <f>F4088*E4088</f>
        <v>493.24</v>
      </c>
    </row>
    <row r="4089" spans="1:7" ht="15" customHeight="1">
      <c r="A4089" s="1"/>
      <c r="B4089" s="1"/>
      <c r="C4089" s="1"/>
      <c r="D4089" s="1"/>
      <c r="E4089" s="1"/>
      <c r="F4089" s="33" t="s">
        <v>2433</v>
      </c>
      <c r="G4089" s="34">
        <v>493.24</v>
      </c>
    </row>
    <row r="4090" spans="1:7" ht="15" customHeight="1">
      <c r="A4090" s="27" t="s">
        <v>2753</v>
      </c>
      <c r="B4090" s="27" t="s">
        <v>3017</v>
      </c>
      <c r="C4090" s="27" t="s">
        <v>1932</v>
      </c>
      <c r="D4090" s="28" t="s">
        <v>196</v>
      </c>
      <c r="E4090" s="1"/>
      <c r="F4090" s="1"/>
      <c r="G4090" s="1"/>
    </row>
    <row r="4091" spans="1:7" ht="27.95" customHeight="1">
      <c r="A4091" s="29" t="s">
        <v>231</v>
      </c>
      <c r="B4091" s="29" t="s">
        <v>232</v>
      </c>
      <c r="C4091" s="29" t="s">
        <v>233</v>
      </c>
      <c r="D4091" s="30" t="s">
        <v>171</v>
      </c>
      <c r="E4091" s="31">
        <v>17.399999999999999</v>
      </c>
      <c r="F4091" s="32">
        <v>4.9500000000000004E-3</v>
      </c>
      <c r="G4091" s="32">
        <f>F4091*E4091</f>
        <v>8.6129999999999998E-2</v>
      </c>
    </row>
    <row r="4092" spans="1:7" ht="15" customHeight="1">
      <c r="A4092" s="1"/>
      <c r="B4092" s="1"/>
      <c r="C4092" s="1"/>
      <c r="D4092" s="1"/>
      <c r="E4092" s="1"/>
      <c r="F4092" s="33" t="s">
        <v>2433</v>
      </c>
      <c r="G4092" s="34">
        <v>8.6129999999999998E-2</v>
      </c>
    </row>
    <row r="4093" spans="1:7" ht="15" customHeight="1">
      <c r="A4093" s="27" t="s">
        <v>2729</v>
      </c>
      <c r="B4093" s="27" t="s">
        <v>3018</v>
      </c>
      <c r="C4093" s="27" t="s">
        <v>993</v>
      </c>
      <c r="D4093" s="28" t="s">
        <v>994</v>
      </c>
      <c r="E4093" s="1"/>
      <c r="F4093" s="1"/>
      <c r="G4093" s="1"/>
    </row>
    <row r="4094" spans="1:7" ht="27.95" customHeight="1">
      <c r="A4094" s="29" t="s">
        <v>219</v>
      </c>
      <c r="B4094" s="29" t="s">
        <v>220</v>
      </c>
      <c r="C4094" s="29" t="s">
        <v>221</v>
      </c>
      <c r="D4094" s="30" t="s">
        <v>48</v>
      </c>
      <c r="E4094" s="31">
        <v>9</v>
      </c>
      <c r="F4094" s="32">
        <v>5.0000000000000001E-3</v>
      </c>
      <c r="G4094" s="32">
        <f>F4094*E4094</f>
        <v>4.4999999999999998E-2</v>
      </c>
    </row>
    <row r="4095" spans="1:7" ht="27.95" customHeight="1">
      <c r="A4095" s="29" t="s">
        <v>300</v>
      </c>
      <c r="B4095" s="29" t="s">
        <v>301</v>
      </c>
      <c r="C4095" s="29" t="s">
        <v>302</v>
      </c>
      <c r="D4095" s="30" t="s">
        <v>48</v>
      </c>
      <c r="E4095" s="31">
        <v>25</v>
      </c>
      <c r="F4095" s="32">
        <v>5.0000000000000001E-3</v>
      </c>
      <c r="G4095" s="32">
        <f>F4095*E4095</f>
        <v>0.125</v>
      </c>
    </row>
    <row r="4096" spans="1:7" ht="15" customHeight="1">
      <c r="A4096" s="1"/>
      <c r="B4096" s="1"/>
      <c r="C4096" s="1"/>
      <c r="D4096" s="1"/>
      <c r="E4096" s="1"/>
      <c r="F4096" s="33" t="s">
        <v>2433</v>
      </c>
      <c r="G4096" s="34">
        <v>0.17</v>
      </c>
    </row>
    <row r="4097" spans="1:7" ht="15" customHeight="1">
      <c r="A4097" s="27" t="s">
        <v>2747</v>
      </c>
      <c r="B4097" s="27" t="s">
        <v>3019</v>
      </c>
      <c r="C4097" s="27" t="s">
        <v>1761</v>
      </c>
      <c r="D4097" s="28" t="s">
        <v>15</v>
      </c>
      <c r="E4097" s="1"/>
      <c r="F4097" s="1"/>
      <c r="G4097" s="1"/>
    </row>
    <row r="4098" spans="1:7" ht="20.100000000000001" customHeight="1">
      <c r="A4098" s="29" t="s">
        <v>45</v>
      </c>
      <c r="B4098" s="29" t="s">
        <v>46</v>
      </c>
      <c r="C4098" s="29" t="s">
        <v>47</v>
      </c>
      <c r="D4098" s="30" t="s">
        <v>48</v>
      </c>
      <c r="E4098" s="31">
        <v>2.88</v>
      </c>
      <c r="F4098" s="32">
        <v>0.23029738550000001</v>
      </c>
      <c r="G4098" s="32">
        <f t="shared" ref="G4098:G4104" si="128">F4098*E4098</f>
        <v>0.66325647024000001</v>
      </c>
    </row>
    <row r="4099" spans="1:7" ht="20.100000000000001" customHeight="1">
      <c r="A4099" s="29" t="s">
        <v>49</v>
      </c>
      <c r="B4099" s="29" t="s">
        <v>50</v>
      </c>
      <c r="C4099" s="29" t="s">
        <v>51</v>
      </c>
      <c r="D4099" s="30" t="s">
        <v>48</v>
      </c>
      <c r="E4099" s="31">
        <v>30</v>
      </c>
      <c r="F4099" s="32">
        <v>0.62130326315329998</v>
      </c>
      <c r="G4099" s="32">
        <f t="shared" si="128"/>
        <v>18.639097894599001</v>
      </c>
    </row>
    <row r="4100" spans="1:7" ht="27.95" customHeight="1">
      <c r="A4100" s="29" t="s">
        <v>52</v>
      </c>
      <c r="B4100" s="29" t="s">
        <v>53</v>
      </c>
      <c r="C4100" s="29" t="s">
        <v>54</v>
      </c>
      <c r="D4100" s="30" t="s">
        <v>48</v>
      </c>
      <c r="E4100" s="31">
        <v>14</v>
      </c>
      <c r="F4100" s="32">
        <v>0.23707951892170001</v>
      </c>
      <c r="G4100" s="32">
        <f t="shared" si="128"/>
        <v>3.3191132649038</v>
      </c>
    </row>
    <row r="4101" spans="1:7" ht="20.100000000000001" customHeight="1">
      <c r="A4101" s="29" t="s">
        <v>250</v>
      </c>
      <c r="B4101" s="29" t="s">
        <v>251</v>
      </c>
      <c r="C4101" s="29" t="s">
        <v>252</v>
      </c>
      <c r="D4101" s="30" t="s">
        <v>48</v>
      </c>
      <c r="E4101" s="31">
        <v>58.29</v>
      </c>
      <c r="F4101" s="32">
        <v>6.7731533999999996E-2</v>
      </c>
      <c r="G4101" s="32">
        <f t="shared" si="128"/>
        <v>3.9480711168599996</v>
      </c>
    </row>
    <row r="4102" spans="1:7" ht="20.100000000000001" customHeight="1">
      <c r="A4102" s="29" t="s">
        <v>253</v>
      </c>
      <c r="B4102" s="29" t="s">
        <v>254</v>
      </c>
      <c r="C4102" s="29" t="s">
        <v>255</v>
      </c>
      <c r="D4102" s="30" t="s">
        <v>48</v>
      </c>
      <c r="E4102" s="31">
        <v>58.29</v>
      </c>
      <c r="F4102" s="32">
        <v>0.17899023999999999</v>
      </c>
      <c r="G4102" s="32">
        <f t="shared" si="128"/>
        <v>10.433341089599999</v>
      </c>
    </row>
    <row r="4103" spans="1:7" ht="20.100000000000001" customHeight="1">
      <c r="A4103" s="29" t="s">
        <v>311</v>
      </c>
      <c r="B4103" s="29" t="s">
        <v>312</v>
      </c>
      <c r="C4103" s="29" t="s">
        <v>313</v>
      </c>
      <c r="D4103" s="30" t="s">
        <v>48</v>
      </c>
      <c r="E4103" s="31">
        <v>168</v>
      </c>
      <c r="F4103" s="32">
        <v>5.4917460000000001E-2</v>
      </c>
      <c r="G4103" s="32">
        <f t="shared" si="128"/>
        <v>9.2261332800000009</v>
      </c>
    </row>
    <row r="4104" spans="1:7" ht="20.100000000000001" customHeight="1">
      <c r="A4104" s="29" t="s">
        <v>314</v>
      </c>
      <c r="B4104" s="29" t="s">
        <v>254</v>
      </c>
      <c r="C4104" s="29" t="s">
        <v>255</v>
      </c>
      <c r="D4104" s="30" t="s">
        <v>48</v>
      </c>
      <c r="E4104" s="31">
        <v>168</v>
      </c>
      <c r="F4104" s="32">
        <v>0.17899023999999999</v>
      </c>
      <c r="G4104" s="32">
        <f t="shared" si="128"/>
        <v>30.070360319999999</v>
      </c>
    </row>
    <row r="4105" spans="1:7" ht="15" customHeight="1">
      <c r="A4105" s="1"/>
      <c r="B4105" s="1"/>
      <c r="C4105" s="1"/>
      <c r="D4105" s="1"/>
      <c r="E4105" s="1"/>
      <c r="F4105" s="33" t="s">
        <v>2433</v>
      </c>
      <c r="G4105" s="34">
        <v>76.299373436202799</v>
      </c>
    </row>
    <row r="4106" spans="1:7" ht="15" customHeight="1">
      <c r="A4106" s="27" t="s">
        <v>2747</v>
      </c>
      <c r="B4106" s="27" t="s">
        <v>3020</v>
      </c>
      <c r="C4106" s="27" t="s">
        <v>1858</v>
      </c>
      <c r="D4106" s="28" t="s">
        <v>951</v>
      </c>
      <c r="E4106" s="1"/>
      <c r="F4106" s="1"/>
      <c r="G4106" s="1"/>
    </row>
    <row r="4107" spans="1:7" ht="27.95" customHeight="1">
      <c r="A4107" s="29" t="s">
        <v>231</v>
      </c>
      <c r="B4107" s="29" t="s">
        <v>232</v>
      </c>
      <c r="C4107" s="29" t="s">
        <v>233</v>
      </c>
      <c r="D4107" s="30" t="s">
        <v>171</v>
      </c>
      <c r="E4107" s="31">
        <v>17.399999999999999</v>
      </c>
      <c r="F4107" s="32">
        <v>1.1000000000000001</v>
      </c>
      <c r="G4107" s="32">
        <f>F4107*E4107</f>
        <v>19.14</v>
      </c>
    </row>
    <row r="4108" spans="1:7" ht="15" customHeight="1">
      <c r="A4108" s="1"/>
      <c r="B4108" s="1"/>
      <c r="C4108" s="1"/>
      <c r="D4108" s="1"/>
      <c r="E4108" s="1"/>
      <c r="F4108" s="33" t="s">
        <v>2433</v>
      </c>
      <c r="G4108" s="34">
        <v>19.14</v>
      </c>
    </row>
    <row r="4109" spans="1:7" ht="15.95" customHeight="1">
      <c r="A4109" s="27" t="s">
        <v>2729</v>
      </c>
      <c r="B4109" s="27" t="s">
        <v>3021</v>
      </c>
      <c r="C4109" s="27" t="s">
        <v>1169</v>
      </c>
      <c r="D4109" s="28" t="s">
        <v>48</v>
      </c>
      <c r="E4109" s="1"/>
      <c r="F4109" s="1"/>
      <c r="G4109" s="1"/>
    </row>
    <row r="4110" spans="1:7" ht="27.95" customHeight="1">
      <c r="A4110" s="29" t="s">
        <v>380</v>
      </c>
      <c r="B4110" s="29" t="s">
        <v>381</v>
      </c>
      <c r="C4110" s="29" t="s">
        <v>382</v>
      </c>
      <c r="D4110" s="30" t="s">
        <v>48</v>
      </c>
      <c r="E4110" s="31">
        <v>416.73</v>
      </c>
      <c r="F4110" s="32">
        <v>1.069</v>
      </c>
      <c r="G4110" s="32">
        <f>F4110*E4110</f>
        <v>445.48437000000001</v>
      </c>
    </row>
    <row r="4111" spans="1:7" ht="15" customHeight="1">
      <c r="A4111" s="1"/>
      <c r="B4111" s="1"/>
      <c r="C4111" s="1"/>
      <c r="D4111" s="1"/>
      <c r="E4111" s="1"/>
      <c r="F4111" s="33" t="s">
        <v>2433</v>
      </c>
      <c r="G4111" s="34">
        <v>445.48437000000001</v>
      </c>
    </row>
    <row r="4112" spans="1:7" ht="15.95" customHeight="1">
      <c r="A4112" s="27" t="s">
        <v>2729</v>
      </c>
      <c r="B4112" s="27" t="s">
        <v>3022</v>
      </c>
      <c r="C4112" s="27" t="s">
        <v>598</v>
      </c>
      <c r="D4112" s="28" t="s">
        <v>48</v>
      </c>
      <c r="E4112" s="1"/>
      <c r="F4112" s="1"/>
      <c r="G4112" s="1"/>
    </row>
    <row r="4113" spans="1:7" ht="20.100000000000001" customHeight="1">
      <c r="A4113" s="29" t="s">
        <v>45</v>
      </c>
      <c r="B4113" s="29" t="s">
        <v>46</v>
      </c>
      <c r="C4113" s="29" t="s">
        <v>47</v>
      </c>
      <c r="D4113" s="30" t="s">
        <v>48</v>
      </c>
      <c r="E4113" s="31">
        <v>2.88</v>
      </c>
      <c r="F4113" s="32">
        <v>1</v>
      </c>
      <c r="G4113" s="32">
        <f>F4113*E4113</f>
        <v>2.88</v>
      </c>
    </row>
    <row r="4114" spans="1:7" ht="15" customHeight="1">
      <c r="A4114" s="1"/>
      <c r="B4114" s="1"/>
      <c r="C4114" s="1"/>
      <c r="D4114" s="1"/>
      <c r="E4114" s="1"/>
      <c r="F4114" s="33" t="s">
        <v>2433</v>
      </c>
      <c r="G4114" s="34">
        <v>2.88</v>
      </c>
    </row>
    <row r="4115" spans="1:7" ht="15.95" customHeight="1">
      <c r="A4115" s="27" t="s">
        <v>2729</v>
      </c>
      <c r="B4115" s="27" t="s">
        <v>3023</v>
      </c>
      <c r="C4115" s="27" t="s">
        <v>1549</v>
      </c>
      <c r="D4115" s="28" t="s">
        <v>81</v>
      </c>
      <c r="E4115" s="1"/>
      <c r="F4115" s="1"/>
      <c r="G4115" s="1"/>
    </row>
    <row r="4116" spans="1:7" ht="20.100000000000001" customHeight="1">
      <c r="A4116" s="29" t="s">
        <v>49</v>
      </c>
      <c r="B4116" s="29" t="s">
        <v>50</v>
      </c>
      <c r="C4116" s="29" t="s">
        <v>51</v>
      </c>
      <c r="D4116" s="30" t="s">
        <v>48</v>
      </c>
      <c r="E4116" s="31">
        <v>30</v>
      </c>
      <c r="F4116" s="32">
        <v>1.6643469500000001</v>
      </c>
      <c r="G4116" s="32">
        <f t="shared" ref="G4116:G4122" si="129">F4116*E4116</f>
        <v>49.930408500000006</v>
      </c>
    </row>
    <row r="4117" spans="1:7" ht="27.95" customHeight="1">
      <c r="A4117" s="29" t="s">
        <v>52</v>
      </c>
      <c r="B4117" s="29" t="s">
        <v>53</v>
      </c>
      <c r="C4117" s="29" t="s">
        <v>54</v>
      </c>
      <c r="D4117" s="30" t="s">
        <v>48</v>
      </c>
      <c r="E4117" s="31">
        <v>14</v>
      </c>
      <c r="F4117" s="32">
        <v>0.64286938999999999</v>
      </c>
      <c r="G4117" s="32">
        <f t="shared" si="129"/>
        <v>9.0001714600000007</v>
      </c>
    </row>
    <row r="4118" spans="1:7" ht="27.95" customHeight="1">
      <c r="A4118" s="29" t="s">
        <v>210</v>
      </c>
      <c r="B4118" s="29" t="s">
        <v>211</v>
      </c>
      <c r="C4118" s="29" t="s">
        <v>212</v>
      </c>
      <c r="D4118" s="30" t="s">
        <v>101</v>
      </c>
      <c r="E4118" s="31">
        <v>330.48</v>
      </c>
      <c r="F4118" s="32">
        <v>0.24234</v>
      </c>
      <c r="G4118" s="32">
        <f t="shared" si="129"/>
        <v>80.088523199999997</v>
      </c>
    </row>
    <row r="4119" spans="1:7" ht="27.95" customHeight="1">
      <c r="A4119" s="29" t="s">
        <v>295</v>
      </c>
      <c r="B4119" s="29" t="s">
        <v>211</v>
      </c>
      <c r="C4119" s="29" t="s">
        <v>296</v>
      </c>
      <c r="D4119" s="30" t="s">
        <v>101</v>
      </c>
      <c r="E4119" s="31">
        <v>4</v>
      </c>
      <c r="F4119" s="32">
        <v>0.24234</v>
      </c>
      <c r="G4119" s="32">
        <f t="shared" si="129"/>
        <v>0.96936</v>
      </c>
    </row>
    <row r="4120" spans="1:7" ht="27.95" customHeight="1">
      <c r="A4120" s="29" t="s">
        <v>303</v>
      </c>
      <c r="B4120" s="29" t="s">
        <v>304</v>
      </c>
      <c r="C4120" s="29" t="s">
        <v>305</v>
      </c>
      <c r="D4120" s="30" t="s">
        <v>48</v>
      </c>
      <c r="E4120" s="31">
        <v>12</v>
      </c>
      <c r="F4120" s="32">
        <v>4.118042</v>
      </c>
      <c r="G4120" s="32">
        <f t="shared" si="129"/>
        <v>49.416504000000003</v>
      </c>
    </row>
    <row r="4121" spans="1:7" ht="27.95" customHeight="1">
      <c r="A4121" s="29" t="s">
        <v>343</v>
      </c>
      <c r="B4121" s="29" t="s">
        <v>211</v>
      </c>
      <c r="C4121" s="29" t="s">
        <v>212</v>
      </c>
      <c r="D4121" s="30" t="s">
        <v>101</v>
      </c>
      <c r="E4121" s="31">
        <v>426.35</v>
      </c>
      <c r="F4121" s="32">
        <v>0.24234</v>
      </c>
      <c r="G4121" s="32">
        <f t="shared" si="129"/>
        <v>103.32165900000001</v>
      </c>
    </row>
    <row r="4122" spans="1:7" ht="27.95" customHeight="1">
      <c r="A4122" s="29" t="s">
        <v>347</v>
      </c>
      <c r="B4122" s="29" t="s">
        <v>348</v>
      </c>
      <c r="C4122" s="29" t="s">
        <v>349</v>
      </c>
      <c r="D4122" s="30" t="s">
        <v>48</v>
      </c>
      <c r="E4122" s="31">
        <v>72</v>
      </c>
      <c r="F4122" s="32">
        <v>0.43390400000000001</v>
      </c>
      <c r="G4122" s="32">
        <f t="shared" si="129"/>
        <v>31.241088000000001</v>
      </c>
    </row>
    <row r="4123" spans="1:7" ht="15" customHeight="1">
      <c r="A4123" s="1"/>
      <c r="B4123" s="1"/>
      <c r="C4123" s="1"/>
      <c r="D4123" s="1"/>
      <c r="E4123" s="1"/>
      <c r="F4123" s="33" t="s">
        <v>2433</v>
      </c>
      <c r="G4123" s="34">
        <v>323.96771416000001</v>
      </c>
    </row>
    <row r="4124" spans="1:7" ht="15" customHeight="1">
      <c r="A4124" s="27" t="s">
        <v>2729</v>
      </c>
      <c r="B4124" s="27" t="s">
        <v>3024</v>
      </c>
      <c r="C4124" s="27" t="s">
        <v>734</v>
      </c>
      <c r="D4124" s="28" t="s">
        <v>58</v>
      </c>
      <c r="E4124" s="1"/>
      <c r="F4124" s="1"/>
      <c r="G4124" s="1"/>
    </row>
    <row r="4125" spans="1:7" ht="27.95" customHeight="1">
      <c r="A4125" s="29" t="s">
        <v>55</v>
      </c>
      <c r="B4125" s="29" t="s">
        <v>56</v>
      </c>
      <c r="C4125" s="29" t="s">
        <v>57</v>
      </c>
      <c r="D4125" s="30" t="s">
        <v>58</v>
      </c>
      <c r="E4125" s="31">
        <v>1</v>
      </c>
      <c r="F4125" s="32">
        <v>2</v>
      </c>
      <c r="G4125" s="32">
        <f>F4125*E4125</f>
        <v>2</v>
      </c>
    </row>
    <row r="4126" spans="1:7" ht="15" customHeight="1">
      <c r="A4126" s="1"/>
      <c r="B4126" s="1"/>
      <c r="C4126" s="1"/>
      <c r="D4126" s="1"/>
      <c r="E4126" s="1"/>
      <c r="F4126" s="33" t="s">
        <v>2433</v>
      </c>
      <c r="G4126" s="34">
        <v>2</v>
      </c>
    </row>
    <row r="4127" spans="1:7" ht="15.95" customHeight="1">
      <c r="A4127" s="27" t="s">
        <v>2729</v>
      </c>
      <c r="B4127" s="27" t="s">
        <v>3025</v>
      </c>
      <c r="C4127" s="27" t="s">
        <v>1227</v>
      </c>
      <c r="D4127" s="28" t="s">
        <v>48</v>
      </c>
      <c r="E4127" s="1"/>
      <c r="F4127" s="1"/>
      <c r="G4127" s="1"/>
    </row>
    <row r="4128" spans="1:7" ht="20.100000000000001" customHeight="1">
      <c r="A4128" s="29" t="s">
        <v>418</v>
      </c>
      <c r="B4128" s="29" t="s">
        <v>419</v>
      </c>
      <c r="C4128" s="29" t="s">
        <v>420</v>
      </c>
      <c r="D4128" s="30" t="s">
        <v>48</v>
      </c>
      <c r="E4128" s="31">
        <v>29.92</v>
      </c>
      <c r="F4128" s="32">
        <v>1</v>
      </c>
      <c r="G4128" s="32">
        <f>F4128*E4128</f>
        <v>29.92</v>
      </c>
    </row>
    <row r="4129" spans="1:7" ht="15" customHeight="1">
      <c r="A4129" s="1"/>
      <c r="B4129" s="1"/>
      <c r="C4129" s="1"/>
      <c r="D4129" s="1"/>
      <c r="E4129" s="1"/>
      <c r="F4129" s="33" t="s">
        <v>2433</v>
      </c>
      <c r="G4129" s="34">
        <v>29.92</v>
      </c>
    </row>
    <row r="4130" spans="1:7" ht="24" customHeight="1">
      <c r="A4130" s="27" t="s">
        <v>2729</v>
      </c>
      <c r="B4130" s="27" t="s">
        <v>3026</v>
      </c>
      <c r="C4130" s="27" t="s">
        <v>2260</v>
      </c>
      <c r="D4130" s="28" t="s">
        <v>58</v>
      </c>
      <c r="E4130" s="1"/>
      <c r="F4130" s="1"/>
      <c r="G4130" s="1"/>
    </row>
    <row r="4131" spans="1:7" ht="20.100000000000001" customHeight="1">
      <c r="A4131" s="29" t="s">
        <v>49</v>
      </c>
      <c r="B4131" s="29" t="s">
        <v>50</v>
      </c>
      <c r="C4131" s="29" t="s">
        <v>51</v>
      </c>
      <c r="D4131" s="30" t="s">
        <v>48</v>
      </c>
      <c r="E4131" s="31">
        <v>30</v>
      </c>
      <c r="F4131" s="32">
        <v>3.4698819999999998E-2</v>
      </c>
      <c r="G4131" s="32">
        <f>F4131*E4131</f>
        <v>1.0409645999999999</v>
      </c>
    </row>
    <row r="4132" spans="1:7" ht="15" customHeight="1">
      <c r="A4132" s="1"/>
      <c r="B4132" s="1"/>
      <c r="C4132" s="1"/>
      <c r="D4132" s="1"/>
      <c r="E4132" s="1"/>
      <c r="F4132" s="33" t="s">
        <v>2433</v>
      </c>
      <c r="G4132" s="34">
        <v>1.0409645999999999</v>
      </c>
    </row>
    <row r="4133" spans="1:7" ht="24" customHeight="1">
      <c r="A4133" s="27" t="s">
        <v>2729</v>
      </c>
      <c r="B4133" s="27" t="s">
        <v>3027</v>
      </c>
      <c r="C4133" s="27" t="s">
        <v>2257</v>
      </c>
      <c r="D4133" s="28" t="s">
        <v>58</v>
      </c>
      <c r="E4133" s="1"/>
      <c r="F4133" s="1"/>
      <c r="G4133" s="1"/>
    </row>
    <row r="4134" spans="1:7" ht="27.95" customHeight="1">
      <c r="A4134" s="29" t="s">
        <v>52</v>
      </c>
      <c r="B4134" s="29" t="s">
        <v>53</v>
      </c>
      <c r="C4134" s="29" t="s">
        <v>54</v>
      </c>
      <c r="D4134" s="30" t="s">
        <v>48</v>
      </c>
      <c r="E4134" s="31">
        <v>14</v>
      </c>
      <c r="F4134" s="32">
        <v>2.6800000000000001E-2</v>
      </c>
      <c r="G4134" s="32">
        <f>F4134*E4134</f>
        <v>0.37520000000000003</v>
      </c>
    </row>
    <row r="4135" spans="1:7" ht="15" customHeight="1">
      <c r="A4135" s="1"/>
      <c r="B4135" s="1"/>
      <c r="C4135" s="1"/>
      <c r="D4135" s="1"/>
      <c r="E4135" s="1"/>
      <c r="F4135" s="33" t="s">
        <v>2433</v>
      </c>
      <c r="G4135" s="34">
        <v>0.37519999999999998</v>
      </c>
    </row>
    <row r="4136" spans="1:7" ht="15" customHeight="1">
      <c r="A4136" s="27" t="s">
        <v>2729</v>
      </c>
      <c r="B4136" s="27" t="s">
        <v>3028</v>
      </c>
      <c r="C4136" s="27" t="s">
        <v>1239</v>
      </c>
      <c r="D4136" s="28" t="s">
        <v>58</v>
      </c>
      <c r="E4136" s="1"/>
      <c r="F4136" s="1"/>
      <c r="G4136" s="1"/>
    </row>
    <row r="4137" spans="1:7" ht="20.100000000000001" customHeight="1">
      <c r="A4137" s="29" t="s">
        <v>424</v>
      </c>
      <c r="B4137" s="29" t="s">
        <v>425</v>
      </c>
      <c r="C4137" s="29" t="s">
        <v>426</v>
      </c>
      <c r="D4137" s="30" t="s">
        <v>58</v>
      </c>
      <c r="E4137" s="31">
        <v>2</v>
      </c>
      <c r="F4137" s="32">
        <v>1</v>
      </c>
      <c r="G4137" s="32">
        <f>F4137*E4137</f>
        <v>2</v>
      </c>
    </row>
    <row r="4138" spans="1:7" ht="15" customHeight="1">
      <c r="A4138" s="1"/>
      <c r="B4138" s="1"/>
      <c r="C4138" s="1"/>
      <c r="D4138" s="1"/>
      <c r="E4138" s="1"/>
      <c r="F4138" s="33" t="s">
        <v>2433</v>
      </c>
      <c r="G4138" s="34">
        <v>2</v>
      </c>
    </row>
    <row r="4139" spans="1:7" ht="15" customHeight="1">
      <c r="A4139" s="27" t="s">
        <v>2729</v>
      </c>
      <c r="B4139" s="27" t="s">
        <v>3029</v>
      </c>
      <c r="C4139" s="27" t="s">
        <v>1234</v>
      </c>
      <c r="D4139" s="28" t="s">
        <v>58</v>
      </c>
      <c r="E4139" s="1"/>
      <c r="F4139" s="1"/>
      <c r="G4139" s="1"/>
    </row>
    <row r="4140" spans="1:7" ht="15" customHeight="1">
      <c r="A4140" s="29" t="s">
        <v>421</v>
      </c>
      <c r="B4140" s="29" t="s">
        <v>422</v>
      </c>
      <c r="C4140" s="29" t="s">
        <v>423</v>
      </c>
      <c r="D4140" s="30" t="s">
        <v>58</v>
      </c>
      <c r="E4140" s="31">
        <v>10</v>
      </c>
      <c r="F4140" s="32">
        <v>1</v>
      </c>
      <c r="G4140" s="32">
        <f>F4140*E4140</f>
        <v>10</v>
      </c>
    </row>
    <row r="4141" spans="1:7" ht="15" customHeight="1">
      <c r="A4141" s="1"/>
      <c r="B4141" s="1"/>
      <c r="C4141" s="1"/>
      <c r="D4141" s="1"/>
      <c r="E4141" s="1"/>
      <c r="F4141" s="33" t="s">
        <v>2433</v>
      </c>
      <c r="G4141" s="34">
        <v>10</v>
      </c>
    </row>
    <row r="4142" spans="1:7" ht="15" customHeight="1">
      <c r="A4142" s="27" t="s">
        <v>2729</v>
      </c>
      <c r="B4142" s="27" t="s">
        <v>3030</v>
      </c>
      <c r="C4142" s="27" t="s">
        <v>600</v>
      </c>
      <c r="D4142" s="28" t="s">
        <v>101</v>
      </c>
      <c r="E4142" s="1"/>
      <c r="F4142" s="1"/>
      <c r="G4142" s="1"/>
    </row>
    <row r="4143" spans="1:7" ht="20.100000000000001" customHeight="1">
      <c r="A4143" s="29" t="s">
        <v>45</v>
      </c>
      <c r="B4143" s="29" t="s">
        <v>46</v>
      </c>
      <c r="C4143" s="29" t="s">
        <v>47</v>
      </c>
      <c r="D4143" s="30" t="s">
        <v>48</v>
      </c>
      <c r="E4143" s="31">
        <v>2.88</v>
      </c>
      <c r="F4143" s="32">
        <v>1.1299999999999999E-2</v>
      </c>
      <c r="G4143" s="32">
        <f>F4143*E4143</f>
        <v>3.2543999999999997E-2</v>
      </c>
    </row>
    <row r="4144" spans="1:7" ht="15" customHeight="1">
      <c r="A4144" s="1"/>
      <c r="B4144" s="1"/>
      <c r="C4144" s="1"/>
      <c r="D4144" s="1"/>
      <c r="E4144" s="1"/>
      <c r="F4144" s="33" t="s">
        <v>2433</v>
      </c>
      <c r="G4144" s="34">
        <v>3.2543999999999997E-2</v>
      </c>
    </row>
    <row r="4145" spans="1:7" ht="15" customHeight="1">
      <c r="A4145" s="27" t="s">
        <v>2729</v>
      </c>
      <c r="B4145" s="27" t="s">
        <v>3031</v>
      </c>
      <c r="C4145" s="27" t="s">
        <v>2223</v>
      </c>
      <c r="D4145" s="28" t="s">
        <v>101</v>
      </c>
      <c r="E4145" s="1"/>
      <c r="F4145" s="1"/>
      <c r="G4145" s="1"/>
    </row>
    <row r="4146" spans="1:7" ht="27.95" customHeight="1">
      <c r="A4146" s="29" t="s">
        <v>52</v>
      </c>
      <c r="B4146" s="29" t="s">
        <v>53</v>
      </c>
      <c r="C4146" s="29" t="s">
        <v>54</v>
      </c>
      <c r="D4146" s="30" t="s">
        <v>48</v>
      </c>
      <c r="E4146" s="31">
        <v>14</v>
      </c>
      <c r="F4146" s="32">
        <v>3.1444761600000001E-4</v>
      </c>
      <c r="G4146" s="32">
        <f>F4146*E4146</f>
        <v>4.4022666240000003E-3</v>
      </c>
    </row>
    <row r="4147" spans="1:7" ht="15" customHeight="1">
      <c r="A4147" s="1"/>
      <c r="B4147" s="1"/>
      <c r="C4147" s="1"/>
      <c r="D4147" s="1"/>
      <c r="E4147" s="1"/>
      <c r="F4147" s="33" t="s">
        <v>2433</v>
      </c>
      <c r="G4147" s="34">
        <v>4.4022666240000003E-3</v>
      </c>
    </row>
    <row r="4148" spans="1:7" ht="15" customHeight="1">
      <c r="A4148" s="27" t="s">
        <v>2729</v>
      </c>
      <c r="B4148" s="27" t="s">
        <v>3032</v>
      </c>
      <c r="C4148" s="27" t="s">
        <v>1977</v>
      </c>
      <c r="D4148" s="28" t="s">
        <v>917</v>
      </c>
      <c r="E4148" s="1"/>
      <c r="F4148" s="1"/>
      <c r="G4148" s="1"/>
    </row>
    <row r="4149" spans="1:7" ht="15" customHeight="1">
      <c r="A4149" s="29" t="s">
        <v>152</v>
      </c>
      <c r="B4149" s="29" t="s">
        <v>153</v>
      </c>
      <c r="C4149" s="29" t="s">
        <v>154</v>
      </c>
      <c r="D4149" s="30" t="s">
        <v>155</v>
      </c>
      <c r="E4149" s="31">
        <v>142</v>
      </c>
      <c r="F4149" s="32">
        <v>0.32</v>
      </c>
      <c r="G4149" s="32">
        <f>F4149*E4149</f>
        <v>45.44</v>
      </c>
    </row>
    <row r="4150" spans="1:7" ht="15" customHeight="1">
      <c r="A4150" s="1"/>
      <c r="B4150" s="1"/>
      <c r="C4150" s="1"/>
      <c r="D4150" s="1"/>
      <c r="E4150" s="1"/>
      <c r="F4150" s="33" t="s">
        <v>2433</v>
      </c>
      <c r="G4150" s="34">
        <v>45.44</v>
      </c>
    </row>
    <row r="4151" spans="1:7" ht="15" customHeight="1">
      <c r="A4151" s="27" t="s">
        <v>2729</v>
      </c>
      <c r="B4151" s="27" t="s">
        <v>3033</v>
      </c>
      <c r="C4151" s="27" t="s">
        <v>1954</v>
      </c>
      <c r="D4151" s="28" t="s">
        <v>101</v>
      </c>
      <c r="E4151" s="1"/>
      <c r="F4151" s="1"/>
      <c r="G4151" s="1"/>
    </row>
    <row r="4152" spans="1:7" ht="15" customHeight="1">
      <c r="A4152" s="29" t="s">
        <v>152</v>
      </c>
      <c r="B4152" s="29" t="s">
        <v>153</v>
      </c>
      <c r="C4152" s="29" t="s">
        <v>154</v>
      </c>
      <c r="D4152" s="30" t="s">
        <v>155</v>
      </c>
      <c r="E4152" s="31">
        <v>142</v>
      </c>
      <c r="F4152" s="32">
        <v>8.7500000000000008E-3</v>
      </c>
      <c r="G4152" s="32">
        <f t="shared" ref="G4152:G4160" si="130">F4152*E4152</f>
        <v>1.2425000000000002</v>
      </c>
    </row>
    <row r="4153" spans="1:7" ht="15" customHeight="1">
      <c r="A4153" s="29" t="s">
        <v>178</v>
      </c>
      <c r="B4153" s="29" t="s">
        <v>153</v>
      </c>
      <c r="C4153" s="29" t="s">
        <v>154</v>
      </c>
      <c r="D4153" s="30" t="s">
        <v>155</v>
      </c>
      <c r="E4153" s="31">
        <v>71</v>
      </c>
      <c r="F4153" s="32">
        <v>8.7500000000000008E-3</v>
      </c>
      <c r="G4153" s="32">
        <f t="shared" si="130"/>
        <v>0.62125000000000008</v>
      </c>
    </row>
    <row r="4154" spans="1:7" ht="27.95" customHeight="1">
      <c r="A4154" s="29" t="s">
        <v>210</v>
      </c>
      <c r="B4154" s="29" t="s">
        <v>211</v>
      </c>
      <c r="C4154" s="29" t="s">
        <v>212</v>
      </c>
      <c r="D4154" s="30" t="s">
        <v>101</v>
      </c>
      <c r="E4154" s="31">
        <v>330.48</v>
      </c>
      <c r="F4154" s="32">
        <v>2.1839999999999998E-2</v>
      </c>
      <c r="G4154" s="32">
        <f t="shared" si="130"/>
        <v>7.2176831999999997</v>
      </c>
    </row>
    <row r="4155" spans="1:7" ht="15" customHeight="1">
      <c r="A4155" s="29" t="s">
        <v>256</v>
      </c>
      <c r="B4155" s="29" t="s">
        <v>153</v>
      </c>
      <c r="C4155" s="29" t="s">
        <v>154</v>
      </c>
      <c r="D4155" s="30" t="s">
        <v>155</v>
      </c>
      <c r="E4155" s="31">
        <v>190</v>
      </c>
      <c r="F4155" s="32">
        <v>8.7500000000000008E-3</v>
      </c>
      <c r="G4155" s="32">
        <f t="shared" si="130"/>
        <v>1.6625000000000001</v>
      </c>
    </row>
    <row r="4156" spans="1:7" ht="27.95" customHeight="1">
      <c r="A4156" s="29" t="s">
        <v>295</v>
      </c>
      <c r="B4156" s="29" t="s">
        <v>211</v>
      </c>
      <c r="C4156" s="29" t="s">
        <v>296</v>
      </c>
      <c r="D4156" s="30" t="s">
        <v>101</v>
      </c>
      <c r="E4156" s="31">
        <v>4</v>
      </c>
      <c r="F4156" s="32">
        <v>2.1839999999999998E-2</v>
      </c>
      <c r="G4156" s="32">
        <f t="shared" si="130"/>
        <v>8.7359999999999993E-2</v>
      </c>
    </row>
    <row r="4157" spans="1:7" ht="27.95" customHeight="1">
      <c r="A4157" s="29" t="s">
        <v>303</v>
      </c>
      <c r="B4157" s="29" t="s">
        <v>304</v>
      </c>
      <c r="C4157" s="29" t="s">
        <v>305</v>
      </c>
      <c r="D4157" s="30" t="s">
        <v>48</v>
      </c>
      <c r="E4157" s="31">
        <v>12</v>
      </c>
      <c r="F4157" s="32">
        <v>8.6573999999999998E-2</v>
      </c>
      <c r="G4157" s="32">
        <f t="shared" si="130"/>
        <v>1.038888</v>
      </c>
    </row>
    <row r="4158" spans="1:7" ht="27.95" customHeight="1">
      <c r="A4158" s="29" t="s">
        <v>343</v>
      </c>
      <c r="B4158" s="29" t="s">
        <v>211</v>
      </c>
      <c r="C4158" s="29" t="s">
        <v>212</v>
      </c>
      <c r="D4158" s="30" t="s">
        <v>101</v>
      </c>
      <c r="E4158" s="31">
        <v>426.35</v>
      </c>
      <c r="F4158" s="32">
        <v>2.1839999999999998E-2</v>
      </c>
      <c r="G4158" s="32">
        <f t="shared" si="130"/>
        <v>9.3114840000000001</v>
      </c>
    </row>
    <row r="4159" spans="1:7" ht="27.95" customHeight="1">
      <c r="A4159" s="29" t="s">
        <v>347</v>
      </c>
      <c r="B4159" s="29" t="s">
        <v>348</v>
      </c>
      <c r="C4159" s="29" t="s">
        <v>349</v>
      </c>
      <c r="D4159" s="30" t="s">
        <v>48</v>
      </c>
      <c r="E4159" s="31">
        <v>72</v>
      </c>
      <c r="F4159" s="32">
        <v>3.9104E-2</v>
      </c>
      <c r="G4159" s="32">
        <f t="shared" si="130"/>
        <v>2.8154880000000002</v>
      </c>
    </row>
    <row r="4160" spans="1:7" ht="15" customHeight="1">
      <c r="A4160" s="29" t="s">
        <v>363</v>
      </c>
      <c r="B4160" s="29" t="s">
        <v>153</v>
      </c>
      <c r="C4160" s="29" t="s">
        <v>154</v>
      </c>
      <c r="D4160" s="30" t="s">
        <v>155</v>
      </c>
      <c r="E4160" s="31">
        <v>110</v>
      </c>
      <c r="F4160" s="32">
        <v>8.7500000000000008E-3</v>
      </c>
      <c r="G4160" s="32">
        <f t="shared" si="130"/>
        <v>0.96250000000000013</v>
      </c>
    </row>
    <row r="4161" spans="1:7" ht="15" customHeight="1">
      <c r="A4161" s="1"/>
      <c r="B4161" s="1"/>
      <c r="C4161" s="1"/>
      <c r="D4161" s="1"/>
      <c r="E4161" s="1"/>
      <c r="F4161" s="33" t="s">
        <v>2433</v>
      </c>
      <c r="G4161" s="34">
        <v>24.959653200000002</v>
      </c>
    </row>
    <row r="4162" spans="1:7" ht="15" customHeight="1">
      <c r="A4162" s="27" t="s">
        <v>2729</v>
      </c>
      <c r="B4162" s="27" t="s">
        <v>3034</v>
      </c>
      <c r="C4162" s="27" t="s">
        <v>602</v>
      </c>
      <c r="D4162" s="28" t="s">
        <v>101</v>
      </c>
      <c r="E4162" s="1"/>
      <c r="F4162" s="1"/>
      <c r="G4162" s="1"/>
    </row>
    <row r="4163" spans="1:7" ht="20.100000000000001" customHeight="1">
      <c r="A4163" s="29" t="s">
        <v>45</v>
      </c>
      <c r="B4163" s="29" t="s">
        <v>46</v>
      </c>
      <c r="C4163" s="29" t="s">
        <v>47</v>
      </c>
      <c r="D4163" s="30" t="s">
        <v>48</v>
      </c>
      <c r="E4163" s="31">
        <v>2.88</v>
      </c>
      <c r="F4163" s="32">
        <v>1.32E-2</v>
      </c>
      <c r="G4163" s="32">
        <f t="shared" ref="G4163:G4168" si="131">F4163*E4163</f>
        <v>3.8016000000000001E-2</v>
      </c>
    </row>
    <row r="4164" spans="1:7" ht="27.95" customHeight="1">
      <c r="A4164" s="29" t="s">
        <v>52</v>
      </c>
      <c r="B4164" s="29" t="s">
        <v>53</v>
      </c>
      <c r="C4164" s="29" t="s">
        <v>54</v>
      </c>
      <c r="D4164" s="30" t="s">
        <v>48</v>
      </c>
      <c r="E4164" s="31">
        <v>14</v>
      </c>
      <c r="F4164" s="32">
        <v>3.3500000000000001E-4</v>
      </c>
      <c r="G4164" s="32">
        <f t="shared" si="131"/>
        <v>4.6899999999999997E-3</v>
      </c>
    </row>
    <row r="4165" spans="1:7" ht="15" customHeight="1">
      <c r="A4165" s="29" t="s">
        <v>152</v>
      </c>
      <c r="B4165" s="29" t="s">
        <v>153</v>
      </c>
      <c r="C4165" s="29" t="s">
        <v>154</v>
      </c>
      <c r="D4165" s="30" t="s">
        <v>155</v>
      </c>
      <c r="E4165" s="31">
        <v>142</v>
      </c>
      <c r="F4165" s="32">
        <v>3.5000000000000003E-2</v>
      </c>
      <c r="G4165" s="32">
        <f t="shared" si="131"/>
        <v>4.9700000000000006</v>
      </c>
    </row>
    <row r="4166" spans="1:7" ht="15" customHeight="1">
      <c r="A4166" s="29" t="s">
        <v>178</v>
      </c>
      <c r="B4166" s="29" t="s">
        <v>153</v>
      </c>
      <c r="C4166" s="29" t="s">
        <v>154</v>
      </c>
      <c r="D4166" s="30" t="s">
        <v>155</v>
      </c>
      <c r="E4166" s="31">
        <v>71</v>
      </c>
      <c r="F4166" s="32">
        <v>3.5000000000000003E-2</v>
      </c>
      <c r="G4166" s="32">
        <f t="shared" si="131"/>
        <v>2.4850000000000003</v>
      </c>
    </row>
    <row r="4167" spans="1:7" ht="15" customHeight="1">
      <c r="A4167" s="29" t="s">
        <v>256</v>
      </c>
      <c r="B4167" s="29" t="s">
        <v>153</v>
      </c>
      <c r="C4167" s="29" t="s">
        <v>154</v>
      </c>
      <c r="D4167" s="30" t="s">
        <v>155</v>
      </c>
      <c r="E4167" s="31">
        <v>190</v>
      </c>
      <c r="F4167" s="32">
        <v>3.5000000000000003E-2</v>
      </c>
      <c r="G4167" s="32">
        <f t="shared" si="131"/>
        <v>6.65</v>
      </c>
    </row>
    <row r="4168" spans="1:7" ht="15" customHeight="1">
      <c r="A4168" s="29" t="s">
        <v>363</v>
      </c>
      <c r="B4168" s="29" t="s">
        <v>153</v>
      </c>
      <c r="C4168" s="29" t="s">
        <v>154</v>
      </c>
      <c r="D4168" s="30" t="s">
        <v>155</v>
      </c>
      <c r="E4168" s="31">
        <v>110</v>
      </c>
      <c r="F4168" s="32">
        <v>3.5000000000000003E-2</v>
      </c>
      <c r="G4168" s="32">
        <f t="shared" si="131"/>
        <v>3.8500000000000005</v>
      </c>
    </row>
    <row r="4169" spans="1:7" ht="15" customHeight="1">
      <c r="A4169" s="1"/>
      <c r="B4169" s="1"/>
      <c r="C4169" s="1"/>
      <c r="D4169" s="1"/>
      <c r="E4169" s="1"/>
      <c r="F4169" s="33" t="s">
        <v>2433</v>
      </c>
      <c r="G4169" s="34">
        <v>17.997706000000001</v>
      </c>
    </row>
    <row r="4170" spans="1:7" ht="15" customHeight="1">
      <c r="A4170" s="27" t="s">
        <v>2729</v>
      </c>
      <c r="B4170" s="27" t="s">
        <v>3035</v>
      </c>
      <c r="C4170" s="27" t="s">
        <v>775</v>
      </c>
      <c r="D4170" s="28" t="s">
        <v>101</v>
      </c>
      <c r="E4170" s="1"/>
      <c r="F4170" s="1"/>
      <c r="G4170" s="1"/>
    </row>
    <row r="4171" spans="1:7" ht="20.100000000000001" customHeight="1">
      <c r="A4171" s="29" t="s">
        <v>49</v>
      </c>
      <c r="B4171" s="29" t="s">
        <v>50</v>
      </c>
      <c r="C4171" s="29" t="s">
        <v>51</v>
      </c>
      <c r="D4171" s="30" t="s">
        <v>48</v>
      </c>
      <c r="E4171" s="31">
        <v>30</v>
      </c>
      <c r="F4171" s="32">
        <v>0.12139585</v>
      </c>
      <c r="G4171" s="32">
        <f>F4171*E4171</f>
        <v>3.6418754999999998</v>
      </c>
    </row>
    <row r="4172" spans="1:7" ht="27.95" customHeight="1">
      <c r="A4172" s="29" t="s">
        <v>52</v>
      </c>
      <c r="B4172" s="29" t="s">
        <v>53</v>
      </c>
      <c r="C4172" s="29" t="s">
        <v>54</v>
      </c>
      <c r="D4172" s="30" t="s">
        <v>48</v>
      </c>
      <c r="E4172" s="31">
        <v>14</v>
      </c>
      <c r="F4172" s="32">
        <v>4.627978E-2</v>
      </c>
      <c r="G4172" s="32">
        <f>F4172*E4172</f>
        <v>0.64791692000000001</v>
      </c>
    </row>
    <row r="4173" spans="1:7" ht="20.100000000000001" customHeight="1">
      <c r="A4173" s="29" t="s">
        <v>59</v>
      </c>
      <c r="B4173" s="29" t="s">
        <v>60</v>
      </c>
      <c r="C4173" s="29" t="s">
        <v>61</v>
      </c>
      <c r="D4173" s="30" t="s">
        <v>58</v>
      </c>
      <c r="E4173" s="31">
        <v>1</v>
      </c>
      <c r="F4173" s="32">
        <v>0.5</v>
      </c>
      <c r="G4173" s="32">
        <f>F4173*E4173</f>
        <v>0.5</v>
      </c>
    </row>
    <row r="4174" spans="1:7" ht="15" customHeight="1">
      <c r="A4174" s="1"/>
      <c r="B4174" s="1"/>
      <c r="C4174" s="1"/>
      <c r="D4174" s="1"/>
      <c r="E4174" s="1"/>
      <c r="F4174" s="33" t="s">
        <v>2433</v>
      </c>
      <c r="G4174" s="34">
        <v>4.7897924200000004</v>
      </c>
    </row>
    <row r="4175" spans="1:7" ht="15" customHeight="1">
      <c r="A4175" s="27" t="s">
        <v>2729</v>
      </c>
      <c r="B4175" s="27" t="s">
        <v>3036</v>
      </c>
      <c r="C4175" s="27" t="s">
        <v>2383</v>
      </c>
      <c r="D4175" s="28" t="s">
        <v>101</v>
      </c>
      <c r="E4175" s="1"/>
      <c r="F4175" s="1"/>
      <c r="G4175" s="1"/>
    </row>
    <row r="4176" spans="1:7" ht="20.100000000000001" customHeight="1">
      <c r="A4176" s="29" t="s">
        <v>49</v>
      </c>
      <c r="B4176" s="29" t="s">
        <v>50</v>
      </c>
      <c r="C4176" s="29" t="s">
        <v>51</v>
      </c>
      <c r="D4176" s="30" t="s">
        <v>48</v>
      </c>
      <c r="E4176" s="31">
        <v>30</v>
      </c>
      <c r="F4176" s="32">
        <v>4.3187999999999997E-2</v>
      </c>
      <c r="G4176" s="32">
        <f>F4176*E4176</f>
        <v>1.2956399999999999</v>
      </c>
    </row>
    <row r="4177" spans="1:7" ht="27.95" customHeight="1">
      <c r="A4177" s="29" t="s">
        <v>52</v>
      </c>
      <c r="B4177" s="29" t="s">
        <v>53</v>
      </c>
      <c r="C4177" s="29" t="s">
        <v>54</v>
      </c>
      <c r="D4177" s="30" t="s">
        <v>48</v>
      </c>
      <c r="E4177" s="31">
        <v>14</v>
      </c>
      <c r="F4177" s="32">
        <v>4.3529999999999999E-2</v>
      </c>
      <c r="G4177" s="32">
        <f>F4177*E4177</f>
        <v>0.60941999999999996</v>
      </c>
    </row>
    <row r="4178" spans="1:7" ht="15" customHeight="1">
      <c r="A4178" s="1"/>
      <c r="B4178" s="1"/>
      <c r="C4178" s="1"/>
      <c r="D4178" s="1"/>
      <c r="E4178" s="1"/>
      <c r="F4178" s="33" t="s">
        <v>2433</v>
      </c>
      <c r="G4178" s="34">
        <v>1.90506</v>
      </c>
    </row>
    <row r="4179" spans="1:7" ht="15" customHeight="1">
      <c r="A4179" s="27" t="s">
        <v>2729</v>
      </c>
      <c r="B4179" s="27" t="s">
        <v>3037</v>
      </c>
      <c r="C4179" s="27" t="s">
        <v>980</v>
      </c>
      <c r="D4179" s="28" t="s">
        <v>101</v>
      </c>
      <c r="E4179" s="1"/>
      <c r="F4179" s="1"/>
      <c r="G4179" s="1"/>
    </row>
    <row r="4180" spans="1:7" ht="27.95" customHeight="1">
      <c r="A4180" s="29" t="s">
        <v>210</v>
      </c>
      <c r="B4180" s="29" t="s">
        <v>211</v>
      </c>
      <c r="C4180" s="29" t="s">
        <v>212</v>
      </c>
      <c r="D4180" s="30" t="s">
        <v>101</v>
      </c>
      <c r="E4180" s="31">
        <v>330.48</v>
      </c>
      <c r="F4180" s="32">
        <v>1.9E-2</v>
      </c>
      <c r="G4180" s="32">
        <f>F4180*E4180</f>
        <v>6.2791199999999998</v>
      </c>
    </row>
    <row r="4181" spans="1:7" ht="27.95" customHeight="1">
      <c r="A4181" s="29" t="s">
        <v>295</v>
      </c>
      <c r="B4181" s="29" t="s">
        <v>211</v>
      </c>
      <c r="C4181" s="29" t="s">
        <v>296</v>
      </c>
      <c r="D4181" s="30" t="s">
        <v>101</v>
      </c>
      <c r="E4181" s="31">
        <v>4</v>
      </c>
      <c r="F4181" s="32">
        <v>1.9E-2</v>
      </c>
      <c r="G4181" s="32">
        <f>F4181*E4181</f>
        <v>7.5999999999999998E-2</v>
      </c>
    </row>
    <row r="4182" spans="1:7" ht="27.95" customHeight="1">
      <c r="A4182" s="29" t="s">
        <v>303</v>
      </c>
      <c r="B4182" s="29" t="s">
        <v>304</v>
      </c>
      <c r="C4182" s="29" t="s">
        <v>305</v>
      </c>
      <c r="D4182" s="30" t="s">
        <v>48</v>
      </c>
      <c r="E4182" s="31">
        <v>12</v>
      </c>
      <c r="F4182" s="32">
        <v>4.9000000000000002E-2</v>
      </c>
      <c r="G4182" s="32">
        <f>F4182*E4182</f>
        <v>0.58800000000000008</v>
      </c>
    </row>
    <row r="4183" spans="1:7" ht="27.95" customHeight="1">
      <c r="A4183" s="29" t="s">
        <v>343</v>
      </c>
      <c r="B4183" s="29" t="s">
        <v>211</v>
      </c>
      <c r="C4183" s="29" t="s">
        <v>212</v>
      </c>
      <c r="D4183" s="30" t="s">
        <v>101</v>
      </c>
      <c r="E4183" s="31">
        <v>426.35</v>
      </c>
      <c r="F4183" s="32">
        <v>1.9E-2</v>
      </c>
      <c r="G4183" s="32">
        <f>F4183*E4183</f>
        <v>8.1006499999999999</v>
      </c>
    </row>
    <row r="4184" spans="1:7" ht="27.95" customHeight="1">
      <c r="A4184" s="29" t="s">
        <v>347</v>
      </c>
      <c r="B4184" s="29" t="s">
        <v>348</v>
      </c>
      <c r="C4184" s="29" t="s">
        <v>349</v>
      </c>
      <c r="D4184" s="30" t="s">
        <v>48</v>
      </c>
      <c r="E4184" s="31">
        <v>72</v>
      </c>
      <c r="F4184" s="32">
        <v>1.9E-2</v>
      </c>
      <c r="G4184" s="32">
        <f>F4184*E4184</f>
        <v>1.3679999999999999</v>
      </c>
    </row>
    <row r="4185" spans="1:7" ht="15" customHeight="1">
      <c r="A4185" s="1"/>
      <c r="B4185" s="1"/>
      <c r="C4185" s="1"/>
      <c r="D4185" s="1"/>
      <c r="E4185" s="1"/>
      <c r="F4185" s="33" t="s">
        <v>2433</v>
      </c>
      <c r="G4185" s="34">
        <v>16.411770000000001</v>
      </c>
    </row>
    <row r="4186" spans="1:7" ht="15.95" customHeight="1">
      <c r="A4186" s="27" t="s">
        <v>2729</v>
      </c>
      <c r="B4186" s="27" t="s">
        <v>3038</v>
      </c>
      <c r="C4186" s="27" t="s">
        <v>913</v>
      </c>
      <c r="D4186" s="28" t="s">
        <v>817</v>
      </c>
      <c r="E4186" s="1"/>
      <c r="F4186" s="1"/>
      <c r="G4186" s="1"/>
    </row>
    <row r="4187" spans="1:7" ht="20.100000000000001" customHeight="1">
      <c r="A4187" s="29" t="s">
        <v>175</v>
      </c>
      <c r="B4187" s="29" t="s">
        <v>176</v>
      </c>
      <c r="C4187" s="29" t="s">
        <v>177</v>
      </c>
      <c r="D4187" s="30" t="s">
        <v>48</v>
      </c>
      <c r="E4187" s="31">
        <v>262.7</v>
      </c>
      <c r="F4187" s="32">
        <v>0.61499999999999999</v>
      </c>
      <c r="G4187" s="32">
        <f>F4187*E4187</f>
        <v>161.56049999999999</v>
      </c>
    </row>
    <row r="4188" spans="1:7" ht="20.100000000000001" customHeight="1">
      <c r="A4188" s="29" t="s">
        <v>279</v>
      </c>
      <c r="B4188" s="29" t="s">
        <v>280</v>
      </c>
      <c r="C4188" s="29" t="s">
        <v>281</v>
      </c>
      <c r="D4188" s="30" t="s">
        <v>48</v>
      </c>
      <c r="E4188" s="31">
        <v>275.91000000000003</v>
      </c>
      <c r="F4188" s="32">
        <v>0.61499999999999999</v>
      </c>
      <c r="G4188" s="32">
        <f>F4188*E4188</f>
        <v>169.68465</v>
      </c>
    </row>
    <row r="4189" spans="1:7" ht="20.100000000000001" customHeight="1">
      <c r="A4189" s="29" t="s">
        <v>375</v>
      </c>
      <c r="B4189" s="29" t="s">
        <v>280</v>
      </c>
      <c r="C4189" s="29" t="s">
        <v>281</v>
      </c>
      <c r="D4189" s="30" t="s">
        <v>48</v>
      </c>
      <c r="E4189" s="31">
        <v>178.5</v>
      </c>
      <c r="F4189" s="32">
        <v>0.61499999999999999</v>
      </c>
      <c r="G4189" s="32">
        <f>F4189*E4189</f>
        <v>109.7775</v>
      </c>
    </row>
    <row r="4190" spans="1:7" ht="15" customHeight="1">
      <c r="A4190" s="1"/>
      <c r="B4190" s="1"/>
      <c r="C4190" s="1"/>
      <c r="D4190" s="1"/>
      <c r="E4190" s="1"/>
      <c r="F4190" s="33" t="s">
        <v>2433</v>
      </c>
      <c r="G4190" s="34">
        <v>441.02265</v>
      </c>
    </row>
    <row r="4191" spans="1:7" ht="15" customHeight="1">
      <c r="A4191" s="27" t="s">
        <v>2729</v>
      </c>
      <c r="B4191" s="27" t="s">
        <v>3039</v>
      </c>
      <c r="C4191" s="27" t="s">
        <v>593</v>
      </c>
      <c r="D4191" s="28" t="s">
        <v>48</v>
      </c>
      <c r="E4191" s="1"/>
      <c r="F4191" s="1"/>
      <c r="G4191" s="1"/>
    </row>
    <row r="4192" spans="1:7" ht="27.95" customHeight="1">
      <c r="A4192" s="29" t="s">
        <v>38</v>
      </c>
      <c r="B4192" s="29" t="s">
        <v>39</v>
      </c>
      <c r="C4192" s="29" t="s">
        <v>40</v>
      </c>
      <c r="D4192" s="30" t="s">
        <v>42</v>
      </c>
      <c r="E4192" s="31">
        <v>1</v>
      </c>
      <c r="F4192" s="32">
        <v>250</v>
      </c>
      <c r="G4192" s="32">
        <f>F4192*E4192</f>
        <v>250</v>
      </c>
    </row>
    <row r="4193" spans="1:7" ht="15" customHeight="1">
      <c r="A4193" s="1"/>
      <c r="B4193" s="1"/>
      <c r="C4193" s="1"/>
      <c r="D4193" s="1"/>
      <c r="E4193" s="1"/>
      <c r="F4193" s="33" t="s">
        <v>2433</v>
      </c>
      <c r="G4193" s="34">
        <v>250</v>
      </c>
    </row>
    <row r="4194" spans="1:7" ht="15" customHeight="1">
      <c r="A4194" s="27" t="s">
        <v>2729</v>
      </c>
      <c r="B4194" s="27" t="s">
        <v>3040</v>
      </c>
      <c r="C4194" s="27" t="s">
        <v>2271</v>
      </c>
      <c r="D4194" s="28" t="s">
        <v>48</v>
      </c>
      <c r="E4194" s="1"/>
      <c r="F4194" s="1"/>
      <c r="G4194" s="1"/>
    </row>
    <row r="4195" spans="1:7" ht="27.95" customHeight="1">
      <c r="A4195" s="29" t="s">
        <v>38</v>
      </c>
      <c r="B4195" s="29" t="s">
        <v>39</v>
      </c>
      <c r="C4195" s="29" t="s">
        <v>40</v>
      </c>
      <c r="D4195" s="30" t="s">
        <v>42</v>
      </c>
      <c r="E4195" s="31">
        <v>1</v>
      </c>
      <c r="F4195" s="32">
        <v>67.989999999999995</v>
      </c>
      <c r="G4195" s="32">
        <f>F4195*E4195</f>
        <v>67.989999999999995</v>
      </c>
    </row>
    <row r="4196" spans="1:7" ht="15" customHeight="1">
      <c r="A4196" s="1"/>
      <c r="B4196" s="1"/>
      <c r="C4196" s="1"/>
      <c r="D4196" s="1"/>
      <c r="E4196" s="1"/>
      <c r="F4196" s="33" t="s">
        <v>2433</v>
      </c>
      <c r="G4196" s="34">
        <v>67.989999999999995</v>
      </c>
    </row>
    <row r="4197" spans="1:7" ht="15" customHeight="1">
      <c r="A4197" s="27" t="s">
        <v>2431</v>
      </c>
      <c r="B4197" s="27" t="s">
        <v>3041</v>
      </c>
      <c r="C4197" s="27" t="s">
        <v>1293</v>
      </c>
      <c r="D4197" s="28" t="s">
        <v>48</v>
      </c>
      <c r="E4197" s="1"/>
      <c r="F4197" s="1"/>
      <c r="G4197" s="1"/>
    </row>
    <row r="4198" spans="1:7" ht="15" customHeight="1">
      <c r="A4198" s="29" t="s">
        <v>469</v>
      </c>
      <c r="B4198" s="29" t="s">
        <v>470</v>
      </c>
      <c r="C4198" s="29" t="s">
        <v>471</v>
      </c>
      <c r="D4198" s="30" t="s">
        <v>58</v>
      </c>
      <c r="E4198" s="31">
        <v>1</v>
      </c>
      <c r="F4198" s="32">
        <v>123.31</v>
      </c>
      <c r="G4198" s="32">
        <f>F4198*E4198</f>
        <v>123.31</v>
      </c>
    </row>
    <row r="4199" spans="1:7" ht="15" customHeight="1">
      <c r="A4199" s="1"/>
      <c r="B4199" s="1"/>
      <c r="C4199" s="1"/>
      <c r="D4199" s="1"/>
      <c r="E4199" s="1"/>
      <c r="F4199" s="33" t="s">
        <v>2433</v>
      </c>
      <c r="G4199" s="34">
        <v>123.31</v>
      </c>
    </row>
    <row r="4200" spans="1:7" ht="15" customHeight="1">
      <c r="A4200" s="27" t="s">
        <v>2753</v>
      </c>
      <c r="B4200" s="27" t="s">
        <v>3042</v>
      </c>
      <c r="C4200" s="27" t="s">
        <v>1890</v>
      </c>
      <c r="D4200" s="28" t="s">
        <v>196</v>
      </c>
      <c r="E4200" s="1"/>
      <c r="F4200" s="1"/>
      <c r="G4200" s="1"/>
    </row>
    <row r="4201" spans="1:7" ht="15" customHeight="1">
      <c r="A4201" s="29" t="s">
        <v>152</v>
      </c>
      <c r="B4201" s="29" t="s">
        <v>153</v>
      </c>
      <c r="C4201" s="29" t="s">
        <v>154</v>
      </c>
      <c r="D4201" s="30" t="s">
        <v>155</v>
      </c>
      <c r="E4201" s="31">
        <v>142</v>
      </c>
      <c r="F4201" s="32">
        <v>1.2239999999999999E-2</v>
      </c>
      <c r="G4201" s="32">
        <f>F4201*E4201</f>
        <v>1.7380799999999998</v>
      </c>
    </row>
    <row r="4202" spans="1:7" ht="20.100000000000001" customHeight="1">
      <c r="A4202" s="29" t="s">
        <v>193</v>
      </c>
      <c r="B4202" s="29" t="s">
        <v>194</v>
      </c>
      <c r="C4202" s="29" t="s">
        <v>195</v>
      </c>
      <c r="D4202" s="30" t="s">
        <v>196</v>
      </c>
      <c r="E4202" s="31">
        <v>18</v>
      </c>
      <c r="F4202" s="32">
        <v>8.9999999999999993E-3</v>
      </c>
      <c r="G4202" s="32">
        <f>F4202*E4202</f>
        <v>0.16199999999999998</v>
      </c>
    </row>
    <row r="4203" spans="1:7" ht="27.95" customHeight="1">
      <c r="A4203" s="29" t="s">
        <v>231</v>
      </c>
      <c r="B4203" s="29" t="s">
        <v>232</v>
      </c>
      <c r="C4203" s="29" t="s">
        <v>233</v>
      </c>
      <c r="D4203" s="30" t="s">
        <v>171</v>
      </c>
      <c r="E4203" s="31">
        <v>17.399999999999999</v>
      </c>
      <c r="F4203" s="32">
        <v>7.4250000000000002E-3</v>
      </c>
      <c r="G4203" s="32">
        <f>F4203*E4203</f>
        <v>0.129195</v>
      </c>
    </row>
    <row r="4204" spans="1:7" ht="15" customHeight="1">
      <c r="A4204" s="1"/>
      <c r="B4204" s="1"/>
      <c r="C4204" s="1"/>
      <c r="D4204" s="1"/>
      <c r="E4204" s="1"/>
      <c r="F4204" s="33" t="s">
        <v>2433</v>
      </c>
      <c r="G4204" s="34">
        <v>2.0292750000000002</v>
      </c>
    </row>
    <row r="4205" spans="1:7" ht="15" customHeight="1">
      <c r="A4205" s="27" t="s">
        <v>2753</v>
      </c>
      <c r="B4205" s="27" t="s">
        <v>3043</v>
      </c>
      <c r="C4205" s="27" t="s">
        <v>1892</v>
      </c>
      <c r="D4205" s="28" t="s">
        <v>196</v>
      </c>
      <c r="E4205" s="1"/>
      <c r="F4205" s="1"/>
      <c r="G4205" s="1"/>
    </row>
    <row r="4206" spans="1:7" ht="15" customHeight="1">
      <c r="A4206" s="29" t="s">
        <v>152</v>
      </c>
      <c r="B4206" s="29" t="s">
        <v>153</v>
      </c>
      <c r="C4206" s="29" t="s">
        <v>154</v>
      </c>
      <c r="D4206" s="30" t="s">
        <v>155</v>
      </c>
      <c r="E4206" s="31">
        <v>142</v>
      </c>
      <c r="F4206" s="32">
        <v>4.8960000000000002E-3</v>
      </c>
      <c r="G4206" s="32">
        <f>F4206*E4206</f>
        <v>0.69523200000000007</v>
      </c>
    </row>
    <row r="4207" spans="1:7" ht="20.100000000000001" customHeight="1">
      <c r="A4207" s="29" t="s">
        <v>193</v>
      </c>
      <c r="B4207" s="29" t="s">
        <v>194</v>
      </c>
      <c r="C4207" s="29" t="s">
        <v>195</v>
      </c>
      <c r="D4207" s="30" t="s">
        <v>196</v>
      </c>
      <c r="E4207" s="31">
        <v>18</v>
      </c>
      <c r="F4207" s="32">
        <v>3.5999999999999999E-3</v>
      </c>
      <c r="G4207" s="32">
        <f>F4207*E4207</f>
        <v>6.4799999999999996E-2</v>
      </c>
    </row>
    <row r="4208" spans="1:7" ht="27.95" customHeight="1">
      <c r="A4208" s="29" t="s">
        <v>231</v>
      </c>
      <c r="B4208" s="29" t="s">
        <v>232</v>
      </c>
      <c r="C4208" s="29" t="s">
        <v>233</v>
      </c>
      <c r="D4208" s="30" t="s">
        <v>171</v>
      </c>
      <c r="E4208" s="31">
        <v>17.399999999999999</v>
      </c>
      <c r="F4208" s="32">
        <v>2.97E-3</v>
      </c>
      <c r="G4208" s="32">
        <f>F4208*E4208</f>
        <v>5.1677999999999995E-2</v>
      </c>
    </row>
    <row r="4209" spans="1:7" ht="15" customHeight="1">
      <c r="A4209" s="1"/>
      <c r="B4209" s="1"/>
      <c r="C4209" s="1"/>
      <c r="D4209" s="1"/>
      <c r="E4209" s="1"/>
      <c r="F4209" s="33" t="s">
        <v>2433</v>
      </c>
      <c r="G4209" s="34">
        <v>0.81171000000000004</v>
      </c>
    </row>
    <row r="4210" spans="1:7" ht="15" customHeight="1">
      <c r="A4210" s="27" t="s">
        <v>2753</v>
      </c>
      <c r="B4210" s="27" t="s">
        <v>3044</v>
      </c>
      <c r="C4210" s="27" t="s">
        <v>1921</v>
      </c>
      <c r="D4210" s="28" t="s">
        <v>196</v>
      </c>
      <c r="E4210" s="1"/>
      <c r="F4210" s="1"/>
      <c r="G4210" s="1"/>
    </row>
    <row r="4211" spans="1:7" ht="20.100000000000001" customHeight="1">
      <c r="A4211" s="29" t="s">
        <v>193</v>
      </c>
      <c r="B4211" s="29" t="s">
        <v>194</v>
      </c>
      <c r="C4211" s="29" t="s">
        <v>195</v>
      </c>
      <c r="D4211" s="30" t="s">
        <v>196</v>
      </c>
      <c r="E4211" s="31">
        <v>18</v>
      </c>
      <c r="F4211" s="32">
        <v>1E-4</v>
      </c>
      <c r="G4211" s="32">
        <f>F4211*E4211</f>
        <v>1.8000000000000002E-3</v>
      </c>
    </row>
    <row r="4212" spans="1:7" ht="15" customHeight="1">
      <c r="A4212" s="1"/>
      <c r="B4212" s="1"/>
      <c r="C4212" s="1"/>
      <c r="D4212" s="1"/>
      <c r="E4212" s="1"/>
      <c r="F4212" s="33" t="s">
        <v>2433</v>
      </c>
      <c r="G4212" s="34">
        <v>1.8E-3</v>
      </c>
    </row>
    <row r="4213" spans="1:7" ht="15.95" customHeight="1">
      <c r="A4213" s="27" t="s">
        <v>2729</v>
      </c>
      <c r="B4213" s="27" t="s">
        <v>3045</v>
      </c>
      <c r="C4213" s="27" t="s">
        <v>2298</v>
      </c>
      <c r="D4213" s="28" t="s">
        <v>58</v>
      </c>
      <c r="E4213" s="1"/>
      <c r="F4213" s="1"/>
      <c r="G4213" s="1"/>
    </row>
    <row r="4214" spans="1:7" ht="20.100000000000001" customHeight="1">
      <c r="A4214" s="29" t="s">
        <v>49</v>
      </c>
      <c r="B4214" s="29" t="s">
        <v>50</v>
      </c>
      <c r="C4214" s="29" t="s">
        <v>51</v>
      </c>
      <c r="D4214" s="30" t="s">
        <v>48</v>
      </c>
      <c r="E4214" s="31">
        <v>30</v>
      </c>
      <c r="F4214" s="32">
        <v>2.52E-2</v>
      </c>
      <c r="G4214" s="32">
        <f>F4214*E4214</f>
        <v>0.75600000000000001</v>
      </c>
    </row>
    <row r="4215" spans="1:7" ht="27.95" customHeight="1">
      <c r="A4215" s="29" t="s">
        <v>52</v>
      </c>
      <c r="B4215" s="29" t="s">
        <v>53</v>
      </c>
      <c r="C4215" s="29" t="s">
        <v>54</v>
      </c>
      <c r="D4215" s="30" t="s">
        <v>48</v>
      </c>
      <c r="E4215" s="31">
        <v>14</v>
      </c>
      <c r="F4215" s="32">
        <v>2.6800000000000001E-2</v>
      </c>
      <c r="G4215" s="32">
        <f>F4215*E4215</f>
        <v>0.37520000000000003</v>
      </c>
    </row>
    <row r="4216" spans="1:7" ht="15" customHeight="1">
      <c r="A4216" s="1"/>
      <c r="B4216" s="1"/>
      <c r="C4216" s="1"/>
      <c r="D4216" s="1"/>
      <c r="E4216" s="1"/>
      <c r="F4216" s="33" t="s">
        <v>2433</v>
      </c>
      <c r="G4216" s="34">
        <v>1.1312</v>
      </c>
    </row>
    <row r="4217" spans="1:7" ht="15" customHeight="1">
      <c r="A4217" s="27" t="s">
        <v>2753</v>
      </c>
      <c r="B4217" s="27" t="s">
        <v>3046</v>
      </c>
      <c r="C4217" s="27" t="s">
        <v>1894</v>
      </c>
      <c r="D4217" s="28" t="s">
        <v>196</v>
      </c>
      <c r="E4217" s="1"/>
      <c r="F4217" s="1"/>
      <c r="G4217" s="1"/>
    </row>
    <row r="4218" spans="1:7" ht="15" customHeight="1">
      <c r="A4218" s="29" t="s">
        <v>152</v>
      </c>
      <c r="B4218" s="29" t="s">
        <v>153</v>
      </c>
      <c r="C4218" s="29" t="s">
        <v>154</v>
      </c>
      <c r="D4218" s="30" t="s">
        <v>155</v>
      </c>
      <c r="E4218" s="31">
        <v>142</v>
      </c>
      <c r="F4218" s="32">
        <v>0.27689599999999998</v>
      </c>
      <c r="G4218" s="32">
        <f>F4218*E4218</f>
        <v>39.319232</v>
      </c>
    </row>
    <row r="4219" spans="1:7" ht="20.100000000000001" customHeight="1">
      <c r="A4219" s="29" t="s">
        <v>193</v>
      </c>
      <c r="B4219" s="29" t="s">
        <v>194</v>
      </c>
      <c r="C4219" s="29" t="s">
        <v>195</v>
      </c>
      <c r="D4219" s="30" t="s">
        <v>196</v>
      </c>
      <c r="E4219" s="31">
        <v>18</v>
      </c>
      <c r="F4219" s="32">
        <v>0.2036</v>
      </c>
      <c r="G4219" s="32">
        <f>F4219*E4219</f>
        <v>3.6648000000000001</v>
      </c>
    </row>
    <row r="4220" spans="1:7" ht="27.95" customHeight="1">
      <c r="A4220" s="29" t="s">
        <v>231</v>
      </c>
      <c r="B4220" s="29" t="s">
        <v>232</v>
      </c>
      <c r="C4220" s="29" t="s">
        <v>233</v>
      </c>
      <c r="D4220" s="30" t="s">
        <v>171</v>
      </c>
      <c r="E4220" s="31">
        <v>17.399999999999999</v>
      </c>
      <c r="F4220" s="32">
        <v>0.16797000000000001</v>
      </c>
      <c r="G4220" s="32">
        <f>F4220*E4220</f>
        <v>2.9226779999999999</v>
      </c>
    </row>
    <row r="4221" spans="1:7" ht="15" customHeight="1">
      <c r="A4221" s="1"/>
      <c r="B4221" s="1"/>
      <c r="C4221" s="1"/>
      <c r="D4221" s="1"/>
      <c r="E4221" s="1"/>
      <c r="F4221" s="33" t="s">
        <v>2433</v>
      </c>
      <c r="G4221" s="34">
        <v>45.906709999999997</v>
      </c>
    </row>
    <row r="4222" spans="1:7" ht="15" customHeight="1">
      <c r="A4222" s="27" t="s">
        <v>2729</v>
      </c>
      <c r="B4222" s="27" t="s">
        <v>3047</v>
      </c>
      <c r="C4222" s="27" t="s">
        <v>1278</v>
      </c>
      <c r="D4222" s="28" t="s">
        <v>58</v>
      </c>
      <c r="E4222" s="1"/>
      <c r="F4222" s="1"/>
      <c r="G4222" s="1"/>
    </row>
    <row r="4223" spans="1:7" ht="20.100000000000001" customHeight="1">
      <c r="A4223" s="29" t="s">
        <v>457</v>
      </c>
      <c r="B4223" s="29" t="s">
        <v>458</v>
      </c>
      <c r="C4223" s="29" t="s">
        <v>459</v>
      </c>
      <c r="D4223" s="30" t="s">
        <v>58</v>
      </c>
      <c r="E4223" s="31">
        <v>2</v>
      </c>
      <c r="F4223" s="32">
        <v>1</v>
      </c>
      <c r="G4223" s="32">
        <f>F4223*E4223</f>
        <v>2</v>
      </c>
    </row>
    <row r="4224" spans="1:7" ht="15" customHeight="1">
      <c r="A4224" s="1"/>
      <c r="B4224" s="1"/>
      <c r="C4224" s="1"/>
      <c r="D4224" s="1"/>
      <c r="E4224" s="1"/>
      <c r="F4224" s="33" t="s">
        <v>2433</v>
      </c>
      <c r="G4224" s="34">
        <v>2</v>
      </c>
    </row>
    <row r="4225" spans="1:7" ht="15" customHeight="1">
      <c r="A4225" s="27" t="s">
        <v>2729</v>
      </c>
      <c r="B4225" s="27" t="s">
        <v>3048</v>
      </c>
      <c r="C4225" s="27" t="s">
        <v>1281</v>
      </c>
      <c r="D4225" s="28" t="s">
        <v>58</v>
      </c>
      <c r="E4225" s="1"/>
      <c r="F4225" s="1"/>
      <c r="G4225" s="1"/>
    </row>
    <row r="4226" spans="1:7" ht="20.100000000000001" customHeight="1">
      <c r="A4226" s="29" t="s">
        <v>460</v>
      </c>
      <c r="B4226" s="29" t="s">
        <v>461</v>
      </c>
      <c r="C4226" s="29" t="s">
        <v>462</v>
      </c>
      <c r="D4226" s="30" t="s">
        <v>58</v>
      </c>
      <c r="E4226" s="31">
        <v>3</v>
      </c>
      <c r="F4226" s="32">
        <v>1</v>
      </c>
      <c r="G4226" s="32">
        <f>F4226*E4226</f>
        <v>3</v>
      </c>
    </row>
    <row r="4227" spans="1:7" ht="15" customHeight="1">
      <c r="A4227" s="1"/>
      <c r="B4227" s="1"/>
      <c r="C4227" s="1"/>
      <c r="D4227" s="1"/>
      <c r="E4227" s="1"/>
      <c r="F4227" s="33" t="s">
        <v>2433</v>
      </c>
      <c r="G4227" s="34">
        <v>3</v>
      </c>
    </row>
    <row r="4228" spans="1:7" ht="15" customHeight="1">
      <c r="A4228" s="27" t="s">
        <v>2729</v>
      </c>
      <c r="B4228" s="27" t="s">
        <v>3049</v>
      </c>
      <c r="C4228" s="27" t="s">
        <v>1284</v>
      </c>
      <c r="D4228" s="28" t="s">
        <v>58</v>
      </c>
      <c r="E4228" s="1"/>
      <c r="F4228" s="1"/>
      <c r="G4228" s="1"/>
    </row>
    <row r="4229" spans="1:7" ht="20.100000000000001" customHeight="1">
      <c r="A4229" s="29" t="s">
        <v>463</v>
      </c>
      <c r="B4229" s="29" t="s">
        <v>464</v>
      </c>
      <c r="C4229" s="29" t="s">
        <v>465</v>
      </c>
      <c r="D4229" s="30" t="s">
        <v>58</v>
      </c>
      <c r="E4229" s="31">
        <v>2</v>
      </c>
      <c r="F4229" s="32">
        <v>1</v>
      </c>
      <c r="G4229" s="32">
        <f>F4229*E4229</f>
        <v>2</v>
      </c>
    </row>
    <row r="4230" spans="1:7" ht="15" customHeight="1">
      <c r="A4230" s="1"/>
      <c r="B4230" s="1"/>
      <c r="C4230" s="1"/>
      <c r="D4230" s="1"/>
      <c r="E4230" s="1"/>
      <c r="F4230" s="33" t="s">
        <v>2433</v>
      </c>
      <c r="G4230" s="34">
        <v>2</v>
      </c>
    </row>
    <row r="4231" spans="1:7" ht="15.95" customHeight="1">
      <c r="A4231" s="27" t="s">
        <v>2729</v>
      </c>
      <c r="B4231" s="27" t="s">
        <v>3050</v>
      </c>
      <c r="C4231" s="27" t="s">
        <v>1275</v>
      </c>
      <c r="D4231" s="28" t="s">
        <v>58</v>
      </c>
      <c r="E4231" s="1"/>
      <c r="F4231" s="1"/>
      <c r="G4231" s="1"/>
    </row>
    <row r="4232" spans="1:7" ht="27.95" customHeight="1">
      <c r="A4232" s="29" t="s">
        <v>454</v>
      </c>
      <c r="B4232" s="29" t="s">
        <v>455</v>
      </c>
      <c r="C4232" s="29" t="s">
        <v>456</v>
      </c>
      <c r="D4232" s="30" t="s">
        <v>58</v>
      </c>
      <c r="E4232" s="31">
        <v>12</v>
      </c>
      <c r="F4232" s="32">
        <v>1</v>
      </c>
      <c r="G4232" s="32">
        <f>F4232*E4232</f>
        <v>12</v>
      </c>
    </row>
    <row r="4233" spans="1:7" ht="15" customHeight="1">
      <c r="A4233" s="1"/>
      <c r="B4233" s="1"/>
      <c r="C4233" s="1"/>
      <c r="D4233" s="1"/>
      <c r="E4233" s="1"/>
      <c r="F4233" s="33" t="s">
        <v>2433</v>
      </c>
      <c r="G4233" s="34">
        <v>12</v>
      </c>
    </row>
    <row r="4234" spans="1:7" ht="15" customHeight="1">
      <c r="A4234" s="27" t="s">
        <v>2753</v>
      </c>
      <c r="B4234" s="27" t="s">
        <v>3051</v>
      </c>
      <c r="C4234" s="27" t="s">
        <v>1923</v>
      </c>
      <c r="D4234" s="28" t="s">
        <v>196</v>
      </c>
      <c r="E4234" s="1"/>
      <c r="F4234" s="1"/>
      <c r="G4234" s="1"/>
    </row>
    <row r="4235" spans="1:7" ht="20.100000000000001" customHeight="1">
      <c r="A4235" s="29" t="s">
        <v>193</v>
      </c>
      <c r="B4235" s="29" t="s">
        <v>194</v>
      </c>
      <c r="C4235" s="29" t="s">
        <v>195</v>
      </c>
      <c r="D4235" s="30" t="s">
        <v>196</v>
      </c>
      <c r="E4235" s="31">
        <v>18</v>
      </c>
      <c r="F4235" s="32">
        <v>2.0000000000000001E-4</v>
      </c>
      <c r="G4235" s="32">
        <f>F4235*E4235</f>
        <v>3.6000000000000003E-3</v>
      </c>
    </row>
    <row r="4236" spans="1:7" ht="15" customHeight="1">
      <c r="A4236" s="1"/>
      <c r="B4236" s="1"/>
      <c r="C4236" s="1"/>
      <c r="D4236" s="1"/>
      <c r="E4236" s="1"/>
      <c r="F4236" s="33" t="s">
        <v>2433</v>
      </c>
      <c r="G4236" s="34">
        <v>3.5999999999999999E-3</v>
      </c>
    </row>
    <row r="4237" spans="1:7" ht="15" customHeight="1">
      <c r="A4237" s="27" t="s">
        <v>2729</v>
      </c>
      <c r="B4237" s="27" t="s">
        <v>3052</v>
      </c>
      <c r="C4237" s="27" t="s">
        <v>1171</v>
      </c>
      <c r="D4237" s="28" t="s">
        <v>101</v>
      </c>
      <c r="E4237" s="1"/>
      <c r="F4237" s="1"/>
      <c r="G4237" s="1"/>
    </row>
    <row r="4238" spans="1:7" ht="27.95" customHeight="1">
      <c r="A4238" s="29" t="s">
        <v>380</v>
      </c>
      <c r="B4238" s="29" t="s">
        <v>381</v>
      </c>
      <c r="C4238" s="29" t="s">
        <v>382</v>
      </c>
      <c r="D4238" s="30" t="s">
        <v>48</v>
      </c>
      <c r="E4238" s="31">
        <v>416.73</v>
      </c>
      <c r="F4238" s="32">
        <v>0.14099999999999999</v>
      </c>
      <c r="G4238" s="32">
        <f>F4238*E4238</f>
        <v>58.758929999999999</v>
      </c>
    </row>
    <row r="4239" spans="1:7" ht="15" customHeight="1">
      <c r="A4239" s="1"/>
      <c r="B4239" s="1"/>
      <c r="C4239" s="1"/>
      <c r="D4239" s="1"/>
      <c r="E4239" s="1"/>
      <c r="F4239" s="33" t="s">
        <v>2433</v>
      </c>
      <c r="G4239" s="34">
        <v>58.758929999999999</v>
      </c>
    </row>
    <row r="4240" spans="1:7" ht="15" customHeight="1">
      <c r="A4240" s="27" t="s">
        <v>2729</v>
      </c>
      <c r="B4240" s="27" t="s">
        <v>3053</v>
      </c>
      <c r="C4240" s="27" t="s">
        <v>885</v>
      </c>
      <c r="D4240" s="28" t="s">
        <v>101</v>
      </c>
      <c r="E4240" s="1"/>
      <c r="F4240" s="1"/>
      <c r="G4240" s="1"/>
    </row>
    <row r="4241" spans="1:7" ht="27.95" customHeight="1">
      <c r="A4241" s="29" t="s">
        <v>52</v>
      </c>
      <c r="B4241" s="29" t="s">
        <v>53</v>
      </c>
      <c r="C4241" s="29" t="s">
        <v>54</v>
      </c>
      <c r="D4241" s="30" t="s">
        <v>48</v>
      </c>
      <c r="E4241" s="31">
        <v>14</v>
      </c>
      <c r="F4241" s="32">
        <v>3.3232000000000001E-3</v>
      </c>
      <c r="G4241" s="32">
        <f>F4241*E4241</f>
        <v>4.6524800000000005E-2</v>
      </c>
    </row>
    <row r="4242" spans="1:7" ht="20.100000000000001" customHeight="1">
      <c r="A4242" s="29" t="s">
        <v>149</v>
      </c>
      <c r="B4242" s="29" t="s">
        <v>150</v>
      </c>
      <c r="C4242" s="29" t="s">
        <v>151</v>
      </c>
      <c r="D4242" s="30" t="s">
        <v>48</v>
      </c>
      <c r="E4242" s="31">
        <v>852</v>
      </c>
      <c r="F4242" s="32">
        <v>0.28000000000000003</v>
      </c>
      <c r="G4242" s="32">
        <f>F4242*E4242</f>
        <v>238.56000000000003</v>
      </c>
    </row>
    <row r="4243" spans="1:7" ht="20.100000000000001" customHeight="1">
      <c r="A4243" s="29" t="s">
        <v>249</v>
      </c>
      <c r="B4243" s="29" t="s">
        <v>150</v>
      </c>
      <c r="C4243" s="29" t="s">
        <v>151</v>
      </c>
      <c r="D4243" s="30" t="s">
        <v>48</v>
      </c>
      <c r="E4243" s="31">
        <v>1721.67</v>
      </c>
      <c r="F4243" s="32">
        <v>0.28000000000000003</v>
      </c>
      <c r="G4243" s="32">
        <f>F4243*E4243</f>
        <v>482.06760000000008</v>
      </c>
    </row>
    <row r="4244" spans="1:7" ht="20.100000000000001" customHeight="1">
      <c r="A4244" s="29" t="s">
        <v>393</v>
      </c>
      <c r="B4244" s="29" t="s">
        <v>394</v>
      </c>
      <c r="C4244" s="29" t="s">
        <v>395</v>
      </c>
      <c r="D4244" s="30" t="s">
        <v>58</v>
      </c>
      <c r="E4244" s="31">
        <v>33</v>
      </c>
      <c r="F4244" s="32">
        <v>8.8099999999999998E-2</v>
      </c>
      <c r="G4244" s="32">
        <f>F4244*E4244</f>
        <v>2.9072999999999998</v>
      </c>
    </row>
    <row r="4245" spans="1:7" ht="15" customHeight="1">
      <c r="A4245" s="1"/>
      <c r="B4245" s="1"/>
      <c r="C4245" s="1"/>
      <c r="D4245" s="1"/>
      <c r="E4245" s="1"/>
      <c r="F4245" s="33" t="s">
        <v>2433</v>
      </c>
      <c r="G4245" s="34">
        <v>723.58142480000004</v>
      </c>
    </row>
    <row r="4246" spans="1:7" ht="15" customHeight="1">
      <c r="A4246" s="27" t="s">
        <v>2729</v>
      </c>
      <c r="B4246" s="27" t="s">
        <v>3054</v>
      </c>
      <c r="C4246" s="27" t="s">
        <v>1106</v>
      </c>
      <c r="D4246" s="28" t="s">
        <v>58</v>
      </c>
      <c r="E4246" s="1"/>
      <c r="F4246" s="1"/>
      <c r="G4246" s="1"/>
    </row>
    <row r="4247" spans="1:7" ht="20.100000000000001" customHeight="1">
      <c r="A4247" s="29" t="s">
        <v>324</v>
      </c>
      <c r="B4247" s="29" t="s">
        <v>325</v>
      </c>
      <c r="C4247" s="29" t="s">
        <v>326</v>
      </c>
      <c r="D4247" s="30" t="s">
        <v>58</v>
      </c>
      <c r="E4247" s="31">
        <v>2</v>
      </c>
      <c r="F4247" s="32">
        <v>1</v>
      </c>
      <c r="G4247" s="32">
        <f>F4247*E4247</f>
        <v>2</v>
      </c>
    </row>
    <row r="4248" spans="1:7" ht="15" customHeight="1">
      <c r="A4248" s="1"/>
      <c r="B4248" s="1"/>
      <c r="C4248" s="1"/>
      <c r="D4248" s="1"/>
      <c r="E4248" s="1"/>
      <c r="F4248" s="33" t="s">
        <v>2433</v>
      </c>
      <c r="G4248" s="34">
        <v>2</v>
      </c>
    </row>
    <row r="4249" spans="1:7" ht="32.1" customHeight="1">
      <c r="A4249" s="27" t="s">
        <v>2535</v>
      </c>
      <c r="B4249" s="27" t="s">
        <v>3055</v>
      </c>
      <c r="C4249" s="27" t="s">
        <v>2317</v>
      </c>
      <c r="D4249" s="28" t="s">
        <v>58</v>
      </c>
      <c r="E4249" s="1"/>
      <c r="F4249" s="1"/>
      <c r="G4249" s="1"/>
    </row>
    <row r="4250" spans="1:7" ht="27.95" customHeight="1">
      <c r="A4250" s="29" t="s">
        <v>52</v>
      </c>
      <c r="B4250" s="29" t="s">
        <v>53</v>
      </c>
      <c r="C4250" s="29" t="s">
        <v>54</v>
      </c>
      <c r="D4250" s="30" t="s">
        <v>48</v>
      </c>
      <c r="E4250" s="31">
        <v>14</v>
      </c>
      <c r="F4250" s="32">
        <v>1.8486103999999999E-7</v>
      </c>
      <c r="G4250" s="32">
        <f>F4250*E4250</f>
        <v>2.5880545599999997E-6</v>
      </c>
    </row>
    <row r="4251" spans="1:7" ht="15" customHeight="1">
      <c r="A4251" s="1"/>
      <c r="B4251" s="1"/>
      <c r="C4251" s="1"/>
      <c r="D4251" s="1"/>
      <c r="E4251" s="1"/>
      <c r="F4251" s="33" t="s">
        <v>2433</v>
      </c>
      <c r="G4251" s="34">
        <v>2.5880545600000002E-6</v>
      </c>
    </row>
    <row r="4252" spans="1:7" ht="15" customHeight="1">
      <c r="A4252" s="27" t="s">
        <v>3056</v>
      </c>
      <c r="B4252" s="27" t="s">
        <v>3057</v>
      </c>
      <c r="C4252" s="27" t="s">
        <v>876</v>
      </c>
      <c r="D4252" s="28" t="s">
        <v>48</v>
      </c>
      <c r="E4252" s="1"/>
      <c r="F4252" s="1"/>
      <c r="G4252" s="1"/>
    </row>
    <row r="4253" spans="1:7" ht="20.100000000000001" customHeight="1">
      <c r="A4253" s="29" t="s">
        <v>143</v>
      </c>
      <c r="B4253" s="29" t="s">
        <v>144</v>
      </c>
      <c r="C4253" s="29" t="s">
        <v>145</v>
      </c>
      <c r="D4253" s="30" t="s">
        <v>48</v>
      </c>
      <c r="E4253" s="31">
        <v>42.68</v>
      </c>
      <c r="F4253" s="32">
        <v>1.05</v>
      </c>
      <c r="G4253" s="32">
        <f>F4253*E4253</f>
        <v>44.814</v>
      </c>
    </row>
    <row r="4254" spans="1:7" ht="15" customHeight="1">
      <c r="A4254" s="1"/>
      <c r="B4254" s="1"/>
      <c r="C4254" s="1"/>
      <c r="D4254" s="1"/>
      <c r="E4254" s="1"/>
      <c r="F4254" s="33" t="s">
        <v>2433</v>
      </c>
      <c r="G4254" s="34">
        <v>44.814</v>
      </c>
    </row>
    <row r="4255" spans="1:7" ht="15.95" customHeight="1">
      <c r="A4255" s="27" t="s">
        <v>2729</v>
      </c>
      <c r="B4255" s="27" t="s">
        <v>3058</v>
      </c>
      <c r="C4255" s="27" t="s">
        <v>242</v>
      </c>
      <c r="D4255" s="28" t="s">
        <v>48</v>
      </c>
      <c r="E4255" s="1"/>
      <c r="F4255" s="1"/>
      <c r="G4255" s="1"/>
    </row>
    <row r="4256" spans="1:7" ht="20.100000000000001" customHeight="1">
      <c r="A4256" s="29" t="s">
        <v>240</v>
      </c>
      <c r="B4256" s="29" t="s">
        <v>241</v>
      </c>
      <c r="C4256" s="29" t="s">
        <v>242</v>
      </c>
      <c r="D4256" s="30" t="s">
        <v>48</v>
      </c>
      <c r="E4256" s="31">
        <v>1269.6500000000001</v>
      </c>
      <c r="F4256" s="32">
        <v>1.05</v>
      </c>
      <c r="G4256" s="32">
        <f>F4256*E4256</f>
        <v>1333.1325000000002</v>
      </c>
    </row>
    <row r="4257" spans="1:7" ht="15" customHeight="1">
      <c r="A4257" s="1"/>
      <c r="B4257" s="1"/>
      <c r="C4257" s="1"/>
      <c r="D4257" s="1"/>
      <c r="E4257" s="1"/>
      <c r="F4257" s="33" t="s">
        <v>2433</v>
      </c>
      <c r="G4257" s="34">
        <v>1333.1324999999999</v>
      </c>
    </row>
    <row r="4258" spans="1:7" ht="15" customHeight="1">
      <c r="A4258" s="27" t="s">
        <v>2729</v>
      </c>
      <c r="B4258" s="27" t="s">
        <v>3059</v>
      </c>
      <c r="C4258" s="27" t="s">
        <v>245</v>
      </c>
      <c r="D4258" s="28" t="s">
        <v>48</v>
      </c>
      <c r="E4258" s="1"/>
      <c r="F4258" s="1"/>
      <c r="G4258" s="1"/>
    </row>
    <row r="4259" spans="1:7" ht="20.100000000000001" customHeight="1">
      <c r="A4259" s="29" t="s">
        <v>243</v>
      </c>
      <c r="B4259" s="29" t="s">
        <v>244</v>
      </c>
      <c r="C4259" s="29" t="s">
        <v>245</v>
      </c>
      <c r="D4259" s="30" t="s">
        <v>48</v>
      </c>
      <c r="E4259" s="31">
        <v>168.7</v>
      </c>
      <c r="F4259" s="32">
        <v>1.05</v>
      </c>
      <c r="G4259" s="32">
        <f>F4259*E4259</f>
        <v>177.13499999999999</v>
      </c>
    </row>
    <row r="4260" spans="1:7" ht="15" customHeight="1">
      <c r="A4260" s="1"/>
      <c r="B4260" s="1"/>
      <c r="C4260" s="1"/>
      <c r="D4260" s="1"/>
      <c r="E4260" s="1"/>
      <c r="F4260" s="33" t="s">
        <v>2433</v>
      </c>
      <c r="G4260" s="34">
        <v>177.13499999999999</v>
      </c>
    </row>
    <row r="4261" spans="1:7" ht="15.95" customHeight="1">
      <c r="A4261" s="27" t="s">
        <v>2729</v>
      </c>
      <c r="B4261" s="27" t="s">
        <v>3060</v>
      </c>
      <c r="C4261" s="27" t="s">
        <v>248</v>
      </c>
      <c r="D4261" s="28" t="s">
        <v>48</v>
      </c>
      <c r="E4261" s="1"/>
      <c r="F4261" s="1"/>
      <c r="G4261" s="1"/>
    </row>
    <row r="4262" spans="1:7" ht="20.100000000000001" customHeight="1">
      <c r="A4262" s="29" t="s">
        <v>246</v>
      </c>
      <c r="B4262" s="29" t="s">
        <v>247</v>
      </c>
      <c r="C4262" s="29" t="s">
        <v>248</v>
      </c>
      <c r="D4262" s="30" t="s">
        <v>48</v>
      </c>
      <c r="E4262" s="31">
        <v>283.3</v>
      </c>
      <c r="F4262" s="32">
        <v>1.05</v>
      </c>
      <c r="G4262" s="32">
        <f>F4262*E4262</f>
        <v>297.46500000000003</v>
      </c>
    </row>
    <row r="4263" spans="1:7" ht="15" customHeight="1">
      <c r="A4263" s="1"/>
      <c r="B4263" s="1"/>
      <c r="C4263" s="1"/>
      <c r="D4263" s="1"/>
      <c r="E4263" s="1"/>
      <c r="F4263" s="33" t="s">
        <v>2433</v>
      </c>
      <c r="G4263" s="34">
        <v>297.46499999999997</v>
      </c>
    </row>
    <row r="4264" spans="1:7" ht="15" customHeight="1">
      <c r="A4264" s="27" t="s">
        <v>2729</v>
      </c>
      <c r="B4264" s="27" t="s">
        <v>3061</v>
      </c>
      <c r="C4264" s="27" t="s">
        <v>882</v>
      </c>
      <c r="D4264" s="28" t="s">
        <v>48</v>
      </c>
      <c r="E4264" s="1"/>
      <c r="F4264" s="1"/>
      <c r="G4264" s="1"/>
    </row>
    <row r="4265" spans="1:7" ht="20.100000000000001" customHeight="1">
      <c r="A4265" s="29" t="s">
        <v>146</v>
      </c>
      <c r="B4265" s="29" t="s">
        <v>147</v>
      </c>
      <c r="C4265" s="29" t="s">
        <v>148</v>
      </c>
      <c r="D4265" s="30" t="s">
        <v>48</v>
      </c>
      <c r="E4265" s="31">
        <v>2.09</v>
      </c>
      <c r="F4265" s="32">
        <v>1.05</v>
      </c>
      <c r="G4265" s="32">
        <f>F4265*E4265</f>
        <v>2.1945000000000001</v>
      </c>
    </row>
    <row r="4266" spans="1:7" ht="15" customHeight="1">
      <c r="A4266" s="1"/>
      <c r="B4266" s="1"/>
      <c r="C4266" s="1"/>
      <c r="D4266" s="1"/>
      <c r="E4266" s="1"/>
      <c r="F4266" s="33" t="s">
        <v>2433</v>
      </c>
      <c r="G4266" s="34">
        <v>2.1945000000000001</v>
      </c>
    </row>
    <row r="4267" spans="1:7" ht="15" customHeight="1">
      <c r="A4267" s="27" t="s">
        <v>2753</v>
      </c>
      <c r="B4267" s="27" t="s">
        <v>3062</v>
      </c>
      <c r="C4267" s="27" t="s">
        <v>1934</v>
      </c>
      <c r="D4267" s="28" t="s">
        <v>196</v>
      </c>
      <c r="E4267" s="1"/>
      <c r="F4267" s="1"/>
      <c r="G4267" s="1"/>
    </row>
    <row r="4268" spans="1:7" ht="27.95" customHeight="1">
      <c r="A4268" s="29" t="s">
        <v>231</v>
      </c>
      <c r="B4268" s="29" t="s">
        <v>232</v>
      </c>
      <c r="C4268" s="29" t="s">
        <v>233</v>
      </c>
      <c r="D4268" s="30" t="s">
        <v>171</v>
      </c>
      <c r="E4268" s="31">
        <v>17.399999999999999</v>
      </c>
      <c r="F4268" s="32">
        <v>2.5300000000000001E-3</v>
      </c>
      <c r="G4268" s="32">
        <f>F4268*E4268</f>
        <v>4.4021999999999999E-2</v>
      </c>
    </row>
    <row r="4269" spans="1:7" ht="15" customHeight="1">
      <c r="A4269" s="1"/>
      <c r="B4269" s="1"/>
      <c r="C4269" s="1"/>
      <c r="D4269" s="1"/>
      <c r="E4269" s="1"/>
      <c r="F4269" s="33" t="s">
        <v>2433</v>
      </c>
      <c r="G4269" s="34">
        <v>4.4021999999999999E-2</v>
      </c>
    </row>
    <row r="4270" spans="1:7" ht="15.95" customHeight="1">
      <c r="A4270" s="27" t="s">
        <v>2729</v>
      </c>
      <c r="B4270" s="27" t="s">
        <v>3063</v>
      </c>
      <c r="C4270" s="27" t="s">
        <v>604</v>
      </c>
      <c r="D4270" s="28" t="s">
        <v>81</v>
      </c>
      <c r="E4270" s="1"/>
      <c r="F4270" s="1"/>
      <c r="G4270" s="1"/>
    </row>
    <row r="4271" spans="1:7" ht="20.100000000000001" customHeight="1">
      <c r="A4271" s="29" t="s">
        <v>45</v>
      </c>
      <c r="B4271" s="29" t="s">
        <v>46</v>
      </c>
      <c r="C4271" s="29" t="s">
        <v>47</v>
      </c>
      <c r="D4271" s="30" t="s">
        <v>48</v>
      </c>
      <c r="E4271" s="31">
        <v>2.88</v>
      </c>
      <c r="F4271" s="32">
        <v>3.2082999999999999</v>
      </c>
      <c r="G4271" s="32">
        <f>F4271*E4271</f>
        <v>9.2399039999999992</v>
      </c>
    </row>
    <row r="4272" spans="1:7" ht="15" customHeight="1">
      <c r="A4272" s="29" t="s">
        <v>152</v>
      </c>
      <c r="B4272" s="29" t="s">
        <v>153</v>
      </c>
      <c r="C4272" s="29" t="s">
        <v>154</v>
      </c>
      <c r="D4272" s="30" t="s">
        <v>155</v>
      </c>
      <c r="E4272" s="31">
        <v>142</v>
      </c>
      <c r="F4272" s="32">
        <v>0.95269999999999999</v>
      </c>
      <c r="G4272" s="32">
        <f>F4272*E4272</f>
        <v>135.2834</v>
      </c>
    </row>
    <row r="4273" spans="1:7" ht="15" customHeight="1">
      <c r="A4273" s="29" t="s">
        <v>178</v>
      </c>
      <c r="B4273" s="29" t="s">
        <v>153</v>
      </c>
      <c r="C4273" s="29" t="s">
        <v>154</v>
      </c>
      <c r="D4273" s="30" t="s">
        <v>155</v>
      </c>
      <c r="E4273" s="31">
        <v>71</v>
      </c>
      <c r="F4273" s="32">
        <v>0.95269999999999999</v>
      </c>
      <c r="G4273" s="32">
        <f>F4273*E4273</f>
        <v>67.6417</v>
      </c>
    </row>
    <row r="4274" spans="1:7" ht="15" customHeight="1">
      <c r="A4274" s="29" t="s">
        <v>256</v>
      </c>
      <c r="B4274" s="29" t="s">
        <v>153</v>
      </c>
      <c r="C4274" s="29" t="s">
        <v>154</v>
      </c>
      <c r="D4274" s="30" t="s">
        <v>155</v>
      </c>
      <c r="E4274" s="31">
        <v>190</v>
      </c>
      <c r="F4274" s="32">
        <v>0.95269999999999999</v>
      </c>
      <c r="G4274" s="32">
        <f>F4274*E4274</f>
        <v>181.01300000000001</v>
      </c>
    </row>
    <row r="4275" spans="1:7" ht="15" customHeight="1">
      <c r="A4275" s="29" t="s">
        <v>363</v>
      </c>
      <c r="B4275" s="29" t="s">
        <v>153</v>
      </c>
      <c r="C4275" s="29" t="s">
        <v>154</v>
      </c>
      <c r="D4275" s="30" t="s">
        <v>155</v>
      </c>
      <c r="E4275" s="31">
        <v>110</v>
      </c>
      <c r="F4275" s="32">
        <v>0.95269999999999999</v>
      </c>
      <c r="G4275" s="32">
        <f>F4275*E4275</f>
        <v>104.797</v>
      </c>
    </row>
    <row r="4276" spans="1:7" ht="15" customHeight="1">
      <c r="A4276" s="1"/>
      <c r="B4276" s="1"/>
      <c r="C4276" s="1"/>
      <c r="D4276" s="1"/>
      <c r="E4276" s="1"/>
      <c r="F4276" s="33" t="s">
        <v>2433</v>
      </c>
      <c r="G4276" s="34">
        <v>497.97500400000001</v>
      </c>
    </row>
    <row r="4277" spans="1:7" ht="15" customHeight="1">
      <c r="A4277" s="27" t="s">
        <v>2729</v>
      </c>
      <c r="B4277" s="27" t="s">
        <v>3064</v>
      </c>
      <c r="C4277" s="27" t="s">
        <v>1979</v>
      </c>
      <c r="D4277" s="28" t="s">
        <v>155</v>
      </c>
      <c r="E4277" s="1"/>
      <c r="F4277" s="1"/>
      <c r="G4277" s="1"/>
    </row>
    <row r="4278" spans="1:7" ht="15" customHeight="1">
      <c r="A4278" s="29" t="s">
        <v>152</v>
      </c>
      <c r="B4278" s="29" t="s">
        <v>153</v>
      </c>
      <c r="C4278" s="29" t="s">
        <v>154</v>
      </c>
      <c r="D4278" s="30" t="s">
        <v>155</v>
      </c>
      <c r="E4278" s="31">
        <v>142</v>
      </c>
      <c r="F4278" s="32">
        <v>0.96</v>
      </c>
      <c r="G4278" s="32">
        <f>F4278*E4278</f>
        <v>136.32</v>
      </c>
    </row>
    <row r="4279" spans="1:7" ht="15" customHeight="1">
      <c r="A4279" s="1"/>
      <c r="B4279" s="1"/>
      <c r="C4279" s="1"/>
      <c r="D4279" s="1"/>
      <c r="E4279" s="1"/>
      <c r="F4279" s="33" t="s">
        <v>2433</v>
      </c>
      <c r="G4279" s="34">
        <v>136.32</v>
      </c>
    </row>
    <row r="4280" spans="1:7" ht="15.95" customHeight="1">
      <c r="A4280" s="27" t="s">
        <v>2729</v>
      </c>
      <c r="B4280" s="27" t="s">
        <v>3065</v>
      </c>
      <c r="C4280" s="27" t="s">
        <v>1551</v>
      </c>
      <c r="D4280" s="28" t="s">
        <v>81</v>
      </c>
      <c r="E4280" s="1"/>
      <c r="F4280" s="1"/>
      <c r="G4280" s="1"/>
    </row>
    <row r="4281" spans="1:7" ht="27.95" customHeight="1">
      <c r="A4281" s="29" t="s">
        <v>52</v>
      </c>
      <c r="B4281" s="29" t="s">
        <v>53</v>
      </c>
      <c r="C4281" s="29" t="s">
        <v>54</v>
      </c>
      <c r="D4281" s="30" t="s">
        <v>48</v>
      </c>
      <c r="E4281" s="31">
        <v>14</v>
      </c>
      <c r="F4281" s="32">
        <v>9.1487052800000006E-3</v>
      </c>
      <c r="G4281" s="32">
        <f t="shared" ref="G4281:G4286" si="132">F4281*E4281</f>
        <v>0.12808187392000001</v>
      </c>
    </row>
    <row r="4282" spans="1:7" ht="27.95" customHeight="1">
      <c r="A4282" s="29" t="s">
        <v>210</v>
      </c>
      <c r="B4282" s="29" t="s">
        <v>211</v>
      </c>
      <c r="C4282" s="29" t="s">
        <v>212</v>
      </c>
      <c r="D4282" s="30" t="s">
        <v>101</v>
      </c>
      <c r="E4282" s="31">
        <v>330.48</v>
      </c>
      <c r="F4282" s="32">
        <v>0.969885</v>
      </c>
      <c r="G4282" s="32">
        <f t="shared" si="132"/>
        <v>320.52759480000003</v>
      </c>
    </row>
    <row r="4283" spans="1:7" ht="27.95" customHeight="1">
      <c r="A4283" s="29" t="s">
        <v>295</v>
      </c>
      <c r="B4283" s="29" t="s">
        <v>211</v>
      </c>
      <c r="C4283" s="29" t="s">
        <v>296</v>
      </c>
      <c r="D4283" s="30" t="s">
        <v>101</v>
      </c>
      <c r="E4283" s="31">
        <v>4</v>
      </c>
      <c r="F4283" s="32">
        <v>0.969885</v>
      </c>
      <c r="G4283" s="32">
        <f t="shared" si="132"/>
        <v>3.87954</v>
      </c>
    </row>
    <row r="4284" spans="1:7" ht="27.95" customHeight="1">
      <c r="A4284" s="29" t="s">
        <v>303</v>
      </c>
      <c r="B4284" s="29" t="s">
        <v>304</v>
      </c>
      <c r="C4284" s="29" t="s">
        <v>305</v>
      </c>
      <c r="D4284" s="30" t="s">
        <v>48</v>
      </c>
      <c r="E4284" s="31">
        <v>12</v>
      </c>
      <c r="F4284" s="32">
        <v>2.8781279999999998</v>
      </c>
      <c r="G4284" s="32">
        <f t="shared" si="132"/>
        <v>34.537535999999996</v>
      </c>
    </row>
    <row r="4285" spans="1:7" ht="27.95" customHeight="1">
      <c r="A4285" s="29" t="s">
        <v>343</v>
      </c>
      <c r="B4285" s="29" t="s">
        <v>211</v>
      </c>
      <c r="C4285" s="29" t="s">
        <v>212</v>
      </c>
      <c r="D4285" s="30" t="s">
        <v>101</v>
      </c>
      <c r="E4285" s="31">
        <v>426.35</v>
      </c>
      <c r="F4285" s="32">
        <v>0.969885</v>
      </c>
      <c r="G4285" s="32">
        <f t="shared" si="132"/>
        <v>413.51046975000003</v>
      </c>
    </row>
    <row r="4286" spans="1:7" ht="27.95" customHeight="1">
      <c r="A4286" s="29" t="s">
        <v>347</v>
      </c>
      <c r="B4286" s="29" t="s">
        <v>348</v>
      </c>
      <c r="C4286" s="29" t="s">
        <v>349</v>
      </c>
      <c r="D4286" s="30" t="s">
        <v>48</v>
      </c>
      <c r="E4286" s="31">
        <v>72</v>
      </c>
      <c r="F4286" s="32">
        <v>1.736556</v>
      </c>
      <c r="G4286" s="32">
        <f t="shared" si="132"/>
        <v>125.032032</v>
      </c>
    </row>
    <row r="4287" spans="1:7" ht="15" customHeight="1">
      <c r="A4287" s="1"/>
      <c r="B4287" s="1"/>
      <c r="C4287" s="1"/>
      <c r="D4287" s="1"/>
      <c r="E4287" s="1"/>
      <c r="F4287" s="33" t="s">
        <v>2433</v>
      </c>
      <c r="G4287" s="34">
        <v>897.61525442391996</v>
      </c>
    </row>
    <row r="4288" spans="1:7" ht="15" customHeight="1">
      <c r="A4288" s="27" t="s">
        <v>2753</v>
      </c>
      <c r="B4288" s="27" t="s">
        <v>3066</v>
      </c>
      <c r="C4288" s="27" t="s">
        <v>512</v>
      </c>
      <c r="D4288" s="28" t="s">
        <v>15</v>
      </c>
      <c r="E4288" s="1"/>
      <c r="F4288" s="1"/>
      <c r="G4288" s="1"/>
    </row>
    <row r="4289" spans="1:7" ht="15" customHeight="1">
      <c r="A4289" s="29" t="s">
        <v>11</v>
      </c>
      <c r="B4289" s="29" t="s">
        <v>12</v>
      </c>
      <c r="C4289" s="29" t="s">
        <v>13</v>
      </c>
      <c r="D4289" s="30" t="s">
        <v>15</v>
      </c>
      <c r="E4289" s="31">
        <v>264</v>
      </c>
      <c r="F4289" s="32">
        <v>1</v>
      </c>
      <c r="G4289" s="32">
        <f t="shared" ref="G4289:G4320" si="133">F4289*E4289</f>
        <v>264</v>
      </c>
    </row>
    <row r="4290" spans="1:7" ht="20.100000000000001" customHeight="1">
      <c r="A4290" s="29" t="s">
        <v>20</v>
      </c>
      <c r="B4290" s="29" t="s">
        <v>21</v>
      </c>
      <c r="C4290" s="29" t="s">
        <v>22</v>
      </c>
      <c r="D4290" s="30" t="s">
        <v>15</v>
      </c>
      <c r="E4290" s="31">
        <v>396</v>
      </c>
      <c r="F4290" s="32">
        <v>1</v>
      </c>
      <c r="G4290" s="32">
        <f t="shared" si="133"/>
        <v>396</v>
      </c>
    </row>
    <row r="4291" spans="1:7" ht="15" customHeight="1">
      <c r="A4291" s="29" t="s">
        <v>23</v>
      </c>
      <c r="B4291" s="29" t="s">
        <v>24</v>
      </c>
      <c r="C4291" s="29" t="s">
        <v>25</v>
      </c>
      <c r="D4291" s="30" t="s">
        <v>15</v>
      </c>
      <c r="E4291" s="31">
        <v>396</v>
      </c>
      <c r="F4291" s="32">
        <v>1</v>
      </c>
      <c r="G4291" s="32">
        <f t="shared" si="133"/>
        <v>396</v>
      </c>
    </row>
    <row r="4292" spans="1:7" ht="27.95" customHeight="1">
      <c r="A4292" s="29" t="s">
        <v>38</v>
      </c>
      <c r="B4292" s="29" t="s">
        <v>39</v>
      </c>
      <c r="C4292" s="29" t="s">
        <v>40</v>
      </c>
      <c r="D4292" s="30" t="s">
        <v>42</v>
      </c>
      <c r="E4292" s="31">
        <v>1</v>
      </c>
      <c r="F4292" s="32">
        <v>42</v>
      </c>
      <c r="G4292" s="32">
        <f t="shared" si="133"/>
        <v>42</v>
      </c>
    </row>
    <row r="4293" spans="1:7" ht="20.100000000000001" customHeight="1">
      <c r="A4293" s="29" t="s">
        <v>45</v>
      </c>
      <c r="B4293" s="29" t="s">
        <v>46</v>
      </c>
      <c r="C4293" s="29" t="s">
        <v>47</v>
      </c>
      <c r="D4293" s="30" t="s">
        <v>48</v>
      </c>
      <c r="E4293" s="31">
        <v>2.88</v>
      </c>
      <c r="F4293" s="32">
        <v>1.7179500000000001</v>
      </c>
      <c r="G4293" s="32">
        <f t="shared" si="133"/>
        <v>4.9476959999999996</v>
      </c>
    </row>
    <row r="4294" spans="1:7" ht="20.100000000000001" customHeight="1">
      <c r="A4294" s="29" t="s">
        <v>49</v>
      </c>
      <c r="B4294" s="29" t="s">
        <v>50</v>
      </c>
      <c r="C4294" s="29" t="s">
        <v>51</v>
      </c>
      <c r="D4294" s="30" t="s">
        <v>48</v>
      </c>
      <c r="E4294" s="31">
        <v>30</v>
      </c>
      <c r="F4294" s="32">
        <v>8.1485310345680002</v>
      </c>
      <c r="G4294" s="32">
        <f t="shared" si="133"/>
        <v>244.45593103704002</v>
      </c>
    </row>
    <row r="4295" spans="1:7" ht="27.95" customHeight="1">
      <c r="A4295" s="29" t="s">
        <v>52</v>
      </c>
      <c r="B4295" s="29" t="s">
        <v>53</v>
      </c>
      <c r="C4295" s="29" t="s">
        <v>54</v>
      </c>
      <c r="D4295" s="30" t="s">
        <v>48</v>
      </c>
      <c r="E4295" s="31">
        <v>14</v>
      </c>
      <c r="F4295" s="32">
        <v>6.9530035489536193</v>
      </c>
      <c r="G4295" s="32">
        <f t="shared" si="133"/>
        <v>97.342049685350673</v>
      </c>
    </row>
    <row r="4296" spans="1:7" ht="27.95" customHeight="1">
      <c r="A4296" s="29" t="s">
        <v>55</v>
      </c>
      <c r="B4296" s="29" t="s">
        <v>56</v>
      </c>
      <c r="C4296" s="29" t="s">
        <v>57</v>
      </c>
      <c r="D4296" s="30" t="s">
        <v>58</v>
      </c>
      <c r="E4296" s="31">
        <v>1</v>
      </c>
      <c r="F4296" s="32">
        <v>16.032530000000001</v>
      </c>
      <c r="G4296" s="32">
        <f t="shared" si="133"/>
        <v>16.032530000000001</v>
      </c>
    </row>
    <row r="4297" spans="1:7" ht="20.100000000000001" customHeight="1">
      <c r="A4297" s="29" t="s">
        <v>59</v>
      </c>
      <c r="B4297" s="29" t="s">
        <v>60</v>
      </c>
      <c r="C4297" s="29" t="s">
        <v>61</v>
      </c>
      <c r="D4297" s="30" t="s">
        <v>58</v>
      </c>
      <c r="E4297" s="31">
        <v>1</v>
      </c>
      <c r="F4297" s="32">
        <v>24.12</v>
      </c>
      <c r="G4297" s="32">
        <f t="shared" si="133"/>
        <v>24.12</v>
      </c>
    </row>
    <row r="4298" spans="1:7" ht="27.95" customHeight="1">
      <c r="A4298" s="29" t="s">
        <v>71</v>
      </c>
      <c r="B4298" s="29" t="s">
        <v>72</v>
      </c>
      <c r="C4298" s="29" t="s">
        <v>73</v>
      </c>
      <c r="D4298" s="30" t="s">
        <v>48</v>
      </c>
      <c r="E4298" s="31">
        <v>889</v>
      </c>
      <c r="F4298" s="32">
        <v>0.76279414000000001</v>
      </c>
      <c r="G4298" s="32">
        <f t="shared" si="133"/>
        <v>678.12399045999996</v>
      </c>
    </row>
    <row r="4299" spans="1:7" ht="15" customHeight="1">
      <c r="A4299" s="29" t="s">
        <v>74</v>
      </c>
      <c r="B4299" s="29" t="s">
        <v>75</v>
      </c>
      <c r="C4299" s="29" t="s">
        <v>76</v>
      </c>
      <c r="D4299" s="30" t="s">
        <v>48</v>
      </c>
      <c r="E4299" s="31">
        <v>889</v>
      </c>
      <c r="F4299" s="32">
        <v>0.133876</v>
      </c>
      <c r="G4299" s="32">
        <f t="shared" si="133"/>
        <v>119.01576399999999</v>
      </c>
    </row>
    <row r="4300" spans="1:7" ht="20.100000000000001" customHeight="1">
      <c r="A4300" s="29" t="s">
        <v>77</v>
      </c>
      <c r="B4300" s="29" t="s">
        <v>78</v>
      </c>
      <c r="C4300" s="29" t="s">
        <v>79</v>
      </c>
      <c r="D4300" s="30" t="s">
        <v>81</v>
      </c>
      <c r="E4300" s="31">
        <v>154.34</v>
      </c>
      <c r="F4300" s="32">
        <v>0.2472</v>
      </c>
      <c r="G4300" s="32">
        <f t="shared" si="133"/>
        <v>38.152847999999999</v>
      </c>
    </row>
    <row r="4301" spans="1:7" ht="20.100000000000001" customHeight="1">
      <c r="A4301" s="29" t="s">
        <v>84</v>
      </c>
      <c r="B4301" s="29" t="s">
        <v>85</v>
      </c>
      <c r="C4301" s="29" t="s">
        <v>86</v>
      </c>
      <c r="D4301" s="30" t="s">
        <v>48</v>
      </c>
      <c r="E4301" s="31">
        <v>95.05</v>
      </c>
      <c r="F4301" s="32">
        <v>2</v>
      </c>
      <c r="G4301" s="32">
        <f t="shared" si="133"/>
        <v>190.1</v>
      </c>
    </row>
    <row r="4302" spans="1:7" ht="20.100000000000001" customHeight="1">
      <c r="A4302" s="29" t="s">
        <v>87</v>
      </c>
      <c r="B4302" s="29" t="s">
        <v>88</v>
      </c>
      <c r="C4302" s="29" t="s">
        <v>89</v>
      </c>
      <c r="D4302" s="30" t="s">
        <v>48</v>
      </c>
      <c r="E4302" s="31">
        <v>95.05</v>
      </c>
      <c r="F4302" s="32">
        <v>0.4</v>
      </c>
      <c r="G4302" s="32">
        <f t="shared" si="133"/>
        <v>38.020000000000003</v>
      </c>
    </row>
    <row r="4303" spans="1:7" ht="20.100000000000001" customHeight="1">
      <c r="A4303" s="29" t="s">
        <v>94</v>
      </c>
      <c r="B4303" s="29" t="s">
        <v>95</v>
      </c>
      <c r="C4303" s="29" t="s">
        <v>96</v>
      </c>
      <c r="D4303" s="30" t="s">
        <v>48</v>
      </c>
      <c r="E4303" s="31">
        <v>95.05</v>
      </c>
      <c r="F4303" s="32">
        <v>0.6</v>
      </c>
      <c r="G4303" s="32">
        <f t="shared" si="133"/>
        <v>57.029999999999994</v>
      </c>
    </row>
    <row r="4304" spans="1:7" ht="20.100000000000001" customHeight="1">
      <c r="A4304" s="29" t="s">
        <v>97</v>
      </c>
      <c r="B4304" s="29" t="s">
        <v>98</v>
      </c>
      <c r="C4304" s="29" t="s">
        <v>99</v>
      </c>
      <c r="D4304" s="30" t="s">
        <v>101</v>
      </c>
      <c r="E4304" s="31">
        <v>95.05</v>
      </c>
      <c r="F4304" s="32">
        <v>0.6</v>
      </c>
      <c r="G4304" s="32">
        <f t="shared" si="133"/>
        <v>57.029999999999994</v>
      </c>
    </row>
    <row r="4305" spans="1:7" ht="27.95" customHeight="1">
      <c r="A4305" s="29" t="s">
        <v>102</v>
      </c>
      <c r="B4305" s="29" t="s">
        <v>103</v>
      </c>
      <c r="C4305" s="29" t="s">
        <v>104</v>
      </c>
      <c r="D4305" s="30" t="s">
        <v>101</v>
      </c>
      <c r="E4305" s="31">
        <v>342.18</v>
      </c>
      <c r="F4305" s="32">
        <v>5.5800000000000002E-2</v>
      </c>
      <c r="G4305" s="32">
        <f t="shared" si="133"/>
        <v>19.093644000000001</v>
      </c>
    </row>
    <row r="4306" spans="1:7" ht="20.100000000000001" customHeight="1">
      <c r="A4306" s="29" t="s">
        <v>106</v>
      </c>
      <c r="B4306" s="29" t="s">
        <v>107</v>
      </c>
      <c r="C4306" s="29" t="s">
        <v>108</v>
      </c>
      <c r="D4306" s="30" t="s">
        <v>48</v>
      </c>
      <c r="E4306" s="31">
        <v>95.05</v>
      </c>
      <c r="F4306" s="32">
        <v>5.5</v>
      </c>
      <c r="G4306" s="32">
        <f t="shared" si="133"/>
        <v>522.77499999999998</v>
      </c>
    </row>
    <row r="4307" spans="1:7" ht="27.95" customHeight="1">
      <c r="A4307" s="29" t="s">
        <v>109</v>
      </c>
      <c r="B4307" s="29" t="s">
        <v>110</v>
      </c>
      <c r="C4307" s="29" t="s">
        <v>111</v>
      </c>
      <c r="D4307" s="30" t="s">
        <v>58</v>
      </c>
      <c r="E4307" s="31">
        <v>257.60000000000002</v>
      </c>
      <c r="F4307" s="32">
        <v>0.37630000000000002</v>
      </c>
      <c r="G4307" s="32">
        <f t="shared" si="133"/>
        <v>96.934880000000021</v>
      </c>
    </row>
    <row r="4308" spans="1:7" ht="20.100000000000001" customHeight="1">
      <c r="A4308" s="29" t="s">
        <v>112</v>
      </c>
      <c r="B4308" s="29" t="s">
        <v>113</v>
      </c>
      <c r="C4308" s="29" t="s">
        <v>114</v>
      </c>
      <c r="D4308" s="30" t="s">
        <v>101</v>
      </c>
      <c r="E4308" s="31">
        <v>21.25</v>
      </c>
      <c r="F4308" s="32">
        <v>6</v>
      </c>
      <c r="G4308" s="32">
        <f t="shared" si="133"/>
        <v>127.5</v>
      </c>
    </row>
    <row r="4309" spans="1:7" ht="20.100000000000001" customHeight="1">
      <c r="A4309" s="29" t="s">
        <v>115</v>
      </c>
      <c r="B4309" s="29" t="s">
        <v>116</v>
      </c>
      <c r="C4309" s="29" t="s">
        <v>117</v>
      </c>
      <c r="D4309" s="30" t="s">
        <v>118</v>
      </c>
      <c r="E4309" s="31">
        <v>6.84</v>
      </c>
      <c r="F4309" s="32">
        <v>0.37940000000000002</v>
      </c>
      <c r="G4309" s="32">
        <f t="shared" si="133"/>
        <v>2.5950959999999998</v>
      </c>
    </row>
    <row r="4310" spans="1:7" ht="27.95" customHeight="1">
      <c r="A4310" s="29" t="s">
        <v>122</v>
      </c>
      <c r="B4310" s="29" t="s">
        <v>123</v>
      </c>
      <c r="C4310" s="29" t="s">
        <v>124</v>
      </c>
      <c r="D4310" s="30" t="s">
        <v>101</v>
      </c>
      <c r="E4310" s="31">
        <v>131.82</v>
      </c>
      <c r="F4310" s="32">
        <v>5.96E-2</v>
      </c>
      <c r="G4310" s="32">
        <f t="shared" si="133"/>
        <v>7.8564719999999992</v>
      </c>
    </row>
    <row r="4311" spans="1:7" ht="20.100000000000001" customHeight="1">
      <c r="A4311" s="29" t="s">
        <v>127</v>
      </c>
      <c r="B4311" s="29" t="s">
        <v>128</v>
      </c>
      <c r="C4311" s="29" t="s">
        <v>129</v>
      </c>
      <c r="D4311" s="30" t="s">
        <v>48</v>
      </c>
      <c r="E4311" s="31">
        <v>44.77</v>
      </c>
      <c r="F4311" s="32">
        <v>1.0041</v>
      </c>
      <c r="G4311" s="32">
        <f t="shared" si="133"/>
        <v>44.953557000000004</v>
      </c>
    </row>
    <row r="4312" spans="1:7" ht="20.100000000000001" customHeight="1">
      <c r="A4312" s="29" t="s">
        <v>130</v>
      </c>
      <c r="B4312" s="29" t="s">
        <v>131</v>
      </c>
      <c r="C4312" s="29" t="s">
        <v>132</v>
      </c>
      <c r="D4312" s="30" t="s">
        <v>48</v>
      </c>
      <c r="E4312" s="31">
        <v>44.77</v>
      </c>
      <c r="F4312" s="32">
        <v>0.50229999999999997</v>
      </c>
      <c r="G4312" s="32">
        <f t="shared" si="133"/>
        <v>22.487971000000002</v>
      </c>
    </row>
    <row r="4313" spans="1:7" ht="27.95" customHeight="1">
      <c r="A4313" s="29" t="s">
        <v>134</v>
      </c>
      <c r="B4313" s="29" t="s">
        <v>135</v>
      </c>
      <c r="C4313" s="29" t="s">
        <v>136</v>
      </c>
      <c r="D4313" s="30" t="s">
        <v>48</v>
      </c>
      <c r="E4313" s="31">
        <v>44.77</v>
      </c>
      <c r="F4313" s="32">
        <v>0.20188400000000001</v>
      </c>
      <c r="G4313" s="32">
        <f t="shared" si="133"/>
        <v>9.0383466800000019</v>
      </c>
    </row>
    <row r="4314" spans="1:7" ht="36" customHeight="1">
      <c r="A4314" s="29" t="s">
        <v>137</v>
      </c>
      <c r="B4314" s="29" t="s">
        <v>138</v>
      </c>
      <c r="C4314" s="29" t="s">
        <v>139</v>
      </c>
      <c r="D4314" s="30" t="s">
        <v>48</v>
      </c>
      <c r="E4314" s="31">
        <v>44.77</v>
      </c>
      <c r="F4314" s="32">
        <v>1.24085</v>
      </c>
      <c r="G4314" s="32">
        <f t="shared" si="133"/>
        <v>55.552854500000002</v>
      </c>
    </row>
    <row r="4315" spans="1:7" ht="20.100000000000001" customHeight="1">
      <c r="A4315" s="29" t="s">
        <v>140</v>
      </c>
      <c r="B4315" s="29" t="s">
        <v>141</v>
      </c>
      <c r="C4315" s="29" t="s">
        <v>142</v>
      </c>
      <c r="D4315" s="30" t="s">
        <v>81</v>
      </c>
      <c r="E4315" s="31">
        <v>234</v>
      </c>
      <c r="F4315" s="32">
        <v>0.83399999999999996</v>
      </c>
      <c r="G4315" s="32">
        <f t="shared" si="133"/>
        <v>195.15599999999998</v>
      </c>
    </row>
    <row r="4316" spans="1:7" ht="20.100000000000001" customHeight="1">
      <c r="A4316" s="29" t="s">
        <v>143</v>
      </c>
      <c r="B4316" s="29" t="s">
        <v>144</v>
      </c>
      <c r="C4316" s="29" t="s">
        <v>145</v>
      </c>
      <c r="D4316" s="30" t="s">
        <v>48</v>
      </c>
      <c r="E4316" s="31">
        <v>42.68</v>
      </c>
      <c r="F4316" s="32">
        <v>1.734</v>
      </c>
      <c r="G4316" s="32">
        <f t="shared" si="133"/>
        <v>74.00712</v>
      </c>
    </row>
    <row r="4317" spans="1:7" ht="20.100000000000001" customHeight="1">
      <c r="A4317" s="29" t="s">
        <v>146</v>
      </c>
      <c r="B4317" s="29" t="s">
        <v>147</v>
      </c>
      <c r="C4317" s="29" t="s">
        <v>148</v>
      </c>
      <c r="D4317" s="30" t="s">
        <v>48</v>
      </c>
      <c r="E4317" s="31">
        <v>2.09</v>
      </c>
      <c r="F4317" s="32">
        <v>1.734</v>
      </c>
      <c r="G4317" s="32">
        <f t="shared" si="133"/>
        <v>3.6240599999999996</v>
      </c>
    </row>
    <row r="4318" spans="1:7" ht="20.100000000000001" customHeight="1">
      <c r="A4318" s="29" t="s">
        <v>149</v>
      </c>
      <c r="B4318" s="29" t="s">
        <v>150</v>
      </c>
      <c r="C4318" s="29" t="s">
        <v>151</v>
      </c>
      <c r="D4318" s="30" t="s">
        <v>48</v>
      </c>
      <c r="E4318" s="31">
        <v>852</v>
      </c>
      <c r="F4318" s="32">
        <v>0.46</v>
      </c>
      <c r="G4318" s="32">
        <f t="shared" si="133"/>
        <v>391.92</v>
      </c>
    </row>
    <row r="4319" spans="1:7" ht="15" customHeight="1">
      <c r="A4319" s="29" t="s">
        <v>152</v>
      </c>
      <c r="B4319" s="29" t="s">
        <v>153</v>
      </c>
      <c r="C4319" s="29" t="s">
        <v>154</v>
      </c>
      <c r="D4319" s="30" t="s">
        <v>155</v>
      </c>
      <c r="E4319" s="31">
        <v>142</v>
      </c>
      <c r="F4319" s="32">
        <v>0.63349999999999995</v>
      </c>
      <c r="G4319" s="32">
        <f t="shared" si="133"/>
        <v>89.956999999999994</v>
      </c>
    </row>
    <row r="4320" spans="1:7" ht="15" customHeight="1">
      <c r="A4320" s="29" t="s">
        <v>158</v>
      </c>
      <c r="B4320" s="29" t="s">
        <v>159</v>
      </c>
      <c r="C4320" s="29" t="s">
        <v>160</v>
      </c>
      <c r="D4320" s="30" t="s">
        <v>48</v>
      </c>
      <c r="E4320" s="31">
        <v>161.22</v>
      </c>
      <c r="F4320" s="32">
        <v>8.8999999999999996E-2</v>
      </c>
      <c r="G4320" s="32">
        <f t="shared" si="133"/>
        <v>14.348579999999998</v>
      </c>
    </row>
    <row r="4321" spans="1:7" ht="20.100000000000001" customHeight="1">
      <c r="A4321" s="29" t="s">
        <v>161</v>
      </c>
      <c r="B4321" s="29" t="s">
        <v>162</v>
      </c>
      <c r="C4321" s="29" t="s">
        <v>163</v>
      </c>
      <c r="D4321" s="30" t="s">
        <v>48</v>
      </c>
      <c r="E4321" s="31">
        <v>161.22</v>
      </c>
      <c r="F4321" s="32">
        <v>1.4359999999999999</v>
      </c>
      <c r="G4321" s="32">
        <f t="shared" ref="G4321:G4352" si="134">F4321*E4321</f>
        <v>231.51191999999998</v>
      </c>
    </row>
    <row r="4322" spans="1:7" ht="15" customHeight="1">
      <c r="A4322" s="29" t="s">
        <v>166</v>
      </c>
      <c r="B4322" s="29" t="s">
        <v>159</v>
      </c>
      <c r="C4322" s="29" t="s">
        <v>160</v>
      </c>
      <c r="D4322" s="30" t="s">
        <v>48</v>
      </c>
      <c r="E4322" s="31">
        <v>262.7</v>
      </c>
      <c r="F4322" s="32">
        <v>8.8999999999999996E-2</v>
      </c>
      <c r="G4322" s="32">
        <f t="shared" si="134"/>
        <v>23.380299999999998</v>
      </c>
    </row>
    <row r="4323" spans="1:7" ht="15" customHeight="1">
      <c r="A4323" s="29" t="s">
        <v>167</v>
      </c>
      <c r="B4323" s="29" t="s">
        <v>168</v>
      </c>
      <c r="C4323" s="29" t="s">
        <v>169</v>
      </c>
      <c r="D4323" s="30" t="s">
        <v>171</v>
      </c>
      <c r="E4323" s="31">
        <v>262.7</v>
      </c>
      <c r="F4323" s="32">
        <v>0.36</v>
      </c>
      <c r="G4323" s="32">
        <f t="shared" si="134"/>
        <v>94.571999999999989</v>
      </c>
    </row>
    <row r="4324" spans="1:7" ht="27.95" customHeight="1">
      <c r="A4324" s="29" t="s">
        <v>172</v>
      </c>
      <c r="B4324" s="29" t="s">
        <v>173</v>
      </c>
      <c r="C4324" s="29" t="s">
        <v>174</v>
      </c>
      <c r="D4324" s="30" t="s">
        <v>48</v>
      </c>
      <c r="E4324" s="31">
        <v>142</v>
      </c>
      <c r="F4324" s="32">
        <v>0.95606000000000002</v>
      </c>
      <c r="G4324" s="32">
        <f t="shared" si="134"/>
        <v>135.76052000000001</v>
      </c>
    </row>
    <row r="4325" spans="1:7" ht="20.100000000000001" customHeight="1">
      <c r="A4325" s="29" t="s">
        <v>175</v>
      </c>
      <c r="B4325" s="29" t="s">
        <v>176</v>
      </c>
      <c r="C4325" s="29" t="s">
        <v>177</v>
      </c>
      <c r="D4325" s="30" t="s">
        <v>48</v>
      </c>
      <c r="E4325" s="31">
        <v>262.7</v>
      </c>
      <c r="F4325" s="32">
        <v>1.1399999999999999</v>
      </c>
      <c r="G4325" s="32">
        <f t="shared" si="134"/>
        <v>299.47799999999995</v>
      </c>
    </row>
    <row r="4326" spans="1:7" ht="15" customHeight="1">
      <c r="A4326" s="29" t="s">
        <v>178</v>
      </c>
      <c r="B4326" s="29" t="s">
        <v>153</v>
      </c>
      <c r="C4326" s="29" t="s">
        <v>154</v>
      </c>
      <c r="D4326" s="30" t="s">
        <v>155</v>
      </c>
      <c r="E4326" s="31">
        <v>71</v>
      </c>
      <c r="F4326" s="32">
        <v>0.63349999999999995</v>
      </c>
      <c r="G4326" s="32">
        <f t="shared" si="134"/>
        <v>44.978499999999997</v>
      </c>
    </row>
    <row r="4327" spans="1:7" ht="20.100000000000001" customHeight="1">
      <c r="A4327" s="29" t="s">
        <v>181</v>
      </c>
      <c r="B4327" s="29" t="s">
        <v>182</v>
      </c>
      <c r="C4327" s="29" t="s">
        <v>183</v>
      </c>
      <c r="D4327" s="30" t="s">
        <v>48</v>
      </c>
      <c r="E4327" s="31">
        <v>1217</v>
      </c>
      <c r="F4327" s="32">
        <v>0.15609999999999999</v>
      </c>
      <c r="G4327" s="32">
        <f t="shared" si="134"/>
        <v>189.97369999999998</v>
      </c>
    </row>
    <row r="4328" spans="1:7" ht="20.100000000000001" customHeight="1">
      <c r="A4328" s="29" t="s">
        <v>184</v>
      </c>
      <c r="B4328" s="29" t="s">
        <v>185</v>
      </c>
      <c r="C4328" s="29" t="s">
        <v>186</v>
      </c>
      <c r="D4328" s="30" t="s">
        <v>48</v>
      </c>
      <c r="E4328" s="31">
        <v>856.28</v>
      </c>
      <c r="F4328" s="32">
        <v>0.1201</v>
      </c>
      <c r="G4328" s="32">
        <f t="shared" si="134"/>
        <v>102.83922799999999</v>
      </c>
    </row>
    <row r="4329" spans="1:7" ht="20.100000000000001" customHeight="1">
      <c r="A4329" s="29" t="s">
        <v>190</v>
      </c>
      <c r="B4329" s="29" t="s">
        <v>191</v>
      </c>
      <c r="C4329" s="29" t="s">
        <v>192</v>
      </c>
      <c r="D4329" s="30" t="s">
        <v>81</v>
      </c>
      <c r="E4329" s="31">
        <v>57</v>
      </c>
      <c r="F4329" s="32">
        <v>0.35049999999999998</v>
      </c>
      <c r="G4329" s="32">
        <f t="shared" si="134"/>
        <v>19.9785</v>
      </c>
    </row>
    <row r="4330" spans="1:7" ht="27.95" customHeight="1">
      <c r="A4330" s="29" t="s">
        <v>201</v>
      </c>
      <c r="B4330" s="29" t="s">
        <v>72</v>
      </c>
      <c r="C4330" s="29" t="s">
        <v>73</v>
      </c>
      <c r="D4330" s="30" t="s">
        <v>48</v>
      </c>
      <c r="E4330" s="31">
        <v>1600.8</v>
      </c>
      <c r="F4330" s="32">
        <v>0.76279414000000001</v>
      </c>
      <c r="G4330" s="32">
        <f t="shared" si="134"/>
        <v>1221.080859312</v>
      </c>
    </row>
    <row r="4331" spans="1:7" ht="15" customHeight="1">
      <c r="A4331" s="29" t="s">
        <v>202</v>
      </c>
      <c r="B4331" s="29" t="s">
        <v>75</v>
      </c>
      <c r="C4331" s="29" t="s">
        <v>76</v>
      </c>
      <c r="D4331" s="30" t="s">
        <v>48</v>
      </c>
      <c r="E4331" s="31">
        <v>1600.8</v>
      </c>
      <c r="F4331" s="32">
        <v>0.133876</v>
      </c>
      <c r="G4331" s="32">
        <f t="shared" si="134"/>
        <v>214.3087008</v>
      </c>
    </row>
    <row r="4332" spans="1:7" ht="20.100000000000001" customHeight="1">
      <c r="A4332" s="29" t="s">
        <v>203</v>
      </c>
      <c r="B4332" s="29" t="s">
        <v>78</v>
      </c>
      <c r="C4332" s="29" t="s">
        <v>79</v>
      </c>
      <c r="D4332" s="30" t="s">
        <v>81</v>
      </c>
      <c r="E4332" s="31">
        <v>124.19</v>
      </c>
      <c r="F4332" s="32">
        <v>0.2472</v>
      </c>
      <c r="G4332" s="32">
        <f t="shared" si="134"/>
        <v>30.699767999999999</v>
      </c>
    </row>
    <row r="4333" spans="1:7" ht="20.100000000000001" customHeight="1">
      <c r="A4333" s="29" t="s">
        <v>205</v>
      </c>
      <c r="B4333" s="29" t="s">
        <v>85</v>
      </c>
      <c r="C4333" s="29" t="s">
        <v>86</v>
      </c>
      <c r="D4333" s="30" t="s">
        <v>48</v>
      </c>
      <c r="E4333" s="31">
        <v>91.8</v>
      </c>
      <c r="F4333" s="32">
        <v>2</v>
      </c>
      <c r="G4333" s="32">
        <f t="shared" si="134"/>
        <v>183.6</v>
      </c>
    </row>
    <row r="4334" spans="1:7" ht="20.100000000000001" customHeight="1">
      <c r="A4334" s="29" t="s">
        <v>206</v>
      </c>
      <c r="B4334" s="29" t="s">
        <v>88</v>
      </c>
      <c r="C4334" s="29" t="s">
        <v>89</v>
      </c>
      <c r="D4334" s="30" t="s">
        <v>48</v>
      </c>
      <c r="E4334" s="31">
        <v>91.8</v>
      </c>
      <c r="F4334" s="32">
        <v>0.4</v>
      </c>
      <c r="G4334" s="32">
        <f t="shared" si="134"/>
        <v>36.72</v>
      </c>
    </row>
    <row r="4335" spans="1:7" ht="15" customHeight="1">
      <c r="A4335" s="29" t="s">
        <v>207</v>
      </c>
      <c r="B4335" s="29" t="s">
        <v>159</v>
      </c>
      <c r="C4335" s="29" t="s">
        <v>160</v>
      </c>
      <c r="D4335" s="30" t="s">
        <v>48</v>
      </c>
      <c r="E4335" s="31">
        <v>91.8</v>
      </c>
      <c r="F4335" s="32">
        <v>8.8999999999999996E-2</v>
      </c>
      <c r="G4335" s="32">
        <f t="shared" si="134"/>
        <v>8.1701999999999995</v>
      </c>
    </row>
    <row r="4336" spans="1:7" ht="20.100000000000001" customHeight="1">
      <c r="A4336" s="29" t="s">
        <v>208</v>
      </c>
      <c r="B4336" s="29" t="s">
        <v>95</v>
      </c>
      <c r="C4336" s="29" t="s">
        <v>96</v>
      </c>
      <c r="D4336" s="30" t="s">
        <v>48</v>
      </c>
      <c r="E4336" s="31">
        <v>91.8</v>
      </c>
      <c r="F4336" s="32">
        <v>0.6</v>
      </c>
      <c r="G4336" s="32">
        <f t="shared" si="134"/>
        <v>55.08</v>
      </c>
    </row>
    <row r="4337" spans="1:7" ht="20.100000000000001" customHeight="1">
      <c r="A4337" s="29" t="s">
        <v>209</v>
      </c>
      <c r="B4337" s="29" t="s">
        <v>98</v>
      </c>
      <c r="C4337" s="29" t="s">
        <v>99</v>
      </c>
      <c r="D4337" s="30" t="s">
        <v>101</v>
      </c>
      <c r="E4337" s="31">
        <v>91.8</v>
      </c>
      <c r="F4337" s="32">
        <v>0.6</v>
      </c>
      <c r="G4337" s="32">
        <f t="shared" si="134"/>
        <v>55.08</v>
      </c>
    </row>
    <row r="4338" spans="1:7" ht="27.95" customHeight="1">
      <c r="A4338" s="29" t="s">
        <v>210</v>
      </c>
      <c r="B4338" s="29" t="s">
        <v>211</v>
      </c>
      <c r="C4338" s="29" t="s">
        <v>212</v>
      </c>
      <c r="D4338" s="30" t="s">
        <v>101</v>
      </c>
      <c r="E4338" s="31">
        <v>330.48</v>
      </c>
      <c r="F4338" s="32">
        <v>0.96553999999999995</v>
      </c>
      <c r="G4338" s="32">
        <f t="shared" si="134"/>
        <v>319.09165919999998</v>
      </c>
    </row>
    <row r="4339" spans="1:7" ht="20.100000000000001" customHeight="1">
      <c r="A4339" s="29" t="s">
        <v>213</v>
      </c>
      <c r="B4339" s="29" t="s">
        <v>107</v>
      </c>
      <c r="C4339" s="29" t="s">
        <v>108</v>
      </c>
      <c r="D4339" s="30" t="s">
        <v>48</v>
      </c>
      <c r="E4339" s="31">
        <v>91.8</v>
      </c>
      <c r="F4339" s="32">
        <v>5.5</v>
      </c>
      <c r="G4339" s="32">
        <f t="shared" si="134"/>
        <v>504.9</v>
      </c>
    </row>
    <row r="4340" spans="1:7" ht="27.95" customHeight="1">
      <c r="A4340" s="29" t="s">
        <v>214</v>
      </c>
      <c r="B4340" s="29" t="s">
        <v>110</v>
      </c>
      <c r="C4340" s="29" t="s">
        <v>111</v>
      </c>
      <c r="D4340" s="30" t="s">
        <v>58</v>
      </c>
      <c r="E4340" s="31">
        <v>365.33</v>
      </c>
      <c r="F4340" s="32">
        <v>0.37630000000000002</v>
      </c>
      <c r="G4340" s="32">
        <f t="shared" si="134"/>
        <v>137.473679</v>
      </c>
    </row>
    <row r="4341" spans="1:7" ht="20.100000000000001" customHeight="1">
      <c r="A4341" s="29" t="s">
        <v>215</v>
      </c>
      <c r="B4341" s="29" t="s">
        <v>113</v>
      </c>
      <c r="C4341" s="29" t="s">
        <v>114</v>
      </c>
      <c r="D4341" s="30" t="s">
        <v>101</v>
      </c>
      <c r="E4341" s="31">
        <v>30.14</v>
      </c>
      <c r="F4341" s="32">
        <v>6</v>
      </c>
      <c r="G4341" s="32">
        <f t="shared" si="134"/>
        <v>180.84</v>
      </c>
    </row>
    <row r="4342" spans="1:7" ht="20.100000000000001" customHeight="1">
      <c r="A4342" s="29" t="s">
        <v>216</v>
      </c>
      <c r="B4342" s="29" t="s">
        <v>116</v>
      </c>
      <c r="C4342" s="29" t="s">
        <v>117</v>
      </c>
      <c r="D4342" s="30" t="s">
        <v>118</v>
      </c>
      <c r="E4342" s="31">
        <v>1.8</v>
      </c>
      <c r="F4342" s="32">
        <v>0.37940000000000002</v>
      </c>
      <c r="G4342" s="32">
        <f t="shared" si="134"/>
        <v>0.68292000000000008</v>
      </c>
    </row>
    <row r="4343" spans="1:7" ht="27.95" customHeight="1">
      <c r="A4343" s="29" t="s">
        <v>218</v>
      </c>
      <c r="B4343" s="29" t="s">
        <v>123</v>
      </c>
      <c r="C4343" s="29" t="s">
        <v>124</v>
      </c>
      <c r="D4343" s="30" t="s">
        <v>101</v>
      </c>
      <c r="E4343" s="31">
        <v>34.67</v>
      </c>
      <c r="F4343" s="32">
        <v>5.96E-2</v>
      </c>
      <c r="G4343" s="32">
        <f t="shared" si="134"/>
        <v>2.0663320000000001</v>
      </c>
    </row>
    <row r="4344" spans="1:7" ht="27.95" customHeight="1">
      <c r="A4344" s="29" t="s">
        <v>219</v>
      </c>
      <c r="B4344" s="29" t="s">
        <v>220</v>
      </c>
      <c r="C4344" s="29" t="s">
        <v>221</v>
      </c>
      <c r="D4344" s="30" t="s">
        <v>48</v>
      </c>
      <c r="E4344" s="31">
        <v>9</v>
      </c>
      <c r="F4344" s="32">
        <v>1.5215700000000001</v>
      </c>
      <c r="G4344" s="32">
        <f t="shared" si="134"/>
        <v>13.694130000000001</v>
      </c>
    </row>
    <row r="4345" spans="1:7" ht="20.100000000000001" customHeight="1">
      <c r="A4345" s="29" t="s">
        <v>222</v>
      </c>
      <c r="B4345" s="29" t="s">
        <v>223</v>
      </c>
      <c r="C4345" s="29" t="s">
        <v>224</v>
      </c>
      <c r="D4345" s="30" t="s">
        <v>48</v>
      </c>
      <c r="E4345" s="31">
        <v>1.36</v>
      </c>
      <c r="F4345" s="32">
        <v>6.4429999999999996</v>
      </c>
      <c r="G4345" s="32">
        <f t="shared" si="134"/>
        <v>8.76248</v>
      </c>
    </row>
    <row r="4346" spans="1:7" ht="20.100000000000001" customHeight="1">
      <c r="A4346" s="29" t="s">
        <v>225</v>
      </c>
      <c r="B4346" s="29" t="s">
        <v>226</v>
      </c>
      <c r="C4346" s="29" t="s">
        <v>227</v>
      </c>
      <c r="D4346" s="30" t="s">
        <v>48</v>
      </c>
      <c r="E4346" s="31">
        <v>17.399999999999999</v>
      </c>
      <c r="F4346" s="32">
        <v>0.13437399999999999</v>
      </c>
      <c r="G4346" s="32">
        <f t="shared" si="134"/>
        <v>2.3381075999999998</v>
      </c>
    </row>
    <row r="4347" spans="1:7" ht="20.100000000000001" customHeight="1">
      <c r="A4347" s="29" t="s">
        <v>228</v>
      </c>
      <c r="B4347" s="29" t="s">
        <v>229</v>
      </c>
      <c r="C4347" s="29" t="s">
        <v>230</v>
      </c>
      <c r="D4347" s="30" t="s">
        <v>48</v>
      </c>
      <c r="E4347" s="31">
        <v>17.399999999999999</v>
      </c>
      <c r="F4347" s="32">
        <v>1.2</v>
      </c>
      <c r="G4347" s="32">
        <f t="shared" si="134"/>
        <v>20.88</v>
      </c>
    </row>
    <row r="4348" spans="1:7" ht="20.100000000000001" customHeight="1">
      <c r="A4348" s="29" t="s">
        <v>235</v>
      </c>
      <c r="B4348" s="29" t="s">
        <v>128</v>
      </c>
      <c r="C4348" s="29" t="s">
        <v>129</v>
      </c>
      <c r="D4348" s="30" t="s">
        <v>48</v>
      </c>
      <c r="E4348" s="31">
        <v>1721.67</v>
      </c>
      <c r="F4348" s="32">
        <v>1.0041</v>
      </c>
      <c r="G4348" s="32">
        <f t="shared" si="134"/>
        <v>1728.7288470000001</v>
      </c>
    </row>
    <row r="4349" spans="1:7" ht="20.100000000000001" customHeight="1">
      <c r="A4349" s="29" t="s">
        <v>236</v>
      </c>
      <c r="B4349" s="29" t="s">
        <v>131</v>
      </c>
      <c r="C4349" s="29" t="s">
        <v>132</v>
      </c>
      <c r="D4349" s="30" t="s">
        <v>48</v>
      </c>
      <c r="E4349" s="31">
        <v>1721.67</v>
      </c>
      <c r="F4349" s="32">
        <v>0.50229999999999997</v>
      </c>
      <c r="G4349" s="32">
        <f t="shared" si="134"/>
        <v>864.79484100000002</v>
      </c>
    </row>
    <row r="4350" spans="1:7" ht="27.95" customHeight="1">
      <c r="A4350" s="29" t="s">
        <v>238</v>
      </c>
      <c r="B4350" s="29" t="s">
        <v>135</v>
      </c>
      <c r="C4350" s="29" t="s">
        <v>136</v>
      </c>
      <c r="D4350" s="30" t="s">
        <v>48</v>
      </c>
      <c r="E4350" s="31">
        <v>1721.67</v>
      </c>
      <c r="F4350" s="32">
        <v>0.20188400000000001</v>
      </c>
      <c r="G4350" s="32">
        <f t="shared" si="134"/>
        <v>347.57762628</v>
      </c>
    </row>
    <row r="4351" spans="1:7" ht="36" customHeight="1">
      <c r="A4351" s="29" t="s">
        <v>239</v>
      </c>
      <c r="B4351" s="29" t="s">
        <v>138</v>
      </c>
      <c r="C4351" s="29" t="s">
        <v>139</v>
      </c>
      <c r="D4351" s="30" t="s">
        <v>48</v>
      </c>
      <c r="E4351" s="31">
        <v>1721.67</v>
      </c>
      <c r="F4351" s="32">
        <v>1.24085</v>
      </c>
      <c r="G4351" s="32">
        <f t="shared" si="134"/>
        <v>2136.3342195</v>
      </c>
    </row>
    <row r="4352" spans="1:7" ht="20.100000000000001" customHeight="1">
      <c r="A4352" s="29" t="s">
        <v>240</v>
      </c>
      <c r="B4352" s="29" t="s">
        <v>241</v>
      </c>
      <c r="C4352" s="29" t="s">
        <v>242</v>
      </c>
      <c r="D4352" s="30" t="s">
        <v>48</v>
      </c>
      <c r="E4352" s="31">
        <v>1269.6500000000001</v>
      </c>
      <c r="F4352" s="32">
        <v>1.734</v>
      </c>
      <c r="G4352" s="32">
        <f t="shared" si="134"/>
        <v>2201.5731000000001</v>
      </c>
    </row>
    <row r="4353" spans="1:7" ht="20.100000000000001" customHeight="1">
      <c r="A4353" s="29" t="s">
        <v>243</v>
      </c>
      <c r="B4353" s="29" t="s">
        <v>244</v>
      </c>
      <c r="C4353" s="29" t="s">
        <v>245</v>
      </c>
      <c r="D4353" s="30" t="s">
        <v>48</v>
      </c>
      <c r="E4353" s="31">
        <v>168.7</v>
      </c>
      <c r="F4353" s="32">
        <v>1.734</v>
      </c>
      <c r="G4353" s="32">
        <f t="shared" ref="G4353:G4384" si="135">F4353*E4353</f>
        <v>292.5258</v>
      </c>
    </row>
    <row r="4354" spans="1:7" ht="20.100000000000001" customHeight="1">
      <c r="A4354" s="29" t="s">
        <v>246</v>
      </c>
      <c r="B4354" s="29" t="s">
        <v>247</v>
      </c>
      <c r="C4354" s="29" t="s">
        <v>248</v>
      </c>
      <c r="D4354" s="30" t="s">
        <v>48</v>
      </c>
      <c r="E4354" s="31">
        <v>283.3</v>
      </c>
      <c r="F4354" s="32">
        <v>1.734</v>
      </c>
      <c r="G4354" s="32">
        <f t="shared" si="135"/>
        <v>491.24220000000003</v>
      </c>
    </row>
    <row r="4355" spans="1:7" ht="20.100000000000001" customHeight="1">
      <c r="A4355" s="29" t="s">
        <v>249</v>
      </c>
      <c r="B4355" s="29" t="s">
        <v>150</v>
      </c>
      <c r="C4355" s="29" t="s">
        <v>151</v>
      </c>
      <c r="D4355" s="30" t="s">
        <v>48</v>
      </c>
      <c r="E4355" s="31">
        <v>1721.67</v>
      </c>
      <c r="F4355" s="32">
        <v>0.46</v>
      </c>
      <c r="G4355" s="32">
        <f t="shared" si="135"/>
        <v>791.96820000000002</v>
      </c>
    </row>
    <row r="4356" spans="1:7" ht="20.100000000000001" customHeight="1">
      <c r="A4356" s="29" t="s">
        <v>250</v>
      </c>
      <c r="B4356" s="29" t="s">
        <v>251</v>
      </c>
      <c r="C4356" s="29" t="s">
        <v>252</v>
      </c>
      <c r="D4356" s="30" t="s">
        <v>48</v>
      </c>
      <c r="E4356" s="31">
        <v>58.29</v>
      </c>
      <c r="F4356" s="32">
        <v>8.8800000000000004E-2</v>
      </c>
      <c r="G4356" s="32">
        <f t="shared" si="135"/>
        <v>5.1761520000000001</v>
      </c>
    </row>
    <row r="4357" spans="1:7" ht="20.100000000000001" customHeight="1">
      <c r="A4357" s="29" t="s">
        <v>253</v>
      </c>
      <c r="B4357" s="29" t="s">
        <v>254</v>
      </c>
      <c r="C4357" s="29" t="s">
        <v>255</v>
      </c>
      <c r="D4357" s="30" t="s">
        <v>48</v>
      </c>
      <c r="E4357" s="31">
        <v>58.29</v>
      </c>
      <c r="F4357" s="32">
        <v>0.22</v>
      </c>
      <c r="G4357" s="32">
        <f t="shared" si="135"/>
        <v>12.8238</v>
      </c>
    </row>
    <row r="4358" spans="1:7" ht="15" customHeight="1">
      <c r="A4358" s="29" t="s">
        <v>256</v>
      </c>
      <c r="B4358" s="29" t="s">
        <v>153</v>
      </c>
      <c r="C4358" s="29" t="s">
        <v>154</v>
      </c>
      <c r="D4358" s="30" t="s">
        <v>155</v>
      </c>
      <c r="E4358" s="31">
        <v>190</v>
      </c>
      <c r="F4358" s="32">
        <v>0.63349999999999995</v>
      </c>
      <c r="G4358" s="32">
        <f t="shared" si="135"/>
        <v>120.36499999999999</v>
      </c>
    </row>
    <row r="4359" spans="1:7" ht="20.100000000000001" customHeight="1">
      <c r="A4359" s="29" t="s">
        <v>257</v>
      </c>
      <c r="B4359" s="29" t="s">
        <v>258</v>
      </c>
      <c r="C4359" s="29" t="s">
        <v>259</v>
      </c>
      <c r="D4359" s="30" t="s">
        <v>48</v>
      </c>
      <c r="E4359" s="31">
        <v>340</v>
      </c>
      <c r="F4359" s="32">
        <v>0.6</v>
      </c>
      <c r="G4359" s="32">
        <f t="shared" si="135"/>
        <v>204</v>
      </c>
    </row>
    <row r="4360" spans="1:7" ht="20.100000000000001" customHeight="1">
      <c r="A4360" s="29" t="s">
        <v>260</v>
      </c>
      <c r="B4360" s="29" t="s">
        <v>261</v>
      </c>
      <c r="C4360" s="29" t="s">
        <v>262</v>
      </c>
      <c r="D4360" s="30" t="s">
        <v>48</v>
      </c>
      <c r="E4360" s="31">
        <v>340</v>
      </c>
      <c r="F4360" s="32">
        <v>0.9</v>
      </c>
      <c r="G4360" s="32">
        <f t="shared" si="135"/>
        <v>306</v>
      </c>
    </row>
    <row r="4361" spans="1:7" ht="15" customHeight="1">
      <c r="A4361" s="29" t="s">
        <v>265</v>
      </c>
      <c r="B4361" s="29" t="s">
        <v>159</v>
      </c>
      <c r="C4361" s="29" t="s">
        <v>160</v>
      </c>
      <c r="D4361" s="30" t="s">
        <v>48</v>
      </c>
      <c r="E4361" s="31">
        <v>408</v>
      </c>
      <c r="F4361" s="32">
        <v>8.8999999999999996E-2</v>
      </c>
      <c r="G4361" s="32">
        <f t="shared" si="135"/>
        <v>36.311999999999998</v>
      </c>
    </row>
    <row r="4362" spans="1:7" ht="36" customHeight="1">
      <c r="A4362" s="29" t="s">
        <v>266</v>
      </c>
      <c r="B4362" s="29" t="s">
        <v>267</v>
      </c>
      <c r="C4362" s="29" t="s">
        <v>268</v>
      </c>
      <c r="D4362" s="30" t="s">
        <v>48</v>
      </c>
      <c r="E4362" s="31">
        <v>408</v>
      </c>
      <c r="F4362" s="32">
        <v>0.57703499999999996</v>
      </c>
      <c r="G4362" s="32">
        <f t="shared" si="135"/>
        <v>235.43027999999998</v>
      </c>
    </row>
    <row r="4363" spans="1:7" ht="20.100000000000001" customHeight="1">
      <c r="A4363" s="29" t="s">
        <v>269</v>
      </c>
      <c r="B4363" s="29" t="s">
        <v>270</v>
      </c>
      <c r="C4363" s="29" t="s">
        <v>271</v>
      </c>
      <c r="D4363" s="30" t="s">
        <v>48</v>
      </c>
      <c r="E4363" s="31">
        <v>408</v>
      </c>
      <c r="F4363" s="32">
        <v>0.57199999999999995</v>
      </c>
      <c r="G4363" s="32">
        <f t="shared" si="135"/>
        <v>233.37599999999998</v>
      </c>
    </row>
    <row r="4364" spans="1:7" ht="20.100000000000001" customHeight="1">
      <c r="A4364" s="29" t="s">
        <v>274</v>
      </c>
      <c r="B4364" s="29" t="s">
        <v>275</v>
      </c>
      <c r="C4364" s="29" t="s">
        <v>276</v>
      </c>
      <c r="D4364" s="30" t="s">
        <v>48</v>
      </c>
      <c r="E4364" s="31">
        <v>229.45</v>
      </c>
      <c r="F4364" s="32">
        <v>1.43</v>
      </c>
      <c r="G4364" s="32">
        <f t="shared" si="135"/>
        <v>328.11349999999999</v>
      </c>
    </row>
    <row r="4365" spans="1:7" ht="20.100000000000001" customHeight="1">
      <c r="A4365" s="29" t="s">
        <v>277</v>
      </c>
      <c r="B4365" s="29" t="s">
        <v>131</v>
      </c>
      <c r="C4365" s="29" t="s">
        <v>132</v>
      </c>
      <c r="D4365" s="30" t="s">
        <v>48</v>
      </c>
      <c r="E4365" s="31">
        <v>46.46</v>
      </c>
      <c r="F4365" s="32">
        <v>0.50229999999999997</v>
      </c>
      <c r="G4365" s="32">
        <f t="shared" si="135"/>
        <v>23.336857999999999</v>
      </c>
    </row>
    <row r="4366" spans="1:7" ht="36" customHeight="1">
      <c r="A4366" s="29" t="s">
        <v>278</v>
      </c>
      <c r="B4366" s="29" t="s">
        <v>267</v>
      </c>
      <c r="C4366" s="29" t="s">
        <v>268</v>
      </c>
      <c r="D4366" s="30" t="s">
        <v>48</v>
      </c>
      <c r="E4366" s="31">
        <v>229.45</v>
      </c>
      <c r="F4366" s="32">
        <v>0.57703499999999996</v>
      </c>
      <c r="G4366" s="32">
        <f t="shared" si="135"/>
        <v>132.40068074999999</v>
      </c>
    </row>
    <row r="4367" spans="1:7" ht="20.100000000000001" customHeight="1">
      <c r="A4367" s="29" t="s">
        <v>279</v>
      </c>
      <c r="B4367" s="29" t="s">
        <v>280</v>
      </c>
      <c r="C4367" s="29" t="s">
        <v>281</v>
      </c>
      <c r="D4367" s="30" t="s">
        <v>48</v>
      </c>
      <c r="E4367" s="31">
        <v>275.91000000000003</v>
      </c>
      <c r="F4367" s="32">
        <v>1.1399999999999999</v>
      </c>
      <c r="G4367" s="32">
        <f t="shared" si="135"/>
        <v>314.53739999999999</v>
      </c>
    </row>
    <row r="4368" spans="1:7" ht="20.100000000000001" customHeight="1">
      <c r="A4368" s="29" t="s">
        <v>282</v>
      </c>
      <c r="B4368" s="29" t="s">
        <v>283</v>
      </c>
      <c r="C4368" s="29" t="s">
        <v>284</v>
      </c>
      <c r="D4368" s="30" t="s">
        <v>48</v>
      </c>
      <c r="E4368" s="31">
        <v>229.45</v>
      </c>
      <c r="F4368" s="32">
        <v>1.6500999999999999</v>
      </c>
      <c r="G4368" s="32">
        <f t="shared" si="135"/>
        <v>378.61544499999997</v>
      </c>
    </row>
    <row r="4369" spans="1:7" ht="20.100000000000001" customHeight="1">
      <c r="A4369" s="29" t="s">
        <v>285</v>
      </c>
      <c r="B4369" s="29" t="s">
        <v>286</v>
      </c>
      <c r="C4369" s="29" t="s">
        <v>287</v>
      </c>
      <c r="D4369" s="30" t="s">
        <v>48</v>
      </c>
      <c r="E4369" s="31">
        <v>46.46</v>
      </c>
      <c r="F4369" s="32">
        <v>0.92284999999999995</v>
      </c>
      <c r="G4369" s="32">
        <f t="shared" si="135"/>
        <v>42.875610999999999</v>
      </c>
    </row>
    <row r="4370" spans="1:7" ht="20.100000000000001" customHeight="1">
      <c r="A4370" s="29" t="s">
        <v>290</v>
      </c>
      <c r="B4370" s="29" t="s">
        <v>116</v>
      </c>
      <c r="C4370" s="29" t="s">
        <v>117</v>
      </c>
      <c r="D4370" s="30" t="s">
        <v>118</v>
      </c>
      <c r="E4370" s="31">
        <v>5</v>
      </c>
      <c r="F4370" s="32">
        <v>0.37940000000000002</v>
      </c>
      <c r="G4370" s="32">
        <f t="shared" si="135"/>
        <v>1.897</v>
      </c>
    </row>
    <row r="4371" spans="1:7" ht="20.100000000000001" customHeight="1">
      <c r="A4371" s="29" t="s">
        <v>291</v>
      </c>
      <c r="B4371" s="29" t="s">
        <v>292</v>
      </c>
      <c r="C4371" s="29" t="s">
        <v>293</v>
      </c>
      <c r="D4371" s="30" t="s">
        <v>118</v>
      </c>
      <c r="E4371" s="31">
        <v>0.25</v>
      </c>
      <c r="F4371" s="32">
        <v>25.622199999999999</v>
      </c>
      <c r="G4371" s="32">
        <f t="shared" si="135"/>
        <v>6.4055499999999999</v>
      </c>
    </row>
    <row r="4372" spans="1:7" ht="27.95" customHeight="1">
      <c r="A4372" s="29" t="s">
        <v>294</v>
      </c>
      <c r="B4372" s="29" t="s">
        <v>103</v>
      </c>
      <c r="C4372" s="29" t="s">
        <v>104</v>
      </c>
      <c r="D4372" s="30" t="s">
        <v>101</v>
      </c>
      <c r="E4372" s="31">
        <v>4</v>
      </c>
      <c r="F4372" s="32">
        <v>5.5800000000000002E-2</v>
      </c>
      <c r="G4372" s="32">
        <f t="shared" si="135"/>
        <v>0.22320000000000001</v>
      </c>
    </row>
    <row r="4373" spans="1:7" ht="27.95" customHeight="1">
      <c r="A4373" s="29" t="s">
        <v>295</v>
      </c>
      <c r="B4373" s="29" t="s">
        <v>211</v>
      </c>
      <c r="C4373" s="29" t="s">
        <v>296</v>
      </c>
      <c r="D4373" s="30" t="s">
        <v>101</v>
      </c>
      <c r="E4373" s="31">
        <v>4</v>
      </c>
      <c r="F4373" s="32">
        <v>0.96553999999999995</v>
      </c>
      <c r="G4373" s="32">
        <f t="shared" si="135"/>
        <v>3.8621599999999998</v>
      </c>
    </row>
    <row r="4374" spans="1:7" ht="20.100000000000001" customHeight="1">
      <c r="A4374" s="29" t="s">
        <v>297</v>
      </c>
      <c r="B4374" s="29" t="s">
        <v>298</v>
      </c>
      <c r="C4374" s="29" t="s">
        <v>299</v>
      </c>
      <c r="D4374" s="30" t="s">
        <v>118</v>
      </c>
      <c r="E4374" s="31">
        <v>0.25</v>
      </c>
      <c r="F4374" s="32">
        <v>12.295</v>
      </c>
      <c r="G4374" s="32">
        <f t="shared" si="135"/>
        <v>3.07375</v>
      </c>
    </row>
    <row r="4375" spans="1:7" ht="27.95" customHeight="1">
      <c r="A4375" s="29" t="s">
        <v>300</v>
      </c>
      <c r="B4375" s="29" t="s">
        <v>301</v>
      </c>
      <c r="C4375" s="29" t="s">
        <v>302</v>
      </c>
      <c r="D4375" s="30" t="s">
        <v>48</v>
      </c>
      <c r="E4375" s="31">
        <v>25</v>
      </c>
      <c r="F4375" s="32">
        <v>1.1896500000000001</v>
      </c>
      <c r="G4375" s="32">
        <f t="shared" si="135"/>
        <v>29.741250000000001</v>
      </c>
    </row>
    <row r="4376" spans="1:7" ht="27.95" customHeight="1">
      <c r="A4376" s="29" t="s">
        <v>303</v>
      </c>
      <c r="B4376" s="29" t="s">
        <v>304</v>
      </c>
      <c r="C4376" s="29" t="s">
        <v>305</v>
      </c>
      <c r="D4376" s="30" t="s">
        <v>48</v>
      </c>
      <c r="E4376" s="31">
        <v>12</v>
      </c>
      <c r="F4376" s="32">
        <v>2.1936249999999999</v>
      </c>
      <c r="G4376" s="32">
        <f t="shared" si="135"/>
        <v>26.323499999999999</v>
      </c>
    </row>
    <row r="4377" spans="1:7" ht="27.95" customHeight="1">
      <c r="A4377" s="29" t="s">
        <v>306</v>
      </c>
      <c r="B4377" s="29" t="s">
        <v>307</v>
      </c>
      <c r="C4377" s="29" t="s">
        <v>308</v>
      </c>
      <c r="D4377" s="30" t="s">
        <v>118</v>
      </c>
      <c r="E4377" s="31">
        <v>0.56000000000000005</v>
      </c>
      <c r="F4377" s="32">
        <v>25.216999999999999</v>
      </c>
      <c r="G4377" s="32">
        <f t="shared" si="135"/>
        <v>14.12152</v>
      </c>
    </row>
    <row r="4378" spans="1:7" ht="27.95" customHeight="1">
      <c r="A4378" s="29" t="s">
        <v>309</v>
      </c>
      <c r="B4378" s="29" t="s">
        <v>135</v>
      </c>
      <c r="C4378" s="29" t="s">
        <v>136</v>
      </c>
      <c r="D4378" s="30" t="s">
        <v>48</v>
      </c>
      <c r="E4378" s="31">
        <v>25</v>
      </c>
      <c r="F4378" s="32">
        <v>0.20188400000000001</v>
      </c>
      <c r="G4378" s="32">
        <f t="shared" si="135"/>
        <v>5.0471000000000004</v>
      </c>
    </row>
    <row r="4379" spans="1:7" ht="36" customHeight="1">
      <c r="A4379" s="29" t="s">
        <v>310</v>
      </c>
      <c r="B4379" s="29" t="s">
        <v>138</v>
      </c>
      <c r="C4379" s="29" t="s">
        <v>139</v>
      </c>
      <c r="D4379" s="30" t="s">
        <v>48</v>
      </c>
      <c r="E4379" s="31">
        <v>25</v>
      </c>
      <c r="F4379" s="32">
        <v>1.24085</v>
      </c>
      <c r="G4379" s="32">
        <f t="shared" si="135"/>
        <v>31.021250000000002</v>
      </c>
    </row>
    <row r="4380" spans="1:7" ht="20.100000000000001" customHeight="1">
      <c r="A4380" s="29" t="s">
        <v>311</v>
      </c>
      <c r="B4380" s="29" t="s">
        <v>312</v>
      </c>
      <c r="C4380" s="29" t="s">
        <v>313</v>
      </c>
      <c r="D4380" s="30" t="s">
        <v>48</v>
      </c>
      <c r="E4380" s="31">
        <v>168</v>
      </c>
      <c r="F4380" s="32">
        <v>6.8000000000000005E-2</v>
      </c>
      <c r="G4380" s="32">
        <f t="shared" si="135"/>
        <v>11.424000000000001</v>
      </c>
    </row>
    <row r="4381" spans="1:7" ht="20.100000000000001" customHeight="1">
      <c r="A4381" s="29" t="s">
        <v>314</v>
      </c>
      <c r="B4381" s="29" t="s">
        <v>254</v>
      </c>
      <c r="C4381" s="29" t="s">
        <v>255</v>
      </c>
      <c r="D4381" s="30" t="s">
        <v>48</v>
      </c>
      <c r="E4381" s="31">
        <v>168</v>
      </c>
      <c r="F4381" s="32">
        <v>0.22</v>
      </c>
      <c r="G4381" s="32">
        <f t="shared" si="135"/>
        <v>36.96</v>
      </c>
    </row>
    <row r="4382" spans="1:7" ht="27.95" customHeight="1">
      <c r="A4382" s="29" t="s">
        <v>316</v>
      </c>
      <c r="B4382" s="29" t="s">
        <v>317</v>
      </c>
      <c r="C4382" s="29" t="s">
        <v>318</v>
      </c>
      <c r="D4382" s="30" t="s">
        <v>48</v>
      </c>
      <c r="E4382" s="31">
        <v>459</v>
      </c>
      <c r="F4382" s="32">
        <v>0.1691</v>
      </c>
      <c r="G4382" s="32">
        <f t="shared" si="135"/>
        <v>77.616900000000001</v>
      </c>
    </row>
    <row r="4383" spans="1:7" ht="20.100000000000001" customHeight="1">
      <c r="A4383" s="29" t="s">
        <v>319</v>
      </c>
      <c r="B4383" s="29" t="s">
        <v>185</v>
      </c>
      <c r="C4383" s="29" t="s">
        <v>186</v>
      </c>
      <c r="D4383" s="30" t="s">
        <v>48</v>
      </c>
      <c r="E4383" s="31">
        <v>459</v>
      </c>
      <c r="F4383" s="32">
        <v>0.1201</v>
      </c>
      <c r="G4383" s="32">
        <f t="shared" si="135"/>
        <v>55.125900000000001</v>
      </c>
    </row>
    <row r="4384" spans="1:7" ht="20.100000000000001" customHeight="1">
      <c r="A4384" s="29" t="s">
        <v>320</v>
      </c>
      <c r="B4384" s="29" t="s">
        <v>191</v>
      </c>
      <c r="C4384" s="29" t="s">
        <v>192</v>
      </c>
      <c r="D4384" s="30" t="s">
        <v>81</v>
      </c>
      <c r="E4384" s="31">
        <v>34</v>
      </c>
      <c r="F4384" s="32">
        <v>0.35049999999999998</v>
      </c>
      <c r="G4384" s="32">
        <f t="shared" si="135"/>
        <v>11.917</v>
      </c>
    </row>
    <row r="4385" spans="1:7" ht="20.100000000000001" customHeight="1">
      <c r="A4385" s="29" t="s">
        <v>321</v>
      </c>
      <c r="B4385" s="29" t="s">
        <v>322</v>
      </c>
      <c r="C4385" s="29" t="s">
        <v>323</v>
      </c>
      <c r="D4385" s="30" t="s">
        <v>81</v>
      </c>
      <c r="E4385" s="31">
        <v>30</v>
      </c>
      <c r="F4385" s="32">
        <v>0.35049999999999998</v>
      </c>
      <c r="G4385" s="32">
        <f t="shared" ref="G4385:G4416" si="136">F4385*E4385</f>
        <v>10.514999999999999</v>
      </c>
    </row>
    <row r="4386" spans="1:7" ht="20.100000000000001" customHeight="1">
      <c r="A4386" s="29" t="s">
        <v>324</v>
      </c>
      <c r="B4386" s="29" t="s">
        <v>325</v>
      </c>
      <c r="C4386" s="29" t="s">
        <v>326</v>
      </c>
      <c r="D4386" s="30" t="s">
        <v>58</v>
      </c>
      <c r="E4386" s="31">
        <v>2</v>
      </c>
      <c r="F4386" s="32">
        <v>0.90753300000000003</v>
      </c>
      <c r="G4386" s="32">
        <f t="shared" si="136"/>
        <v>1.8150660000000001</v>
      </c>
    </row>
    <row r="4387" spans="1:7" ht="20.100000000000001" customHeight="1">
      <c r="A4387" s="29" t="s">
        <v>329</v>
      </c>
      <c r="B4387" s="29" t="s">
        <v>116</v>
      </c>
      <c r="C4387" s="29" t="s">
        <v>117</v>
      </c>
      <c r="D4387" s="30" t="s">
        <v>118</v>
      </c>
      <c r="E4387" s="31">
        <v>39.6</v>
      </c>
      <c r="F4387" s="32">
        <v>0.37940000000000002</v>
      </c>
      <c r="G4387" s="32">
        <f t="shared" si="136"/>
        <v>15.024240000000001</v>
      </c>
    </row>
    <row r="4388" spans="1:7" ht="20.100000000000001" customHeight="1">
      <c r="A4388" s="29" t="s">
        <v>334</v>
      </c>
      <c r="B4388" s="29" t="s">
        <v>335</v>
      </c>
      <c r="C4388" s="29" t="s">
        <v>336</v>
      </c>
      <c r="D4388" s="30" t="s">
        <v>118</v>
      </c>
      <c r="E4388" s="31">
        <v>9.9</v>
      </c>
      <c r="F4388" s="32">
        <v>5.5970000000000004</v>
      </c>
      <c r="G4388" s="32">
        <f t="shared" si="136"/>
        <v>55.410300000000007</v>
      </c>
    </row>
    <row r="4389" spans="1:7" ht="20.100000000000001" customHeight="1">
      <c r="A4389" s="29" t="s">
        <v>337</v>
      </c>
      <c r="B4389" s="29" t="s">
        <v>338</v>
      </c>
      <c r="C4389" s="29" t="s">
        <v>339</v>
      </c>
      <c r="D4389" s="30" t="s">
        <v>118</v>
      </c>
      <c r="E4389" s="31">
        <v>9.9</v>
      </c>
      <c r="F4389" s="32">
        <v>13.391999999999999</v>
      </c>
      <c r="G4389" s="32">
        <f t="shared" si="136"/>
        <v>132.58080000000001</v>
      </c>
    </row>
    <row r="4390" spans="1:7" ht="20.100000000000001" customHeight="1">
      <c r="A4390" s="29" t="s">
        <v>340</v>
      </c>
      <c r="B4390" s="29" t="s">
        <v>341</v>
      </c>
      <c r="C4390" s="29" t="s">
        <v>342</v>
      </c>
      <c r="D4390" s="30" t="s">
        <v>118</v>
      </c>
      <c r="E4390" s="31">
        <v>9.07</v>
      </c>
      <c r="F4390" s="32">
        <v>3.956</v>
      </c>
      <c r="G4390" s="32">
        <f t="shared" si="136"/>
        <v>35.880920000000003</v>
      </c>
    </row>
    <row r="4391" spans="1:7" ht="27.95" customHeight="1">
      <c r="A4391" s="29" t="s">
        <v>343</v>
      </c>
      <c r="B4391" s="29" t="s">
        <v>211</v>
      </c>
      <c r="C4391" s="29" t="s">
        <v>212</v>
      </c>
      <c r="D4391" s="30" t="s">
        <v>101</v>
      </c>
      <c r="E4391" s="31">
        <v>426.35</v>
      </c>
      <c r="F4391" s="32">
        <v>0.96553999999999995</v>
      </c>
      <c r="G4391" s="32">
        <f t="shared" si="136"/>
        <v>411.65797900000001</v>
      </c>
    </row>
    <row r="4392" spans="1:7" ht="20.100000000000001" customHeight="1">
      <c r="A4392" s="29" t="s">
        <v>344</v>
      </c>
      <c r="B4392" s="29" t="s">
        <v>345</v>
      </c>
      <c r="C4392" s="29" t="s">
        <v>346</v>
      </c>
      <c r="D4392" s="30" t="s">
        <v>101</v>
      </c>
      <c r="E4392" s="31">
        <v>60.82</v>
      </c>
      <c r="F4392" s="32">
        <v>0.23119999999999999</v>
      </c>
      <c r="G4392" s="32">
        <f t="shared" si="136"/>
        <v>14.061584</v>
      </c>
    </row>
    <row r="4393" spans="1:7" ht="27.95" customHeight="1">
      <c r="A4393" s="29" t="s">
        <v>347</v>
      </c>
      <c r="B4393" s="29" t="s">
        <v>348</v>
      </c>
      <c r="C4393" s="29" t="s">
        <v>349</v>
      </c>
      <c r="D4393" s="30" t="s">
        <v>48</v>
      </c>
      <c r="E4393" s="31">
        <v>72</v>
      </c>
      <c r="F4393" s="32">
        <v>1.2186239999999999</v>
      </c>
      <c r="G4393" s="32">
        <f t="shared" si="136"/>
        <v>87.740927999999997</v>
      </c>
    </row>
    <row r="4394" spans="1:7" ht="20.100000000000001" customHeight="1">
      <c r="A4394" s="29" t="s">
        <v>353</v>
      </c>
      <c r="B4394" s="29" t="s">
        <v>298</v>
      </c>
      <c r="C4394" s="29" t="s">
        <v>299</v>
      </c>
      <c r="D4394" s="30" t="s">
        <v>118</v>
      </c>
      <c r="E4394" s="31">
        <v>3.38</v>
      </c>
      <c r="F4394" s="32">
        <v>12.295</v>
      </c>
      <c r="G4394" s="32">
        <f t="shared" si="136"/>
        <v>41.557099999999998</v>
      </c>
    </row>
    <row r="4395" spans="1:7" ht="20.100000000000001" customHeight="1">
      <c r="A4395" s="29" t="s">
        <v>354</v>
      </c>
      <c r="B4395" s="29" t="s">
        <v>355</v>
      </c>
      <c r="C4395" s="29" t="s">
        <v>356</v>
      </c>
      <c r="D4395" s="30" t="s">
        <v>118</v>
      </c>
      <c r="E4395" s="31">
        <v>3.89</v>
      </c>
      <c r="F4395" s="32">
        <v>11.885795</v>
      </c>
      <c r="G4395" s="32">
        <f t="shared" si="136"/>
        <v>46.235742549999998</v>
      </c>
    </row>
    <row r="4396" spans="1:7" ht="20.100000000000001" customHeight="1">
      <c r="A4396" s="29" t="s">
        <v>357</v>
      </c>
      <c r="B4396" s="29" t="s">
        <v>358</v>
      </c>
      <c r="C4396" s="29" t="s">
        <v>359</v>
      </c>
      <c r="D4396" s="30" t="s">
        <v>81</v>
      </c>
      <c r="E4396" s="31">
        <v>220</v>
      </c>
      <c r="F4396" s="32">
        <v>0.44744753999999998</v>
      </c>
      <c r="G4396" s="32">
        <f t="shared" si="136"/>
        <v>98.438458799999992</v>
      </c>
    </row>
    <row r="4397" spans="1:7" ht="27.95" customHeight="1">
      <c r="A4397" s="29" t="s">
        <v>360</v>
      </c>
      <c r="B4397" s="29" t="s">
        <v>361</v>
      </c>
      <c r="C4397" s="29" t="s">
        <v>362</v>
      </c>
      <c r="D4397" s="30" t="s">
        <v>48</v>
      </c>
      <c r="E4397" s="31">
        <v>242</v>
      </c>
      <c r="F4397" s="32">
        <v>1.3115680000000001</v>
      </c>
      <c r="G4397" s="32">
        <f t="shared" si="136"/>
        <v>317.39945600000004</v>
      </c>
    </row>
    <row r="4398" spans="1:7" ht="15" customHeight="1">
      <c r="A4398" s="29" t="s">
        <v>363</v>
      </c>
      <c r="B4398" s="29" t="s">
        <v>153</v>
      </c>
      <c r="C4398" s="29" t="s">
        <v>154</v>
      </c>
      <c r="D4398" s="30" t="s">
        <v>155</v>
      </c>
      <c r="E4398" s="31">
        <v>110</v>
      </c>
      <c r="F4398" s="32">
        <v>0.63349999999999995</v>
      </c>
      <c r="G4398" s="32">
        <f t="shared" si="136"/>
        <v>69.684999999999988</v>
      </c>
    </row>
    <row r="4399" spans="1:7" ht="20.100000000000001" customHeight="1">
      <c r="A4399" s="29" t="s">
        <v>364</v>
      </c>
      <c r="B4399" s="29" t="s">
        <v>365</v>
      </c>
      <c r="C4399" s="29" t="s">
        <v>366</v>
      </c>
      <c r="D4399" s="30" t="s">
        <v>81</v>
      </c>
      <c r="E4399" s="31">
        <v>110</v>
      </c>
      <c r="F4399" s="32">
        <v>1.9350000000000001</v>
      </c>
      <c r="G4399" s="32">
        <f t="shared" si="136"/>
        <v>212.85</v>
      </c>
    </row>
    <row r="4400" spans="1:7" ht="20.100000000000001" customHeight="1">
      <c r="A4400" s="29" t="s">
        <v>369</v>
      </c>
      <c r="B4400" s="29" t="s">
        <v>128</v>
      </c>
      <c r="C4400" s="29" t="s">
        <v>129</v>
      </c>
      <c r="D4400" s="30" t="s">
        <v>48</v>
      </c>
      <c r="E4400" s="31">
        <v>416.73</v>
      </c>
      <c r="F4400" s="32">
        <v>1.0041</v>
      </c>
      <c r="G4400" s="32">
        <f t="shared" si="136"/>
        <v>418.43859300000003</v>
      </c>
    </row>
    <row r="4401" spans="1:7" ht="20.100000000000001" customHeight="1">
      <c r="A4401" s="29" t="s">
        <v>370</v>
      </c>
      <c r="B4401" s="29" t="s">
        <v>371</v>
      </c>
      <c r="C4401" s="29" t="s">
        <v>372</v>
      </c>
      <c r="D4401" s="30" t="s">
        <v>48</v>
      </c>
      <c r="E4401" s="31">
        <v>106.02</v>
      </c>
      <c r="F4401" s="32">
        <v>0.77</v>
      </c>
      <c r="G4401" s="32">
        <f t="shared" si="136"/>
        <v>81.635400000000004</v>
      </c>
    </row>
    <row r="4402" spans="1:7" ht="20.100000000000001" customHeight="1">
      <c r="A4402" s="29" t="s">
        <v>373</v>
      </c>
      <c r="B4402" s="29" t="s">
        <v>275</v>
      </c>
      <c r="C4402" s="29" t="s">
        <v>276</v>
      </c>
      <c r="D4402" s="30" t="s">
        <v>48</v>
      </c>
      <c r="E4402" s="31">
        <v>123.31</v>
      </c>
      <c r="F4402" s="32">
        <v>1.43</v>
      </c>
      <c r="G4402" s="32">
        <f t="shared" si="136"/>
        <v>176.33330000000001</v>
      </c>
    </row>
    <row r="4403" spans="1:7" ht="36" customHeight="1">
      <c r="A4403" s="29" t="s">
        <v>374</v>
      </c>
      <c r="B4403" s="29" t="s">
        <v>267</v>
      </c>
      <c r="C4403" s="29" t="s">
        <v>268</v>
      </c>
      <c r="D4403" s="30" t="s">
        <v>48</v>
      </c>
      <c r="E4403" s="31">
        <v>123.31</v>
      </c>
      <c r="F4403" s="32">
        <v>0.57703499999999996</v>
      </c>
      <c r="G4403" s="32">
        <f t="shared" si="136"/>
        <v>71.15418584999999</v>
      </c>
    </row>
    <row r="4404" spans="1:7" ht="20.100000000000001" customHeight="1">
      <c r="A4404" s="29" t="s">
        <v>375</v>
      </c>
      <c r="B4404" s="29" t="s">
        <v>280</v>
      </c>
      <c r="C4404" s="29" t="s">
        <v>281</v>
      </c>
      <c r="D4404" s="30" t="s">
        <v>48</v>
      </c>
      <c r="E4404" s="31">
        <v>178.5</v>
      </c>
      <c r="F4404" s="32">
        <v>1.1399999999999999</v>
      </c>
      <c r="G4404" s="32">
        <f t="shared" si="136"/>
        <v>203.48999999999998</v>
      </c>
    </row>
    <row r="4405" spans="1:7" ht="20.100000000000001" customHeight="1">
      <c r="A4405" s="29" t="s">
        <v>376</v>
      </c>
      <c r="B4405" s="29" t="s">
        <v>377</v>
      </c>
      <c r="C4405" s="29" t="s">
        <v>378</v>
      </c>
      <c r="D4405" s="30" t="s">
        <v>48</v>
      </c>
      <c r="E4405" s="31">
        <v>123.31</v>
      </c>
      <c r="F4405" s="32">
        <v>1.25475</v>
      </c>
      <c r="G4405" s="32">
        <f t="shared" si="136"/>
        <v>154.72322250000002</v>
      </c>
    </row>
    <row r="4406" spans="1:7" ht="20.100000000000001" customHeight="1">
      <c r="A4406" s="29" t="s">
        <v>379</v>
      </c>
      <c r="B4406" s="29" t="s">
        <v>286</v>
      </c>
      <c r="C4406" s="29" t="s">
        <v>287</v>
      </c>
      <c r="D4406" s="30" t="s">
        <v>48</v>
      </c>
      <c r="E4406" s="31">
        <v>55.18</v>
      </c>
      <c r="F4406" s="32">
        <v>0.92284999999999995</v>
      </c>
      <c r="G4406" s="32">
        <f t="shared" si="136"/>
        <v>50.922863</v>
      </c>
    </row>
    <row r="4407" spans="1:7" ht="27.95" customHeight="1">
      <c r="A4407" s="29" t="s">
        <v>380</v>
      </c>
      <c r="B4407" s="29" t="s">
        <v>381</v>
      </c>
      <c r="C4407" s="29" t="s">
        <v>382</v>
      </c>
      <c r="D4407" s="30" t="s">
        <v>48</v>
      </c>
      <c r="E4407" s="31">
        <v>416.73</v>
      </c>
      <c r="F4407" s="32">
        <v>0.68769999999999998</v>
      </c>
      <c r="G4407" s="32">
        <f t="shared" si="136"/>
        <v>286.58522099999999</v>
      </c>
    </row>
    <row r="4408" spans="1:7" ht="20.100000000000001" customHeight="1">
      <c r="A4408" s="29" t="s">
        <v>383</v>
      </c>
      <c r="B4408" s="29" t="s">
        <v>384</v>
      </c>
      <c r="C4408" s="29" t="s">
        <v>385</v>
      </c>
      <c r="D4408" s="30" t="s">
        <v>48</v>
      </c>
      <c r="E4408" s="31">
        <v>416.73</v>
      </c>
      <c r="F4408" s="32">
        <v>0.04</v>
      </c>
      <c r="G4408" s="32">
        <f t="shared" si="136"/>
        <v>16.6692</v>
      </c>
    </row>
    <row r="4409" spans="1:7" ht="20.100000000000001" customHeight="1">
      <c r="A4409" s="29" t="s">
        <v>386</v>
      </c>
      <c r="B4409" s="29" t="s">
        <v>387</v>
      </c>
      <c r="C4409" s="29" t="s">
        <v>388</v>
      </c>
      <c r="D4409" s="30" t="s">
        <v>48</v>
      </c>
      <c r="E4409" s="31">
        <v>123.31</v>
      </c>
      <c r="F4409" s="32">
        <v>8.7599999999999997E-2</v>
      </c>
      <c r="G4409" s="32">
        <f t="shared" si="136"/>
        <v>10.801956000000001</v>
      </c>
    </row>
    <row r="4410" spans="1:7" ht="15" customHeight="1">
      <c r="A4410" s="29" t="s">
        <v>389</v>
      </c>
      <c r="B4410" s="29" t="s">
        <v>390</v>
      </c>
      <c r="C4410" s="29" t="s">
        <v>391</v>
      </c>
      <c r="D4410" s="30" t="s">
        <v>48</v>
      </c>
      <c r="E4410" s="31">
        <v>123.31</v>
      </c>
      <c r="F4410" s="32">
        <v>1.2</v>
      </c>
      <c r="G4410" s="32">
        <f t="shared" si="136"/>
        <v>147.97200000000001</v>
      </c>
    </row>
    <row r="4411" spans="1:7" ht="20.100000000000001" customHeight="1">
      <c r="A4411" s="29" t="s">
        <v>393</v>
      </c>
      <c r="B4411" s="29" t="s">
        <v>394</v>
      </c>
      <c r="C4411" s="29" t="s">
        <v>395</v>
      </c>
      <c r="D4411" s="30" t="s">
        <v>58</v>
      </c>
      <c r="E4411" s="31">
        <v>33</v>
      </c>
      <c r="F4411" s="32">
        <v>1.9184000000000001</v>
      </c>
      <c r="G4411" s="32">
        <f t="shared" si="136"/>
        <v>63.307200000000002</v>
      </c>
    </row>
    <row r="4412" spans="1:7" ht="20.100000000000001" customHeight="1">
      <c r="A4412" s="29" t="s">
        <v>396</v>
      </c>
      <c r="B4412" s="29" t="s">
        <v>397</v>
      </c>
      <c r="C4412" s="29" t="s">
        <v>398</v>
      </c>
      <c r="D4412" s="30" t="s">
        <v>58</v>
      </c>
      <c r="E4412" s="31">
        <v>33</v>
      </c>
      <c r="F4412" s="32">
        <v>0.20200000000000001</v>
      </c>
      <c r="G4412" s="32">
        <f t="shared" si="136"/>
        <v>6.6660000000000004</v>
      </c>
    </row>
    <row r="4413" spans="1:7" ht="20.100000000000001" customHeight="1">
      <c r="A4413" s="29" t="s">
        <v>399</v>
      </c>
      <c r="B4413" s="29" t="s">
        <v>400</v>
      </c>
      <c r="C4413" s="29" t="s">
        <v>401</v>
      </c>
      <c r="D4413" s="30" t="s">
        <v>58</v>
      </c>
      <c r="E4413" s="31">
        <v>33</v>
      </c>
      <c r="F4413" s="32">
        <v>0.2006</v>
      </c>
      <c r="G4413" s="32">
        <f t="shared" si="136"/>
        <v>6.6197999999999997</v>
      </c>
    </row>
    <row r="4414" spans="1:7" ht="27.95" customHeight="1">
      <c r="A4414" s="29" t="s">
        <v>402</v>
      </c>
      <c r="B4414" s="29" t="s">
        <v>403</v>
      </c>
      <c r="C4414" s="29" t="s">
        <v>404</v>
      </c>
      <c r="D4414" s="30" t="s">
        <v>58</v>
      </c>
      <c r="E4414" s="31">
        <v>30</v>
      </c>
      <c r="F4414" s="32">
        <v>1.7007000000000001</v>
      </c>
      <c r="G4414" s="32">
        <f t="shared" si="136"/>
        <v>51.021000000000001</v>
      </c>
    </row>
    <row r="4415" spans="1:7" ht="20.100000000000001" customHeight="1">
      <c r="A4415" s="29" t="s">
        <v>405</v>
      </c>
      <c r="B4415" s="29" t="s">
        <v>406</v>
      </c>
      <c r="C4415" s="29" t="s">
        <v>407</v>
      </c>
      <c r="D4415" s="30" t="s">
        <v>58</v>
      </c>
      <c r="E4415" s="31">
        <v>30</v>
      </c>
      <c r="F4415" s="32">
        <v>0.6089</v>
      </c>
      <c r="G4415" s="32">
        <f t="shared" si="136"/>
        <v>18.266999999999999</v>
      </c>
    </row>
    <row r="4416" spans="1:7" ht="20.100000000000001" customHeight="1">
      <c r="A4416" s="29" t="s">
        <v>408</v>
      </c>
      <c r="B4416" s="29" t="s">
        <v>400</v>
      </c>
      <c r="C4416" s="29" t="s">
        <v>401</v>
      </c>
      <c r="D4416" s="30" t="s">
        <v>58</v>
      </c>
      <c r="E4416" s="31">
        <v>30</v>
      </c>
      <c r="F4416" s="32">
        <v>0.2006</v>
      </c>
      <c r="G4416" s="32">
        <f t="shared" si="136"/>
        <v>6.0179999999999998</v>
      </c>
    </row>
    <row r="4417" spans="1:7" ht="20.100000000000001" customHeight="1">
      <c r="A4417" s="29" t="s">
        <v>409</v>
      </c>
      <c r="B4417" s="29" t="s">
        <v>410</v>
      </c>
      <c r="C4417" s="29" t="s">
        <v>411</v>
      </c>
      <c r="D4417" s="30" t="s">
        <v>58</v>
      </c>
      <c r="E4417" s="31">
        <v>11</v>
      </c>
      <c r="F4417" s="32">
        <v>1.3269</v>
      </c>
      <c r="G4417" s="32">
        <f t="shared" ref="G4417:G4441" si="137">F4417*E4417</f>
        <v>14.5959</v>
      </c>
    </row>
    <row r="4418" spans="1:7" ht="20.100000000000001" customHeight="1">
      <c r="A4418" s="29" t="s">
        <v>412</v>
      </c>
      <c r="B4418" s="29" t="s">
        <v>413</v>
      </c>
      <c r="C4418" s="29" t="s">
        <v>414</v>
      </c>
      <c r="D4418" s="30" t="s">
        <v>48</v>
      </c>
      <c r="E4418" s="31">
        <v>106.02</v>
      </c>
      <c r="F4418" s="32">
        <v>0.63490000000000002</v>
      </c>
      <c r="G4418" s="32">
        <f t="shared" si="137"/>
        <v>67.312098000000006</v>
      </c>
    </row>
    <row r="4419" spans="1:7" ht="20.100000000000001" customHeight="1">
      <c r="A4419" s="29" t="s">
        <v>415</v>
      </c>
      <c r="B4419" s="29" t="s">
        <v>416</v>
      </c>
      <c r="C4419" s="29" t="s">
        <v>417</v>
      </c>
      <c r="D4419" s="30" t="s">
        <v>48</v>
      </c>
      <c r="E4419" s="31">
        <v>20.66</v>
      </c>
      <c r="F4419" s="32">
        <v>0.63490000000000002</v>
      </c>
      <c r="G4419" s="32">
        <f t="shared" si="137"/>
        <v>13.117034</v>
      </c>
    </row>
    <row r="4420" spans="1:7" ht="20.100000000000001" customHeight="1">
      <c r="A4420" s="29" t="s">
        <v>418</v>
      </c>
      <c r="B4420" s="29" t="s">
        <v>419</v>
      </c>
      <c r="C4420" s="29" t="s">
        <v>420</v>
      </c>
      <c r="D4420" s="30" t="s">
        <v>48</v>
      </c>
      <c r="E4420" s="31">
        <v>29.92</v>
      </c>
      <c r="F4420" s="32">
        <v>0.53420000000000001</v>
      </c>
      <c r="G4420" s="32">
        <f t="shared" si="137"/>
        <v>15.983264000000002</v>
      </c>
    </row>
    <row r="4421" spans="1:7" ht="15" customHeight="1">
      <c r="A4421" s="29" t="s">
        <v>421</v>
      </c>
      <c r="B4421" s="29" t="s">
        <v>422</v>
      </c>
      <c r="C4421" s="29" t="s">
        <v>423</v>
      </c>
      <c r="D4421" s="30" t="s">
        <v>58</v>
      </c>
      <c r="E4421" s="31">
        <v>10</v>
      </c>
      <c r="F4421" s="32">
        <v>5.0999999999999996</v>
      </c>
      <c r="G4421" s="32">
        <f t="shared" si="137"/>
        <v>51</v>
      </c>
    </row>
    <row r="4422" spans="1:7" ht="20.100000000000001" customHeight="1">
      <c r="A4422" s="29" t="s">
        <v>424</v>
      </c>
      <c r="B4422" s="29" t="s">
        <v>425</v>
      </c>
      <c r="C4422" s="29" t="s">
        <v>426</v>
      </c>
      <c r="D4422" s="30" t="s">
        <v>58</v>
      </c>
      <c r="E4422" s="31">
        <v>2</v>
      </c>
      <c r="F4422" s="32">
        <v>7.5</v>
      </c>
      <c r="G4422" s="32">
        <f t="shared" si="137"/>
        <v>15</v>
      </c>
    </row>
    <row r="4423" spans="1:7" ht="15" customHeight="1">
      <c r="A4423" s="29" t="s">
        <v>427</v>
      </c>
      <c r="B4423" s="29" t="s">
        <v>428</v>
      </c>
      <c r="C4423" s="29" t="s">
        <v>429</v>
      </c>
      <c r="D4423" s="30" t="s">
        <v>48</v>
      </c>
      <c r="E4423" s="31">
        <v>45.45</v>
      </c>
      <c r="F4423" s="32">
        <v>0.36</v>
      </c>
      <c r="G4423" s="32">
        <f t="shared" si="137"/>
        <v>16.362000000000002</v>
      </c>
    </row>
    <row r="4424" spans="1:7" ht="20.100000000000001" customHeight="1">
      <c r="A4424" s="29" t="s">
        <v>430</v>
      </c>
      <c r="B4424" s="29" t="s">
        <v>431</v>
      </c>
      <c r="C4424" s="29" t="s">
        <v>432</v>
      </c>
      <c r="D4424" s="30" t="s">
        <v>196</v>
      </c>
      <c r="E4424" s="31">
        <v>47</v>
      </c>
      <c r="F4424" s="32">
        <v>1</v>
      </c>
      <c r="G4424" s="32">
        <f t="shared" si="137"/>
        <v>47</v>
      </c>
    </row>
    <row r="4425" spans="1:7" ht="15" customHeight="1">
      <c r="A4425" s="29" t="s">
        <v>433</v>
      </c>
      <c r="B4425" s="29" t="s">
        <v>434</v>
      </c>
      <c r="C4425" s="29" t="s">
        <v>435</v>
      </c>
      <c r="D4425" s="30" t="s">
        <v>58</v>
      </c>
      <c r="E4425" s="31">
        <v>1</v>
      </c>
      <c r="F4425" s="32">
        <v>5.5</v>
      </c>
      <c r="G4425" s="32">
        <f t="shared" si="137"/>
        <v>5.5</v>
      </c>
    </row>
    <row r="4426" spans="1:7" ht="15" customHeight="1">
      <c r="A4426" s="29" t="s">
        <v>436</v>
      </c>
      <c r="B4426" s="29" t="s">
        <v>437</v>
      </c>
      <c r="C4426" s="29" t="s">
        <v>438</v>
      </c>
      <c r="D4426" s="30" t="s">
        <v>171</v>
      </c>
      <c r="E4426" s="31">
        <v>29.8</v>
      </c>
      <c r="F4426" s="32">
        <v>0.6</v>
      </c>
      <c r="G4426" s="32">
        <f t="shared" si="137"/>
        <v>17.88</v>
      </c>
    </row>
    <row r="4427" spans="1:7" ht="20.100000000000001" customHeight="1">
      <c r="A4427" s="29" t="s">
        <v>439</v>
      </c>
      <c r="B4427" s="29" t="s">
        <v>440</v>
      </c>
      <c r="C4427" s="29" t="s">
        <v>441</v>
      </c>
      <c r="D4427" s="30" t="s">
        <v>58</v>
      </c>
      <c r="E4427" s="31">
        <v>17</v>
      </c>
      <c r="F4427" s="32">
        <v>0.15</v>
      </c>
      <c r="G4427" s="32">
        <f t="shared" si="137"/>
        <v>2.5499999999999998</v>
      </c>
    </row>
    <row r="4428" spans="1:7" ht="15" customHeight="1">
      <c r="A4428" s="29" t="s">
        <v>442</v>
      </c>
      <c r="B4428" s="29" t="s">
        <v>443</v>
      </c>
      <c r="C4428" s="29" t="s">
        <v>444</v>
      </c>
      <c r="D4428" s="30" t="s">
        <v>196</v>
      </c>
      <c r="E4428" s="31">
        <v>12</v>
      </c>
      <c r="F4428" s="32">
        <v>0.15</v>
      </c>
      <c r="G4428" s="32">
        <f t="shared" si="137"/>
        <v>1.7999999999999998</v>
      </c>
    </row>
    <row r="4429" spans="1:7" ht="15" customHeight="1">
      <c r="A4429" s="29" t="s">
        <v>445</v>
      </c>
      <c r="B4429" s="29" t="s">
        <v>446</v>
      </c>
      <c r="C4429" s="29" t="s">
        <v>447</v>
      </c>
      <c r="D4429" s="30" t="s">
        <v>196</v>
      </c>
      <c r="E4429" s="31">
        <v>12</v>
      </c>
      <c r="F4429" s="32">
        <v>0.15</v>
      </c>
      <c r="G4429" s="32">
        <f t="shared" si="137"/>
        <v>1.7999999999999998</v>
      </c>
    </row>
    <row r="4430" spans="1:7" ht="15" customHeight="1">
      <c r="A4430" s="29" t="s">
        <v>448</v>
      </c>
      <c r="B4430" s="29" t="s">
        <v>449</v>
      </c>
      <c r="C4430" s="29" t="s">
        <v>450</v>
      </c>
      <c r="D4430" s="30" t="s">
        <v>196</v>
      </c>
      <c r="E4430" s="31">
        <v>33</v>
      </c>
      <c r="F4430" s="32">
        <v>0.15</v>
      </c>
      <c r="G4430" s="32">
        <f t="shared" si="137"/>
        <v>4.95</v>
      </c>
    </row>
    <row r="4431" spans="1:7" ht="15" customHeight="1">
      <c r="A4431" s="29" t="s">
        <v>451</v>
      </c>
      <c r="B4431" s="29" t="s">
        <v>452</v>
      </c>
      <c r="C4431" s="29" t="s">
        <v>453</v>
      </c>
      <c r="D4431" s="30" t="s">
        <v>196</v>
      </c>
      <c r="E4431" s="31">
        <v>33</v>
      </c>
      <c r="F4431" s="32">
        <v>1.276</v>
      </c>
      <c r="G4431" s="32">
        <f t="shared" si="137"/>
        <v>42.108000000000004</v>
      </c>
    </row>
    <row r="4432" spans="1:7" ht="27.95" customHeight="1">
      <c r="A4432" s="29" t="s">
        <v>454</v>
      </c>
      <c r="B4432" s="29" t="s">
        <v>455</v>
      </c>
      <c r="C4432" s="29" t="s">
        <v>456</v>
      </c>
      <c r="D4432" s="30" t="s">
        <v>58</v>
      </c>
      <c r="E4432" s="31">
        <v>12</v>
      </c>
      <c r="F4432" s="32">
        <v>0.44240000000000002</v>
      </c>
      <c r="G4432" s="32">
        <f t="shared" si="137"/>
        <v>5.3087999999999997</v>
      </c>
    </row>
    <row r="4433" spans="1:7" ht="20.100000000000001" customHeight="1">
      <c r="A4433" s="29" t="s">
        <v>457</v>
      </c>
      <c r="B4433" s="29" t="s">
        <v>458</v>
      </c>
      <c r="C4433" s="29" t="s">
        <v>459</v>
      </c>
      <c r="D4433" s="30" t="s">
        <v>58</v>
      </c>
      <c r="E4433" s="31">
        <v>2</v>
      </c>
      <c r="F4433" s="32">
        <v>0.67959999999999998</v>
      </c>
      <c r="G4433" s="32">
        <f t="shared" si="137"/>
        <v>1.3592</v>
      </c>
    </row>
    <row r="4434" spans="1:7" ht="20.100000000000001" customHeight="1">
      <c r="A4434" s="29" t="s">
        <v>460</v>
      </c>
      <c r="B4434" s="29" t="s">
        <v>461</v>
      </c>
      <c r="C4434" s="29" t="s">
        <v>462</v>
      </c>
      <c r="D4434" s="30" t="s">
        <v>58</v>
      </c>
      <c r="E4434" s="31">
        <v>3</v>
      </c>
      <c r="F4434" s="32">
        <v>1.139</v>
      </c>
      <c r="G4434" s="32">
        <f t="shared" si="137"/>
        <v>3.4169999999999998</v>
      </c>
    </row>
    <row r="4435" spans="1:7" ht="20.100000000000001" customHeight="1">
      <c r="A4435" s="29" t="s">
        <v>463</v>
      </c>
      <c r="B4435" s="29" t="s">
        <v>464</v>
      </c>
      <c r="C4435" s="29" t="s">
        <v>465</v>
      </c>
      <c r="D4435" s="30" t="s">
        <v>58</v>
      </c>
      <c r="E4435" s="31">
        <v>2</v>
      </c>
      <c r="F4435" s="32">
        <v>1.4450000000000001</v>
      </c>
      <c r="G4435" s="32">
        <f t="shared" si="137"/>
        <v>2.89</v>
      </c>
    </row>
    <row r="4436" spans="1:7" ht="15" customHeight="1">
      <c r="A4436" s="29" t="s">
        <v>466</v>
      </c>
      <c r="B4436" s="29" t="s">
        <v>467</v>
      </c>
      <c r="C4436" s="29" t="s">
        <v>468</v>
      </c>
      <c r="D4436" s="30" t="s">
        <v>196</v>
      </c>
      <c r="E4436" s="31">
        <v>34.72</v>
      </c>
      <c r="F4436" s="32">
        <v>1</v>
      </c>
      <c r="G4436" s="32">
        <f t="shared" si="137"/>
        <v>34.72</v>
      </c>
    </row>
    <row r="4437" spans="1:7" ht="15" customHeight="1">
      <c r="A4437" s="29" t="s">
        <v>469</v>
      </c>
      <c r="B4437" s="29" t="s">
        <v>470</v>
      </c>
      <c r="C4437" s="29" t="s">
        <v>471</v>
      </c>
      <c r="D4437" s="30" t="s">
        <v>58</v>
      </c>
      <c r="E4437" s="31">
        <v>1</v>
      </c>
      <c r="F4437" s="32">
        <v>37.4</v>
      </c>
      <c r="G4437" s="32">
        <f t="shared" si="137"/>
        <v>37.4</v>
      </c>
    </row>
    <row r="4438" spans="1:7" ht="15" customHeight="1">
      <c r="A4438" s="29" t="s">
        <v>474</v>
      </c>
      <c r="B4438" s="29" t="s">
        <v>475</v>
      </c>
      <c r="C4438" s="29" t="s">
        <v>476</v>
      </c>
      <c r="D4438" s="30" t="s">
        <v>58</v>
      </c>
      <c r="E4438" s="31">
        <v>1</v>
      </c>
      <c r="F4438" s="32">
        <v>126.4</v>
      </c>
      <c r="G4438" s="32">
        <f t="shared" si="137"/>
        <v>126.4</v>
      </c>
    </row>
    <row r="4439" spans="1:7" ht="20.100000000000001" customHeight="1">
      <c r="A4439" s="29" t="s">
        <v>477</v>
      </c>
      <c r="B4439" s="29" t="s">
        <v>478</v>
      </c>
      <c r="C4439" s="29" t="s">
        <v>479</v>
      </c>
      <c r="D4439" s="30" t="s">
        <v>58</v>
      </c>
      <c r="E4439" s="31">
        <v>1</v>
      </c>
      <c r="F4439" s="32">
        <v>81.2</v>
      </c>
      <c r="G4439" s="32">
        <f t="shared" si="137"/>
        <v>81.2</v>
      </c>
    </row>
    <row r="4440" spans="1:7" ht="27.95" customHeight="1">
      <c r="A4440" s="29" t="s">
        <v>480</v>
      </c>
      <c r="B4440" s="29" t="s">
        <v>481</v>
      </c>
      <c r="C4440" s="29" t="s">
        <v>482</v>
      </c>
      <c r="D4440" s="30" t="s">
        <v>118</v>
      </c>
      <c r="E4440" s="31">
        <v>355.22</v>
      </c>
      <c r="F4440" s="32">
        <v>5.2400000000000002E-2</v>
      </c>
      <c r="G4440" s="32">
        <f t="shared" si="137"/>
        <v>18.613528000000002</v>
      </c>
    </row>
    <row r="4441" spans="1:7" ht="15" customHeight="1">
      <c r="A4441" s="29" t="s">
        <v>483</v>
      </c>
      <c r="B4441" s="29" t="s">
        <v>484</v>
      </c>
      <c r="C4441" s="29" t="s">
        <v>485</v>
      </c>
      <c r="D4441" s="30" t="s">
        <v>48</v>
      </c>
      <c r="E4441" s="31">
        <v>2211</v>
      </c>
      <c r="F4441" s="32">
        <v>0.14000000000000001</v>
      </c>
      <c r="G4441" s="32">
        <f t="shared" si="137"/>
        <v>309.54000000000002</v>
      </c>
    </row>
    <row r="4442" spans="1:7" ht="15" customHeight="1">
      <c r="A4442" s="1"/>
      <c r="B4442" s="1"/>
      <c r="C4442" s="1"/>
      <c r="D4442" s="1"/>
      <c r="E4442" s="1"/>
      <c r="F4442" s="33" t="s">
        <v>2433</v>
      </c>
      <c r="G4442" s="34">
        <v>24280.264874504392</v>
      </c>
    </row>
    <row r="4443" spans="1:7" ht="15.95" customHeight="1">
      <c r="A4443" s="27" t="s">
        <v>2753</v>
      </c>
      <c r="B4443" s="27" t="s">
        <v>3067</v>
      </c>
      <c r="C4443" s="27" t="s">
        <v>533</v>
      </c>
      <c r="D4443" s="28" t="s">
        <v>19</v>
      </c>
      <c r="E4443" s="1"/>
      <c r="F4443" s="1"/>
      <c r="G4443" s="1"/>
    </row>
    <row r="4444" spans="1:7" ht="15" customHeight="1">
      <c r="A4444" s="29" t="s">
        <v>16</v>
      </c>
      <c r="B4444" s="29" t="s">
        <v>17</v>
      </c>
      <c r="C4444" s="29" t="s">
        <v>18</v>
      </c>
      <c r="D4444" s="30" t="s">
        <v>19</v>
      </c>
      <c r="E4444" s="31">
        <v>12</v>
      </c>
      <c r="F4444" s="32">
        <v>1</v>
      </c>
      <c r="G4444" s="32">
        <f>F4444*E4444</f>
        <v>12</v>
      </c>
    </row>
    <row r="4445" spans="1:7" ht="15" customHeight="1">
      <c r="A4445" s="1"/>
      <c r="B4445" s="1"/>
      <c r="C4445" s="1"/>
      <c r="D4445" s="1"/>
      <c r="E4445" s="1"/>
      <c r="F4445" s="33" t="s">
        <v>2433</v>
      </c>
      <c r="G4445" s="34">
        <v>12</v>
      </c>
    </row>
    <row r="4446" spans="1:7" ht="15" customHeight="1">
      <c r="A4446" s="27" t="s">
        <v>2753</v>
      </c>
      <c r="B4446" s="27" t="s">
        <v>3068</v>
      </c>
      <c r="C4446" s="27" t="s">
        <v>1896</v>
      </c>
      <c r="D4446" s="28" t="s">
        <v>196</v>
      </c>
      <c r="E4446" s="1"/>
      <c r="F4446" s="1"/>
      <c r="G4446" s="1"/>
    </row>
    <row r="4447" spans="1:7" ht="15" customHeight="1">
      <c r="A4447" s="29" t="s">
        <v>152</v>
      </c>
      <c r="B4447" s="29" t="s">
        <v>153</v>
      </c>
      <c r="C4447" s="29" t="s">
        <v>154</v>
      </c>
      <c r="D4447" s="30" t="s">
        <v>155</v>
      </c>
      <c r="E4447" s="31">
        <v>142</v>
      </c>
      <c r="F4447" s="32">
        <v>1.2239999999999999E-2</v>
      </c>
      <c r="G4447" s="32">
        <f>F4447*E4447</f>
        <v>1.7380799999999998</v>
      </c>
    </row>
    <row r="4448" spans="1:7" ht="20.100000000000001" customHeight="1">
      <c r="A4448" s="29" t="s">
        <v>193</v>
      </c>
      <c r="B4448" s="29" t="s">
        <v>194</v>
      </c>
      <c r="C4448" s="29" t="s">
        <v>195</v>
      </c>
      <c r="D4448" s="30" t="s">
        <v>196</v>
      </c>
      <c r="E4448" s="31">
        <v>18</v>
      </c>
      <c r="F4448" s="32">
        <v>8.9999999999999993E-3</v>
      </c>
      <c r="G4448" s="32">
        <f>F4448*E4448</f>
        <v>0.16199999999999998</v>
      </c>
    </row>
    <row r="4449" spans="1:7" ht="27.95" customHeight="1">
      <c r="A4449" s="29" t="s">
        <v>231</v>
      </c>
      <c r="B4449" s="29" t="s">
        <v>232</v>
      </c>
      <c r="C4449" s="29" t="s">
        <v>233</v>
      </c>
      <c r="D4449" s="30" t="s">
        <v>171</v>
      </c>
      <c r="E4449" s="31">
        <v>17.399999999999999</v>
      </c>
      <c r="F4449" s="32">
        <v>7.4250000000000002E-3</v>
      </c>
      <c r="G4449" s="32">
        <f>F4449*E4449</f>
        <v>0.129195</v>
      </c>
    </row>
    <row r="4450" spans="1:7" ht="15" customHeight="1">
      <c r="A4450" s="1"/>
      <c r="B4450" s="1"/>
      <c r="C4450" s="1"/>
      <c r="D4450" s="1"/>
      <c r="E4450" s="1"/>
      <c r="F4450" s="33" t="s">
        <v>2433</v>
      </c>
      <c r="G4450" s="34">
        <v>2.0292750000000002</v>
      </c>
    </row>
    <row r="4451" spans="1:7" ht="15" customHeight="1">
      <c r="A4451" s="27" t="s">
        <v>2729</v>
      </c>
      <c r="B4451" s="27" t="s">
        <v>3069</v>
      </c>
      <c r="C4451" s="27" t="s">
        <v>1034</v>
      </c>
      <c r="D4451" s="28" t="s">
        <v>817</v>
      </c>
      <c r="E4451" s="1"/>
      <c r="F4451" s="1"/>
      <c r="G4451" s="1"/>
    </row>
    <row r="4452" spans="1:7" ht="20.100000000000001" customHeight="1">
      <c r="A4452" s="29" t="s">
        <v>250</v>
      </c>
      <c r="B4452" s="29" t="s">
        <v>251</v>
      </c>
      <c r="C4452" s="29" t="s">
        <v>252</v>
      </c>
      <c r="D4452" s="30" t="s">
        <v>48</v>
      </c>
      <c r="E4452" s="31">
        <v>58.29</v>
      </c>
      <c r="F4452" s="32">
        <v>0.1666</v>
      </c>
      <c r="G4452" s="32">
        <f>F4452*E4452</f>
        <v>9.7111140000000002</v>
      </c>
    </row>
    <row r="4453" spans="1:7" ht="20.100000000000001" customHeight="1">
      <c r="A4453" s="29" t="s">
        <v>311</v>
      </c>
      <c r="B4453" s="29" t="s">
        <v>312</v>
      </c>
      <c r="C4453" s="29" t="s">
        <v>313</v>
      </c>
      <c r="D4453" s="30" t="s">
        <v>48</v>
      </c>
      <c r="E4453" s="31">
        <v>168</v>
      </c>
      <c r="F4453" s="32">
        <v>0.16</v>
      </c>
      <c r="G4453" s="32">
        <f>F4453*E4453</f>
        <v>26.88</v>
      </c>
    </row>
    <row r="4454" spans="1:7" ht="15" customHeight="1">
      <c r="A4454" s="1"/>
      <c r="B4454" s="1"/>
      <c r="C4454" s="1"/>
      <c r="D4454" s="1"/>
      <c r="E4454" s="1"/>
      <c r="F4454" s="33" t="s">
        <v>2433</v>
      </c>
      <c r="G4454" s="34">
        <v>36.591113999999997</v>
      </c>
    </row>
    <row r="4455" spans="1:7" ht="15.95" customHeight="1">
      <c r="A4455" s="27" t="s">
        <v>2729</v>
      </c>
      <c r="B4455" s="27" t="s">
        <v>3070</v>
      </c>
      <c r="C4455" s="27" t="s">
        <v>946</v>
      </c>
      <c r="D4455" s="28" t="s">
        <v>947</v>
      </c>
      <c r="E4455" s="1"/>
      <c r="F4455" s="1"/>
      <c r="G4455" s="1"/>
    </row>
    <row r="4456" spans="1:7" ht="20.100000000000001" customHeight="1">
      <c r="A4456" s="29" t="s">
        <v>49</v>
      </c>
      <c r="B4456" s="29" t="s">
        <v>50</v>
      </c>
      <c r="C4456" s="29" t="s">
        <v>51</v>
      </c>
      <c r="D4456" s="30" t="s">
        <v>48</v>
      </c>
      <c r="E4456" s="31">
        <v>30</v>
      </c>
      <c r="F4456" s="32">
        <v>5.5975860000000002E-2</v>
      </c>
      <c r="G4456" s="32">
        <f>F4456*E4456</f>
        <v>1.6792758000000001</v>
      </c>
    </row>
    <row r="4457" spans="1:7" ht="20.100000000000001" customHeight="1">
      <c r="A4457" s="29" t="s">
        <v>190</v>
      </c>
      <c r="B4457" s="29" t="s">
        <v>191</v>
      </c>
      <c r="C4457" s="29" t="s">
        <v>192</v>
      </c>
      <c r="D4457" s="30" t="s">
        <v>81</v>
      </c>
      <c r="E4457" s="31">
        <v>57</v>
      </c>
      <c r="F4457" s="32">
        <v>0.19800000000000001</v>
      </c>
      <c r="G4457" s="32">
        <f>F4457*E4457</f>
        <v>11.286000000000001</v>
      </c>
    </row>
    <row r="4458" spans="1:7" ht="20.100000000000001" customHeight="1">
      <c r="A4458" s="29" t="s">
        <v>320</v>
      </c>
      <c r="B4458" s="29" t="s">
        <v>191</v>
      </c>
      <c r="C4458" s="29" t="s">
        <v>192</v>
      </c>
      <c r="D4458" s="30" t="s">
        <v>81</v>
      </c>
      <c r="E4458" s="31">
        <v>34</v>
      </c>
      <c r="F4458" s="32">
        <v>0.19800000000000001</v>
      </c>
      <c r="G4458" s="32">
        <f>F4458*E4458</f>
        <v>6.7320000000000002</v>
      </c>
    </row>
    <row r="4459" spans="1:7" ht="20.100000000000001" customHeight="1">
      <c r="A4459" s="29" t="s">
        <v>321</v>
      </c>
      <c r="B4459" s="29" t="s">
        <v>322</v>
      </c>
      <c r="C4459" s="29" t="s">
        <v>323</v>
      </c>
      <c r="D4459" s="30" t="s">
        <v>81</v>
      </c>
      <c r="E4459" s="31">
        <v>30</v>
      </c>
      <c r="F4459" s="32">
        <v>0.19800000000000001</v>
      </c>
      <c r="G4459" s="32">
        <f>F4459*E4459</f>
        <v>5.94</v>
      </c>
    </row>
    <row r="4460" spans="1:7" ht="20.100000000000001" customHeight="1">
      <c r="A4460" s="29" t="s">
        <v>418</v>
      </c>
      <c r="B4460" s="29" t="s">
        <v>419</v>
      </c>
      <c r="C4460" s="29" t="s">
        <v>420</v>
      </c>
      <c r="D4460" s="30" t="s">
        <v>48</v>
      </c>
      <c r="E4460" s="31">
        <v>29.92</v>
      </c>
      <c r="F4460" s="32">
        <v>0.88290000000000002</v>
      </c>
      <c r="G4460" s="32">
        <f>F4460*E4460</f>
        <v>26.416368000000002</v>
      </c>
    </row>
    <row r="4461" spans="1:7" ht="15" customHeight="1">
      <c r="A4461" s="1"/>
      <c r="B4461" s="1"/>
      <c r="C4461" s="1"/>
      <c r="D4461" s="1"/>
      <c r="E4461" s="1"/>
      <c r="F4461" s="33" t="s">
        <v>2433</v>
      </c>
      <c r="G4461" s="34">
        <v>52.053643800000003</v>
      </c>
    </row>
    <row r="4462" spans="1:7" ht="15.95" customHeight="1">
      <c r="A4462" s="27" t="s">
        <v>2535</v>
      </c>
      <c r="B4462" s="27" t="s">
        <v>3071</v>
      </c>
      <c r="C4462" s="27" t="s">
        <v>2333</v>
      </c>
      <c r="D4462" s="28" t="s">
        <v>58</v>
      </c>
      <c r="E4462" s="1"/>
      <c r="F4462" s="1"/>
      <c r="G4462" s="1"/>
    </row>
    <row r="4463" spans="1:7" ht="20.100000000000001" customHeight="1">
      <c r="A4463" s="29" t="s">
        <v>49</v>
      </c>
      <c r="B4463" s="29" t="s">
        <v>50</v>
      </c>
      <c r="C4463" s="29" t="s">
        <v>51</v>
      </c>
      <c r="D4463" s="30" t="s">
        <v>48</v>
      </c>
      <c r="E4463" s="31">
        <v>30</v>
      </c>
      <c r="F4463" s="32">
        <v>1.6435111632000001E-5</v>
      </c>
      <c r="G4463" s="32">
        <f t="shared" ref="G4463:G4469" si="138">F4463*E4463</f>
        <v>4.9305334896000003E-4</v>
      </c>
    </row>
    <row r="4464" spans="1:7" ht="27.95" customHeight="1">
      <c r="A4464" s="29" t="s">
        <v>52</v>
      </c>
      <c r="B4464" s="29" t="s">
        <v>53</v>
      </c>
      <c r="C4464" s="29" t="s">
        <v>54</v>
      </c>
      <c r="D4464" s="30" t="s">
        <v>48</v>
      </c>
      <c r="E4464" s="31">
        <v>14</v>
      </c>
      <c r="F4464" s="32">
        <v>6.4177548480512001E-6</v>
      </c>
      <c r="G4464" s="32">
        <f t="shared" si="138"/>
        <v>8.9848567872716798E-5</v>
      </c>
    </row>
    <row r="4465" spans="1:7" ht="27.95" customHeight="1">
      <c r="A4465" s="29" t="s">
        <v>210</v>
      </c>
      <c r="B4465" s="29" t="s">
        <v>211</v>
      </c>
      <c r="C4465" s="29" t="s">
        <v>212</v>
      </c>
      <c r="D4465" s="30" t="s">
        <v>101</v>
      </c>
      <c r="E4465" s="31">
        <v>330.48</v>
      </c>
      <c r="F4465" s="32">
        <v>3.229002E-6</v>
      </c>
      <c r="G4465" s="32">
        <f t="shared" si="138"/>
        <v>1.0671205809600001E-3</v>
      </c>
    </row>
    <row r="4466" spans="1:7" ht="27.95" customHeight="1">
      <c r="A4466" s="29" t="s">
        <v>295</v>
      </c>
      <c r="B4466" s="29" t="s">
        <v>211</v>
      </c>
      <c r="C4466" s="29" t="s">
        <v>296</v>
      </c>
      <c r="D4466" s="30" t="s">
        <v>101</v>
      </c>
      <c r="E4466" s="31">
        <v>4</v>
      </c>
      <c r="F4466" s="32">
        <v>3.229002E-6</v>
      </c>
      <c r="G4466" s="32">
        <f t="shared" si="138"/>
        <v>1.2916008E-5</v>
      </c>
    </row>
    <row r="4467" spans="1:7" ht="27.95" customHeight="1">
      <c r="A4467" s="29" t="s">
        <v>303</v>
      </c>
      <c r="B4467" s="29" t="s">
        <v>304</v>
      </c>
      <c r="C4467" s="29" t="s">
        <v>305</v>
      </c>
      <c r="D4467" s="30" t="s">
        <v>48</v>
      </c>
      <c r="E4467" s="31">
        <v>12</v>
      </c>
      <c r="F4467" s="32">
        <v>2.97587944E-5</v>
      </c>
      <c r="G4467" s="32">
        <f t="shared" si="138"/>
        <v>3.5710553280000001E-4</v>
      </c>
    </row>
    <row r="4468" spans="1:7" ht="27.95" customHeight="1">
      <c r="A4468" s="29" t="s">
        <v>343</v>
      </c>
      <c r="B4468" s="29" t="s">
        <v>211</v>
      </c>
      <c r="C4468" s="29" t="s">
        <v>212</v>
      </c>
      <c r="D4468" s="30" t="s">
        <v>101</v>
      </c>
      <c r="E4468" s="31">
        <v>426.35</v>
      </c>
      <c r="F4468" s="32">
        <v>3.229002E-6</v>
      </c>
      <c r="G4468" s="32">
        <f t="shared" si="138"/>
        <v>1.3766850027000001E-3</v>
      </c>
    </row>
    <row r="4469" spans="1:7" ht="27.95" customHeight="1">
      <c r="A4469" s="29" t="s">
        <v>347</v>
      </c>
      <c r="B4469" s="29" t="s">
        <v>348</v>
      </c>
      <c r="C4469" s="29" t="s">
        <v>349</v>
      </c>
      <c r="D4469" s="30" t="s">
        <v>48</v>
      </c>
      <c r="E4469" s="31">
        <v>72</v>
      </c>
      <c r="F4469" s="32">
        <v>5.7814511999999996E-6</v>
      </c>
      <c r="G4469" s="32">
        <f t="shared" si="138"/>
        <v>4.1626448639999999E-4</v>
      </c>
    </row>
    <row r="4470" spans="1:7" ht="15" customHeight="1">
      <c r="A4470" s="1"/>
      <c r="B4470" s="1"/>
      <c r="C4470" s="1"/>
      <c r="D4470" s="1"/>
      <c r="E4470" s="1"/>
      <c r="F4470" s="33" t="s">
        <v>2433</v>
      </c>
      <c r="G4470" s="34">
        <v>3.812993527692717E-3</v>
      </c>
    </row>
    <row r="4471" spans="1:7" ht="15" customHeight="1">
      <c r="A4471" s="27" t="s">
        <v>2753</v>
      </c>
      <c r="B4471" s="27" t="s">
        <v>3072</v>
      </c>
      <c r="C4471" s="27" t="s">
        <v>1898</v>
      </c>
      <c r="D4471" s="28" t="s">
        <v>196</v>
      </c>
      <c r="E4471" s="1"/>
      <c r="F4471" s="1"/>
      <c r="G4471" s="1"/>
    </row>
    <row r="4472" spans="1:7" ht="15" customHeight="1">
      <c r="A4472" s="29" t="s">
        <v>152</v>
      </c>
      <c r="B4472" s="29" t="s">
        <v>153</v>
      </c>
      <c r="C4472" s="29" t="s">
        <v>154</v>
      </c>
      <c r="D4472" s="30" t="s">
        <v>155</v>
      </c>
      <c r="E4472" s="31">
        <v>142</v>
      </c>
      <c r="F4472" s="32">
        <v>1.36E-4</v>
      </c>
      <c r="G4472" s="32">
        <f>F4472*E4472</f>
        <v>1.9311999999999999E-2</v>
      </c>
    </row>
    <row r="4473" spans="1:7" ht="15" customHeight="1">
      <c r="A4473" s="1"/>
      <c r="B4473" s="1"/>
      <c r="C4473" s="1"/>
      <c r="D4473" s="1"/>
      <c r="E4473" s="1"/>
      <c r="F4473" s="33" t="s">
        <v>2433</v>
      </c>
      <c r="G4473" s="34">
        <v>1.9311999999999999E-2</v>
      </c>
    </row>
    <row r="4474" spans="1:7" ht="15" customHeight="1">
      <c r="A4474" s="27" t="s">
        <v>2753</v>
      </c>
      <c r="B4474" s="27" t="s">
        <v>3073</v>
      </c>
      <c r="C4474" s="27" t="s">
        <v>1925</v>
      </c>
      <c r="D4474" s="28" t="s">
        <v>196</v>
      </c>
      <c r="E4474" s="1"/>
      <c r="F4474" s="1"/>
      <c r="G4474" s="1"/>
    </row>
    <row r="4475" spans="1:7" ht="20.100000000000001" customHeight="1">
      <c r="A4475" s="29" t="s">
        <v>193</v>
      </c>
      <c r="B4475" s="29" t="s">
        <v>194</v>
      </c>
      <c r="C4475" s="29" t="s">
        <v>195</v>
      </c>
      <c r="D4475" s="30" t="s">
        <v>196</v>
      </c>
      <c r="E4475" s="31">
        <v>18</v>
      </c>
      <c r="F4475" s="32">
        <v>1E-4</v>
      </c>
      <c r="G4475" s="32">
        <f>F4475*E4475</f>
        <v>1.8000000000000002E-3</v>
      </c>
    </row>
    <row r="4476" spans="1:7" ht="15" customHeight="1">
      <c r="A4476" s="1"/>
      <c r="B4476" s="1"/>
      <c r="C4476" s="1"/>
      <c r="D4476" s="1"/>
      <c r="E4476" s="1"/>
      <c r="F4476" s="33" t="s">
        <v>2433</v>
      </c>
      <c r="G4476" s="34">
        <v>1.8E-3</v>
      </c>
    </row>
    <row r="4477" spans="1:7" ht="15" customHeight="1">
      <c r="A4477" s="27" t="s">
        <v>2753</v>
      </c>
      <c r="B4477" s="27" t="s">
        <v>3074</v>
      </c>
      <c r="C4477" s="27" t="s">
        <v>1900</v>
      </c>
      <c r="D4477" s="28" t="s">
        <v>196</v>
      </c>
      <c r="E4477" s="1"/>
      <c r="F4477" s="1"/>
      <c r="G4477" s="1"/>
    </row>
    <row r="4478" spans="1:7" ht="15" customHeight="1">
      <c r="A4478" s="29" t="s">
        <v>152</v>
      </c>
      <c r="B4478" s="29" t="s">
        <v>153</v>
      </c>
      <c r="C4478" s="29" t="s">
        <v>154</v>
      </c>
      <c r="D4478" s="30" t="s">
        <v>155</v>
      </c>
      <c r="E4478" s="31">
        <v>142</v>
      </c>
      <c r="F4478" s="32">
        <v>1.36E-4</v>
      </c>
      <c r="G4478" s="32">
        <f>F4478*E4478</f>
        <v>1.9311999999999999E-2</v>
      </c>
    </row>
    <row r="4479" spans="1:7" ht="15" customHeight="1">
      <c r="A4479" s="1"/>
      <c r="B4479" s="1"/>
      <c r="C4479" s="1"/>
      <c r="D4479" s="1"/>
      <c r="E4479" s="1"/>
      <c r="F4479" s="33" t="s">
        <v>2433</v>
      </c>
      <c r="G4479" s="34">
        <v>1.9311999999999999E-2</v>
      </c>
    </row>
    <row r="4480" spans="1:7" ht="15.95" customHeight="1">
      <c r="A4480" s="27" t="s">
        <v>2747</v>
      </c>
      <c r="B4480" s="27" t="s">
        <v>3075</v>
      </c>
      <c r="C4480" s="27" t="s">
        <v>813</v>
      </c>
      <c r="D4480" s="28" t="s">
        <v>15</v>
      </c>
      <c r="E4480" s="1"/>
      <c r="F4480" s="1"/>
      <c r="G4480" s="1"/>
    </row>
    <row r="4481" spans="1:7" ht="20.100000000000001" customHeight="1">
      <c r="A4481" s="29" t="s">
        <v>90</v>
      </c>
      <c r="B4481" s="29" t="s">
        <v>91</v>
      </c>
      <c r="C4481" s="29" t="s">
        <v>92</v>
      </c>
      <c r="D4481" s="30" t="s">
        <v>93</v>
      </c>
      <c r="E4481" s="31">
        <v>95.05</v>
      </c>
      <c r="F4481" s="32">
        <v>8.8999999999999996E-2</v>
      </c>
      <c r="G4481" s="32">
        <f>F4481*E4481</f>
        <v>8.4594499999999986</v>
      </c>
    </row>
    <row r="4482" spans="1:7" ht="20.100000000000001" customHeight="1">
      <c r="A4482" s="29" t="s">
        <v>133</v>
      </c>
      <c r="B4482" s="29" t="s">
        <v>91</v>
      </c>
      <c r="C4482" s="29" t="s">
        <v>92</v>
      </c>
      <c r="D4482" s="30" t="s">
        <v>93</v>
      </c>
      <c r="E4482" s="31">
        <v>852</v>
      </c>
      <c r="F4482" s="32">
        <v>8.8999999999999996E-2</v>
      </c>
      <c r="G4482" s="32">
        <f>F4482*E4482</f>
        <v>75.828000000000003</v>
      </c>
    </row>
    <row r="4483" spans="1:7" ht="20.100000000000001" customHeight="1">
      <c r="A4483" s="29" t="s">
        <v>237</v>
      </c>
      <c r="B4483" s="29" t="s">
        <v>91</v>
      </c>
      <c r="C4483" s="29" t="s">
        <v>92</v>
      </c>
      <c r="D4483" s="30" t="s">
        <v>93</v>
      </c>
      <c r="E4483" s="31">
        <v>1721.67</v>
      </c>
      <c r="F4483" s="32">
        <v>8.8999999999999996E-2</v>
      </c>
      <c r="G4483" s="32">
        <f>F4483*E4483</f>
        <v>153.22863000000001</v>
      </c>
    </row>
    <row r="4484" spans="1:7" ht="20.100000000000001" customHeight="1">
      <c r="A4484" s="29" t="s">
        <v>330</v>
      </c>
      <c r="B4484" s="29" t="s">
        <v>331</v>
      </c>
      <c r="C4484" s="29" t="s">
        <v>332</v>
      </c>
      <c r="D4484" s="30" t="s">
        <v>333</v>
      </c>
      <c r="E4484" s="31">
        <v>3.89</v>
      </c>
      <c r="F4484" s="32">
        <v>15.9693</v>
      </c>
      <c r="G4484" s="32">
        <f>F4484*E4484</f>
        <v>62.120577000000004</v>
      </c>
    </row>
    <row r="4485" spans="1:7" ht="15" customHeight="1">
      <c r="A4485" s="1"/>
      <c r="B4485" s="1"/>
      <c r="C4485" s="1"/>
      <c r="D4485" s="1"/>
      <c r="E4485" s="1"/>
      <c r="F4485" s="33" t="s">
        <v>2433</v>
      </c>
      <c r="G4485" s="34">
        <v>299.63665700000001</v>
      </c>
    </row>
    <row r="4486" spans="1:7" ht="15" customHeight="1">
      <c r="A4486" s="27" t="s">
        <v>2747</v>
      </c>
      <c r="B4486" s="27" t="s">
        <v>3076</v>
      </c>
      <c r="C4486" s="27" t="s">
        <v>1764</v>
      </c>
      <c r="D4486" s="28" t="s">
        <v>15</v>
      </c>
      <c r="E4486" s="1"/>
      <c r="F4486" s="1"/>
      <c r="G4486" s="1"/>
    </row>
    <row r="4487" spans="1:7" ht="20.100000000000001" customHeight="1">
      <c r="A4487" s="29" t="s">
        <v>45</v>
      </c>
      <c r="B4487" s="29" t="s">
        <v>46</v>
      </c>
      <c r="C4487" s="29" t="s">
        <v>47</v>
      </c>
      <c r="D4487" s="30" t="s">
        <v>48</v>
      </c>
      <c r="E4487" s="31">
        <v>2.88</v>
      </c>
      <c r="F4487" s="32">
        <v>1.1459162119999999</v>
      </c>
      <c r="G4487" s="32">
        <f t="shared" ref="G4487:G4518" si="139">F4487*E4487</f>
        <v>3.3002386905599996</v>
      </c>
    </row>
    <row r="4488" spans="1:7" ht="20.100000000000001" customHeight="1">
      <c r="A4488" s="29" t="s">
        <v>49</v>
      </c>
      <c r="B4488" s="29" t="s">
        <v>50</v>
      </c>
      <c r="C4488" s="29" t="s">
        <v>51</v>
      </c>
      <c r="D4488" s="30" t="s">
        <v>48</v>
      </c>
      <c r="E4488" s="31">
        <v>30</v>
      </c>
      <c r="F4488" s="32">
        <v>1.2327916167541666</v>
      </c>
      <c r="G4488" s="32">
        <f t="shared" si="139"/>
        <v>36.983748502624998</v>
      </c>
    </row>
    <row r="4489" spans="1:7" ht="27.95" customHeight="1">
      <c r="A4489" s="29" t="s">
        <v>52</v>
      </c>
      <c r="B4489" s="29" t="s">
        <v>53</v>
      </c>
      <c r="C4489" s="29" t="s">
        <v>54</v>
      </c>
      <c r="D4489" s="30" t="s">
        <v>48</v>
      </c>
      <c r="E4489" s="31">
        <v>14</v>
      </c>
      <c r="F4489" s="32">
        <v>1.1799880108320997</v>
      </c>
      <c r="G4489" s="32">
        <f t="shared" si="139"/>
        <v>16.519832151649396</v>
      </c>
    </row>
    <row r="4490" spans="1:7" ht="27.95" customHeight="1">
      <c r="A4490" s="29" t="s">
        <v>55</v>
      </c>
      <c r="B4490" s="29" t="s">
        <v>56</v>
      </c>
      <c r="C4490" s="29" t="s">
        <v>57</v>
      </c>
      <c r="D4490" s="30" t="s">
        <v>58</v>
      </c>
      <c r="E4490" s="31">
        <v>1</v>
      </c>
      <c r="F4490" s="32">
        <v>9.2033892800000003E-2</v>
      </c>
      <c r="G4490" s="32">
        <f t="shared" si="139"/>
        <v>9.2033892800000003E-2</v>
      </c>
    </row>
    <row r="4491" spans="1:7" ht="20.100000000000001" customHeight="1">
      <c r="A4491" s="29" t="s">
        <v>59</v>
      </c>
      <c r="B4491" s="29" t="s">
        <v>60</v>
      </c>
      <c r="C4491" s="29" t="s">
        <v>61</v>
      </c>
      <c r="D4491" s="30" t="s">
        <v>58</v>
      </c>
      <c r="E4491" s="31">
        <v>1</v>
      </c>
      <c r="F4491" s="32">
        <v>8.3182904000000004</v>
      </c>
      <c r="G4491" s="32">
        <f t="shared" si="139"/>
        <v>8.3182904000000004</v>
      </c>
    </row>
    <row r="4492" spans="1:7" ht="27.95" customHeight="1">
      <c r="A4492" s="29" t="s">
        <v>71</v>
      </c>
      <c r="B4492" s="29" t="s">
        <v>72</v>
      </c>
      <c r="C4492" s="29" t="s">
        <v>73</v>
      </c>
      <c r="D4492" s="30" t="s">
        <v>48</v>
      </c>
      <c r="E4492" s="31">
        <v>889</v>
      </c>
      <c r="F4492" s="32">
        <v>0.21327824089879999</v>
      </c>
      <c r="G4492" s="32">
        <f t="shared" si="139"/>
        <v>189.60435615903319</v>
      </c>
    </row>
    <row r="4493" spans="1:7" ht="20.100000000000001" customHeight="1">
      <c r="A4493" s="29" t="s">
        <v>84</v>
      </c>
      <c r="B4493" s="29" t="s">
        <v>85</v>
      </c>
      <c r="C4493" s="29" t="s">
        <v>86</v>
      </c>
      <c r="D4493" s="30" t="s">
        <v>48</v>
      </c>
      <c r="E4493" s="31">
        <v>95.05</v>
      </c>
      <c r="F4493" s="32">
        <v>2.0488400000000002</v>
      </c>
      <c r="G4493" s="32">
        <f t="shared" si="139"/>
        <v>194.742242</v>
      </c>
    </row>
    <row r="4494" spans="1:7" ht="20.100000000000001" customHeight="1">
      <c r="A4494" s="29" t="s">
        <v>87</v>
      </c>
      <c r="B4494" s="29" t="s">
        <v>88</v>
      </c>
      <c r="C4494" s="29" t="s">
        <v>89</v>
      </c>
      <c r="D4494" s="30" t="s">
        <v>48</v>
      </c>
      <c r="E4494" s="31">
        <v>95.05</v>
      </c>
      <c r="F4494" s="32">
        <v>0.40976800000000002</v>
      </c>
      <c r="G4494" s="32">
        <f t="shared" si="139"/>
        <v>38.948448400000004</v>
      </c>
    </row>
    <row r="4495" spans="1:7" ht="20.100000000000001" customHeight="1">
      <c r="A4495" s="29" t="s">
        <v>94</v>
      </c>
      <c r="B4495" s="29" t="s">
        <v>95</v>
      </c>
      <c r="C4495" s="29" t="s">
        <v>96</v>
      </c>
      <c r="D4495" s="30" t="s">
        <v>48</v>
      </c>
      <c r="E4495" s="31">
        <v>95.05</v>
      </c>
      <c r="F4495" s="32">
        <v>0.20488400000000001</v>
      </c>
      <c r="G4495" s="32">
        <f t="shared" si="139"/>
        <v>19.474224200000002</v>
      </c>
    </row>
    <row r="4496" spans="1:7" ht="20.100000000000001" customHeight="1">
      <c r="A4496" s="29" t="s">
        <v>97</v>
      </c>
      <c r="B4496" s="29" t="s">
        <v>98</v>
      </c>
      <c r="C4496" s="29" t="s">
        <v>99</v>
      </c>
      <c r="D4496" s="30" t="s">
        <v>101</v>
      </c>
      <c r="E4496" s="31">
        <v>95.05</v>
      </c>
      <c r="F4496" s="32">
        <v>0.20488400000000001</v>
      </c>
      <c r="G4496" s="32">
        <f t="shared" si="139"/>
        <v>19.474224200000002</v>
      </c>
    </row>
    <row r="4497" spans="1:7" ht="20.100000000000001" customHeight="1">
      <c r="A4497" s="29" t="s">
        <v>106</v>
      </c>
      <c r="B4497" s="29" t="s">
        <v>107</v>
      </c>
      <c r="C4497" s="29" t="s">
        <v>108</v>
      </c>
      <c r="D4497" s="30" t="s">
        <v>48</v>
      </c>
      <c r="E4497" s="31">
        <v>95.05</v>
      </c>
      <c r="F4497" s="32">
        <v>4.0976800000000004</v>
      </c>
      <c r="G4497" s="32">
        <f t="shared" si="139"/>
        <v>389.48448400000001</v>
      </c>
    </row>
    <row r="4498" spans="1:7" ht="20.100000000000001" customHeight="1">
      <c r="A4498" s="29" t="s">
        <v>112</v>
      </c>
      <c r="B4498" s="29" t="s">
        <v>113</v>
      </c>
      <c r="C4498" s="29" t="s">
        <v>114</v>
      </c>
      <c r="D4498" s="30" t="s">
        <v>101</v>
      </c>
      <c r="E4498" s="31">
        <v>21.25</v>
      </c>
      <c r="F4498" s="32">
        <v>5.1220999999999997</v>
      </c>
      <c r="G4498" s="32">
        <f t="shared" si="139"/>
        <v>108.84462499999999</v>
      </c>
    </row>
    <row r="4499" spans="1:7" ht="20.100000000000001" customHeight="1">
      <c r="A4499" s="29" t="s">
        <v>127</v>
      </c>
      <c r="B4499" s="29" t="s">
        <v>128</v>
      </c>
      <c r="C4499" s="29" t="s">
        <v>129</v>
      </c>
      <c r="D4499" s="30" t="s">
        <v>48</v>
      </c>
      <c r="E4499" s="31">
        <v>44.77</v>
      </c>
      <c r="F4499" s="32">
        <v>0.79290108000000004</v>
      </c>
      <c r="G4499" s="32">
        <f t="shared" si="139"/>
        <v>35.498181351600003</v>
      </c>
    </row>
    <row r="4500" spans="1:7" ht="20.100000000000001" customHeight="1">
      <c r="A4500" s="29" t="s">
        <v>130</v>
      </c>
      <c r="B4500" s="29" t="s">
        <v>131</v>
      </c>
      <c r="C4500" s="29" t="s">
        <v>132</v>
      </c>
      <c r="D4500" s="30" t="s">
        <v>48</v>
      </c>
      <c r="E4500" s="31">
        <v>44.77</v>
      </c>
      <c r="F4500" s="32">
        <v>0.39665542399999998</v>
      </c>
      <c r="G4500" s="32">
        <f t="shared" si="139"/>
        <v>17.758263332479999</v>
      </c>
    </row>
    <row r="4501" spans="1:7" ht="27.95" customHeight="1">
      <c r="A4501" s="29" t="s">
        <v>134</v>
      </c>
      <c r="B4501" s="29" t="s">
        <v>135</v>
      </c>
      <c r="C4501" s="29" t="s">
        <v>136</v>
      </c>
      <c r="D4501" s="30" t="s">
        <v>48</v>
      </c>
      <c r="E4501" s="31">
        <v>44.77</v>
      </c>
      <c r="F4501" s="32">
        <v>4.7635530000000002E-2</v>
      </c>
      <c r="G4501" s="32">
        <f t="shared" si="139"/>
        <v>2.1326426781000003</v>
      </c>
    </row>
    <row r="4502" spans="1:7" ht="36" customHeight="1">
      <c r="A4502" s="29" t="s">
        <v>137</v>
      </c>
      <c r="B4502" s="29" t="s">
        <v>138</v>
      </c>
      <c r="C4502" s="29" t="s">
        <v>139</v>
      </c>
      <c r="D4502" s="30" t="s">
        <v>48</v>
      </c>
      <c r="E4502" s="31">
        <v>44.77</v>
      </c>
      <c r="F4502" s="32">
        <v>0.54499143999999999</v>
      </c>
      <c r="G4502" s="32">
        <f t="shared" si="139"/>
        <v>24.3992667688</v>
      </c>
    </row>
    <row r="4503" spans="1:7" ht="20.100000000000001" customHeight="1">
      <c r="A4503" s="29" t="s">
        <v>140</v>
      </c>
      <c r="B4503" s="29" t="s">
        <v>141</v>
      </c>
      <c r="C4503" s="29" t="s">
        <v>142</v>
      </c>
      <c r="D4503" s="30" t="s">
        <v>81</v>
      </c>
      <c r="E4503" s="31">
        <v>234</v>
      </c>
      <c r="F4503" s="32">
        <v>0.42718314000000002</v>
      </c>
      <c r="G4503" s="32">
        <f t="shared" si="139"/>
        <v>99.960854760000004</v>
      </c>
    </row>
    <row r="4504" spans="1:7" ht="20.100000000000001" customHeight="1">
      <c r="A4504" s="29" t="s">
        <v>143</v>
      </c>
      <c r="B4504" s="29" t="s">
        <v>144</v>
      </c>
      <c r="C4504" s="29" t="s">
        <v>145</v>
      </c>
      <c r="D4504" s="30" t="s">
        <v>48</v>
      </c>
      <c r="E4504" s="31">
        <v>42.68</v>
      </c>
      <c r="F4504" s="32">
        <v>0.59211475999999996</v>
      </c>
      <c r="G4504" s="32">
        <f t="shared" si="139"/>
        <v>25.271457956799999</v>
      </c>
    </row>
    <row r="4505" spans="1:7" ht="20.100000000000001" customHeight="1">
      <c r="A4505" s="29" t="s">
        <v>146</v>
      </c>
      <c r="B4505" s="29" t="s">
        <v>147</v>
      </c>
      <c r="C4505" s="29" t="s">
        <v>148</v>
      </c>
      <c r="D4505" s="30" t="s">
        <v>48</v>
      </c>
      <c r="E4505" s="31">
        <v>2.09</v>
      </c>
      <c r="F4505" s="32">
        <v>0.59211475999999996</v>
      </c>
      <c r="G4505" s="32">
        <f t="shared" si="139"/>
        <v>1.2375198483999998</v>
      </c>
    </row>
    <row r="4506" spans="1:7" ht="20.100000000000001" customHeight="1">
      <c r="A4506" s="29" t="s">
        <v>149</v>
      </c>
      <c r="B4506" s="29" t="s">
        <v>150</v>
      </c>
      <c r="C4506" s="29" t="s">
        <v>151</v>
      </c>
      <c r="D4506" s="30" t="s">
        <v>48</v>
      </c>
      <c r="E4506" s="31">
        <v>852</v>
      </c>
      <c r="F4506" s="32">
        <v>0.23561660000000001</v>
      </c>
      <c r="G4506" s="32">
        <f t="shared" si="139"/>
        <v>200.74534320000001</v>
      </c>
    </row>
    <row r="4507" spans="1:7" ht="15" customHeight="1">
      <c r="A4507" s="29" t="s">
        <v>152</v>
      </c>
      <c r="B4507" s="29" t="s">
        <v>153</v>
      </c>
      <c r="C4507" s="29" t="s">
        <v>154</v>
      </c>
      <c r="D4507" s="30" t="s">
        <v>155</v>
      </c>
      <c r="E4507" s="31">
        <v>142</v>
      </c>
      <c r="F4507" s="32">
        <v>0.15258735900000001</v>
      </c>
      <c r="G4507" s="32">
        <f t="shared" si="139"/>
        <v>21.667404978</v>
      </c>
    </row>
    <row r="4508" spans="1:7" ht="15" customHeight="1">
      <c r="A4508" s="29" t="s">
        <v>158</v>
      </c>
      <c r="B4508" s="29" t="s">
        <v>159</v>
      </c>
      <c r="C4508" s="29" t="s">
        <v>160</v>
      </c>
      <c r="D4508" s="30" t="s">
        <v>48</v>
      </c>
      <c r="E4508" s="31">
        <v>161.22</v>
      </c>
      <c r="F4508" s="32">
        <v>9.1173379999999998E-2</v>
      </c>
      <c r="G4508" s="32">
        <f t="shared" si="139"/>
        <v>14.6989723236</v>
      </c>
    </row>
    <row r="4509" spans="1:7" ht="15" customHeight="1">
      <c r="A4509" s="29" t="s">
        <v>166</v>
      </c>
      <c r="B4509" s="29" t="s">
        <v>159</v>
      </c>
      <c r="C4509" s="29" t="s">
        <v>160</v>
      </c>
      <c r="D4509" s="30" t="s">
        <v>48</v>
      </c>
      <c r="E4509" s="31">
        <v>262.7</v>
      </c>
      <c r="F4509" s="32">
        <v>9.1173379999999998E-2</v>
      </c>
      <c r="G4509" s="32">
        <f t="shared" si="139"/>
        <v>23.951246926</v>
      </c>
    </row>
    <row r="4510" spans="1:7" ht="15" customHeight="1">
      <c r="A4510" s="29" t="s">
        <v>167</v>
      </c>
      <c r="B4510" s="29" t="s">
        <v>168</v>
      </c>
      <c r="C4510" s="29" t="s">
        <v>169</v>
      </c>
      <c r="D4510" s="30" t="s">
        <v>171</v>
      </c>
      <c r="E4510" s="31">
        <v>262.7</v>
      </c>
      <c r="F4510" s="32">
        <v>0.26634920000000001</v>
      </c>
      <c r="G4510" s="32">
        <f t="shared" si="139"/>
        <v>69.969934839999993</v>
      </c>
    </row>
    <row r="4511" spans="1:7" ht="27.95" customHeight="1">
      <c r="A4511" s="29" t="s">
        <v>172</v>
      </c>
      <c r="B4511" s="29" t="s">
        <v>173</v>
      </c>
      <c r="C4511" s="29" t="s">
        <v>174</v>
      </c>
      <c r="D4511" s="30" t="s">
        <v>48</v>
      </c>
      <c r="E4511" s="31">
        <v>142</v>
      </c>
      <c r="F4511" s="32">
        <v>0.72535082520000005</v>
      </c>
      <c r="G4511" s="32">
        <f t="shared" si="139"/>
        <v>102.99981717840001</v>
      </c>
    </row>
    <row r="4512" spans="1:7" ht="15" customHeight="1">
      <c r="A4512" s="29" t="s">
        <v>178</v>
      </c>
      <c r="B4512" s="29" t="s">
        <v>153</v>
      </c>
      <c r="C4512" s="29" t="s">
        <v>154</v>
      </c>
      <c r="D4512" s="30" t="s">
        <v>155</v>
      </c>
      <c r="E4512" s="31">
        <v>71</v>
      </c>
      <c r="F4512" s="32">
        <v>0.15258735900000001</v>
      </c>
      <c r="G4512" s="32">
        <f t="shared" si="139"/>
        <v>10.833702489</v>
      </c>
    </row>
    <row r="4513" spans="1:7" ht="20.100000000000001" customHeight="1">
      <c r="A4513" s="29" t="s">
        <v>181</v>
      </c>
      <c r="B4513" s="29" t="s">
        <v>182</v>
      </c>
      <c r="C4513" s="29" t="s">
        <v>183</v>
      </c>
      <c r="D4513" s="30" t="s">
        <v>48</v>
      </c>
      <c r="E4513" s="31">
        <v>1217</v>
      </c>
      <c r="F4513" s="32">
        <v>0.118115626</v>
      </c>
      <c r="G4513" s="32">
        <f t="shared" si="139"/>
        <v>143.74671684200001</v>
      </c>
    </row>
    <row r="4514" spans="1:7" ht="20.100000000000001" customHeight="1">
      <c r="A4514" s="29" t="s">
        <v>184</v>
      </c>
      <c r="B4514" s="29" t="s">
        <v>185</v>
      </c>
      <c r="C4514" s="29" t="s">
        <v>186</v>
      </c>
      <c r="D4514" s="30" t="s">
        <v>48</v>
      </c>
      <c r="E4514" s="31">
        <v>856.28</v>
      </c>
      <c r="F4514" s="32">
        <v>6.3514039999999994E-2</v>
      </c>
      <c r="G4514" s="32">
        <f t="shared" si="139"/>
        <v>54.385802171199991</v>
      </c>
    </row>
    <row r="4515" spans="1:7" ht="20.100000000000001" customHeight="1">
      <c r="A4515" s="29" t="s">
        <v>190</v>
      </c>
      <c r="B4515" s="29" t="s">
        <v>191</v>
      </c>
      <c r="C4515" s="29" t="s">
        <v>192</v>
      </c>
      <c r="D4515" s="30" t="s">
        <v>81</v>
      </c>
      <c r="E4515" s="31">
        <v>57</v>
      </c>
      <c r="F4515" s="32">
        <v>0.21205494</v>
      </c>
      <c r="G4515" s="32">
        <f t="shared" si="139"/>
        <v>12.087131579999999</v>
      </c>
    </row>
    <row r="4516" spans="1:7" ht="27.95" customHeight="1">
      <c r="A4516" s="29" t="s">
        <v>201</v>
      </c>
      <c r="B4516" s="29" t="s">
        <v>72</v>
      </c>
      <c r="C4516" s="29" t="s">
        <v>73</v>
      </c>
      <c r="D4516" s="30" t="s">
        <v>48</v>
      </c>
      <c r="E4516" s="31">
        <v>1600.8</v>
      </c>
      <c r="F4516" s="32">
        <v>0.21327824089879999</v>
      </c>
      <c r="G4516" s="32">
        <f t="shared" si="139"/>
        <v>341.41580803079898</v>
      </c>
    </row>
    <row r="4517" spans="1:7" ht="20.100000000000001" customHeight="1">
      <c r="A4517" s="29" t="s">
        <v>205</v>
      </c>
      <c r="B4517" s="29" t="s">
        <v>85</v>
      </c>
      <c r="C4517" s="29" t="s">
        <v>86</v>
      </c>
      <c r="D4517" s="30" t="s">
        <v>48</v>
      </c>
      <c r="E4517" s="31">
        <v>91.8</v>
      </c>
      <c r="F4517" s="32">
        <v>2.0488400000000002</v>
      </c>
      <c r="G4517" s="32">
        <f t="shared" si="139"/>
        <v>188.08351200000001</v>
      </c>
    </row>
    <row r="4518" spans="1:7" ht="20.100000000000001" customHeight="1">
      <c r="A4518" s="29" t="s">
        <v>206</v>
      </c>
      <c r="B4518" s="29" t="s">
        <v>88</v>
      </c>
      <c r="C4518" s="29" t="s">
        <v>89</v>
      </c>
      <c r="D4518" s="30" t="s">
        <v>48</v>
      </c>
      <c r="E4518" s="31">
        <v>91.8</v>
      </c>
      <c r="F4518" s="32">
        <v>0.40976800000000002</v>
      </c>
      <c r="G4518" s="32">
        <f t="shared" si="139"/>
        <v>37.616702400000001</v>
      </c>
    </row>
    <row r="4519" spans="1:7" ht="15" customHeight="1">
      <c r="A4519" s="29" t="s">
        <v>207</v>
      </c>
      <c r="B4519" s="29" t="s">
        <v>159</v>
      </c>
      <c r="C4519" s="29" t="s">
        <v>160</v>
      </c>
      <c r="D4519" s="30" t="s">
        <v>48</v>
      </c>
      <c r="E4519" s="31">
        <v>91.8</v>
      </c>
      <c r="F4519" s="32">
        <v>9.1173379999999998E-2</v>
      </c>
      <c r="G4519" s="32">
        <f t="shared" ref="G4519:G4550" si="140">F4519*E4519</f>
        <v>8.369716283999999</v>
      </c>
    </row>
    <row r="4520" spans="1:7" ht="20.100000000000001" customHeight="1">
      <c r="A4520" s="29" t="s">
        <v>208</v>
      </c>
      <c r="B4520" s="29" t="s">
        <v>95</v>
      </c>
      <c r="C4520" s="29" t="s">
        <v>96</v>
      </c>
      <c r="D4520" s="30" t="s">
        <v>48</v>
      </c>
      <c r="E4520" s="31">
        <v>91.8</v>
      </c>
      <c r="F4520" s="32">
        <v>0.20488400000000001</v>
      </c>
      <c r="G4520" s="32">
        <f t="shared" si="140"/>
        <v>18.808351200000001</v>
      </c>
    </row>
    <row r="4521" spans="1:7" ht="20.100000000000001" customHeight="1">
      <c r="A4521" s="29" t="s">
        <v>209</v>
      </c>
      <c r="B4521" s="29" t="s">
        <v>98</v>
      </c>
      <c r="C4521" s="29" t="s">
        <v>99</v>
      </c>
      <c r="D4521" s="30" t="s">
        <v>101</v>
      </c>
      <c r="E4521" s="31">
        <v>91.8</v>
      </c>
      <c r="F4521" s="32">
        <v>0.20488400000000001</v>
      </c>
      <c r="G4521" s="32">
        <f t="shared" si="140"/>
        <v>18.808351200000001</v>
      </c>
    </row>
    <row r="4522" spans="1:7" ht="20.100000000000001" customHeight="1">
      <c r="A4522" s="29" t="s">
        <v>213</v>
      </c>
      <c r="B4522" s="29" t="s">
        <v>107</v>
      </c>
      <c r="C4522" s="29" t="s">
        <v>108</v>
      </c>
      <c r="D4522" s="30" t="s">
        <v>48</v>
      </c>
      <c r="E4522" s="31">
        <v>91.8</v>
      </c>
      <c r="F4522" s="32">
        <v>4.0976800000000004</v>
      </c>
      <c r="G4522" s="32">
        <f t="shared" si="140"/>
        <v>376.16702400000003</v>
      </c>
    </row>
    <row r="4523" spans="1:7" ht="20.100000000000001" customHeight="1">
      <c r="A4523" s="29" t="s">
        <v>215</v>
      </c>
      <c r="B4523" s="29" t="s">
        <v>113</v>
      </c>
      <c r="C4523" s="29" t="s">
        <v>114</v>
      </c>
      <c r="D4523" s="30" t="s">
        <v>101</v>
      </c>
      <c r="E4523" s="31">
        <v>30.14</v>
      </c>
      <c r="F4523" s="32">
        <v>5.1220999999999997</v>
      </c>
      <c r="G4523" s="32">
        <f t="shared" si="140"/>
        <v>154.38009399999999</v>
      </c>
    </row>
    <row r="4524" spans="1:7" ht="27.95" customHeight="1">
      <c r="A4524" s="29" t="s">
        <v>219</v>
      </c>
      <c r="B4524" s="29" t="s">
        <v>220</v>
      </c>
      <c r="C4524" s="29" t="s">
        <v>221</v>
      </c>
      <c r="D4524" s="30" t="s">
        <v>48</v>
      </c>
      <c r="E4524" s="31">
        <v>9</v>
      </c>
      <c r="F4524" s="32">
        <v>0.58552773940000002</v>
      </c>
      <c r="G4524" s="32">
        <f t="shared" si="140"/>
        <v>5.2697496546</v>
      </c>
    </row>
    <row r="4525" spans="1:7" ht="20.100000000000001" customHeight="1">
      <c r="A4525" s="29" t="s">
        <v>222</v>
      </c>
      <c r="B4525" s="29" t="s">
        <v>223</v>
      </c>
      <c r="C4525" s="29" t="s">
        <v>224</v>
      </c>
      <c r="D4525" s="30" t="s">
        <v>48</v>
      </c>
      <c r="E4525" s="31">
        <v>1.36</v>
      </c>
      <c r="F4525" s="32">
        <v>3.3795615799999998</v>
      </c>
      <c r="G4525" s="32">
        <f t="shared" si="140"/>
        <v>4.5962037487999998</v>
      </c>
    </row>
    <row r="4526" spans="1:7" ht="20.100000000000001" customHeight="1">
      <c r="A4526" s="29" t="s">
        <v>225</v>
      </c>
      <c r="B4526" s="29" t="s">
        <v>226</v>
      </c>
      <c r="C4526" s="29" t="s">
        <v>227</v>
      </c>
      <c r="D4526" s="30" t="s">
        <v>48</v>
      </c>
      <c r="E4526" s="31">
        <v>17.399999999999999</v>
      </c>
      <c r="F4526" s="32">
        <v>6.7892411080000006E-2</v>
      </c>
      <c r="G4526" s="32">
        <f t="shared" si="140"/>
        <v>1.181327952792</v>
      </c>
    </row>
    <row r="4527" spans="1:7" ht="20.100000000000001" customHeight="1">
      <c r="A4527" s="29" t="s">
        <v>228</v>
      </c>
      <c r="B4527" s="29" t="s">
        <v>229</v>
      </c>
      <c r="C4527" s="29" t="s">
        <v>230</v>
      </c>
      <c r="D4527" s="30" t="s">
        <v>48</v>
      </c>
      <c r="E4527" s="31">
        <v>17.399999999999999</v>
      </c>
      <c r="F4527" s="32">
        <v>0.61465199999999998</v>
      </c>
      <c r="G4527" s="32">
        <f t="shared" si="140"/>
        <v>10.694944799999998</v>
      </c>
    </row>
    <row r="4528" spans="1:7" ht="20.100000000000001" customHeight="1">
      <c r="A4528" s="29" t="s">
        <v>235</v>
      </c>
      <c r="B4528" s="29" t="s">
        <v>128</v>
      </c>
      <c r="C4528" s="29" t="s">
        <v>129</v>
      </c>
      <c r="D4528" s="30" t="s">
        <v>48</v>
      </c>
      <c r="E4528" s="31">
        <v>1721.67</v>
      </c>
      <c r="F4528" s="32">
        <v>0.79290108000000004</v>
      </c>
      <c r="G4528" s="32">
        <f t="shared" si="140"/>
        <v>1365.1140024036001</v>
      </c>
    </row>
    <row r="4529" spans="1:7" ht="20.100000000000001" customHeight="1">
      <c r="A4529" s="29" t="s">
        <v>236</v>
      </c>
      <c r="B4529" s="29" t="s">
        <v>131</v>
      </c>
      <c r="C4529" s="29" t="s">
        <v>132</v>
      </c>
      <c r="D4529" s="30" t="s">
        <v>48</v>
      </c>
      <c r="E4529" s="31">
        <v>1721.67</v>
      </c>
      <c r="F4529" s="32">
        <v>0.39665542399999998</v>
      </c>
      <c r="G4529" s="32">
        <f t="shared" si="140"/>
        <v>682.90974383807998</v>
      </c>
    </row>
    <row r="4530" spans="1:7" ht="27.95" customHeight="1">
      <c r="A4530" s="29" t="s">
        <v>238</v>
      </c>
      <c r="B4530" s="29" t="s">
        <v>135</v>
      </c>
      <c r="C4530" s="29" t="s">
        <v>136</v>
      </c>
      <c r="D4530" s="30" t="s">
        <v>48</v>
      </c>
      <c r="E4530" s="31">
        <v>1721.67</v>
      </c>
      <c r="F4530" s="32">
        <v>4.7635530000000002E-2</v>
      </c>
      <c r="G4530" s="32">
        <f t="shared" si="140"/>
        <v>82.01266293510001</v>
      </c>
    </row>
    <row r="4531" spans="1:7" ht="36" customHeight="1">
      <c r="A4531" s="29" t="s">
        <v>239</v>
      </c>
      <c r="B4531" s="29" t="s">
        <v>138</v>
      </c>
      <c r="C4531" s="29" t="s">
        <v>139</v>
      </c>
      <c r="D4531" s="30" t="s">
        <v>48</v>
      </c>
      <c r="E4531" s="31">
        <v>1721.67</v>
      </c>
      <c r="F4531" s="32">
        <v>0.54499143999999999</v>
      </c>
      <c r="G4531" s="32">
        <f t="shared" si="140"/>
        <v>938.29541250480008</v>
      </c>
    </row>
    <row r="4532" spans="1:7" ht="20.100000000000001" customHeight="1">
      <c r="A4532" s="29" t="s">
        <v>240</v>
      </c>
      <c r="B4532" s="29" t="s">
        <v>241</v>
      </c>
      <c r="C4532" s="29" t="s">
        <v>242</v>
      </c>
      <c r="D4532" s="30" t="s">
        <v>48</v>
      </c>
      <c r="E4532" s="31">
        <v>1269.6500000000001</v>
      </c>
      <c r="F4532" s="32">
        <v>0.59211475999999996</v>
      </c>
      <c r="G4532" s="32">
        <f t="shared" si="140"/>
        <v>751.77850503399998</v>
      </c>
    </row>
    <row r="4533" spans="1:7" ht="20.100000000000001" customHeight="1">
      <c r="A4533" s="29" t="s">
        <v>243</v>
      </c>
      <c r="B4533" s="29" t="s">
        <v>244</v>
      </c>
      <c r="C4533" s="29" t="s">
        <v>245</v>
      </c>
      <c r="D4533" s="30" t="s">
        <v>48</v>
      </c>
      <c r="E4533" s="31">
        <v>168.7</v>
      </c>
      <c r="F4533" s="32">
        <v>0.59211475999999996</v>
      </c>
      <c r="G4533" s="32">
        <f t="shared" si="140"/>
        <v>99.889760011999982</v>
      </c>
    </row>
    <row r="4534" spans="1:7" ht="20.100000000000001" customHeight="1">
      <c r="A4534" s="29" t="s">
        <v>246</v>
      </c>
      <c r="B4534" s="29" t="s">
        <v>247</v>
      </c>
      <c r="C4534" s="29" t="s">
        <v>248</v>
      </c>
      <c r="D4534" s="30" t="s">
        <v>48</v>
      </c>
      <c r="E4534" s="31">
        <v>283.3</v>
      </c>
      <c r="F4534" s="32">
        <v>0.59211475999999996</v>
      </c>
      <c r="G4534" s="32">
        <f t="shared" si="140"/>
        <v>167.74611150799998</v>
      </c>
    </row>
    <row r="4535" spans="1:7" ht="20.100000000000001" customHeight="1">
      <c r="A4535" s="29" t="s">
        <v>249</v>
      </c>
      <c r="B4535" s="29" t="s">
        <v>150</v>
      </c>
      <c r="C4535" s="29" t="s">
        <v>151</v>
      </c>
      <c r="D4535" s="30" t="s">
        <v>48</v>
      </c>
      <c r="E4535" s="31">
        <v>1721.67</v>
      </c>
      <c r="F4535" s="32">
        <v>0.23561660000000001</v>
      </c>
      <c r="G4535" s="32">
        <f t="shared" si="140"/>
        <v>405.65403172200001</v>
      </c>
    </row>
    <row r="4536" spans="1:7" ht="20.100000000000001" customHeight="1">
      <c r="A4536" s="29" t="s">
        <v>250</v>
      </c>
      <c r="B4536" s="29" t="s">
        <v>251</v>
      </c>
      <c r="C4536" s="29" t="s">
        <v>252</v>
      </c>
      <c r="D4536" s="30" t="s">
        <v>48</v>
      </c>
      <c r="E4536" s="31">
        <v>58.29</v>
      </c>
      <c r="F4536" s="32">
        <v>2.2742123999999999E-2</v>
      </c>
      <c r="G4536" s="32">
        <f t="shared" si="140"/>
        <v>1.3256384079599999</v>
      </c>
    </row>
    <row r="4537" spans="1:7" ht="20.100000000000001" customHeight="1">
      <c r="A4537" s="29" t="s">
        <v>253</v>
      </c>
      <c r="B4537" s="29" t="s">
        <v>254</v>
      </c>
      <c r="C4537" s="29" t="s">
        <v>255</v>
      </c>
      <c r="D4537" s="30" t="s">
        <v>48</v>
      </c>
      <c r="E4537" s="31">
        <v>58.29</v>
      </c>
      <c r="F4537" s="32">
        <v>4.507448E-2</v>
      </c>
      <c r="G4537" s="32">
        <f t="shared" si="140"/>
        <v>2.6273914392000002</v>
      </c>
    </row>
    <row r="4538" spans="1:7" ht="15" customHeight="1">
      <c r="A4538" s="29" t="s">
        <v>256</v>
      </c>
      <c r="B4538" s="29" t="s">
        <v>153</v>
      </c>
      <c r="C4538" s="29" t="s">
        <v>154</v>
      </c>
      <c r="D4538" s="30" t="s">
        <v>155</v>
      </c>
      <c r="E4538" s="31">
        <v>190</v>
      </c>
      <c r="F4538" s="32">
        <v>0.15258735900000001</v>
      </c>
      <c r="G4538" s="32">
        <f t="shared" si="140"/>
        <v>28.991598209999999</v>
      </c>
    </row>
    <row r="4539" spans="1:7" ht="15" customHeight="1">
      <c r="A4539" s="29" t="s">
        <v>265</v>
      </c>
      <c r="B4539" s="29" t="s">
        <v>159</v>
      </c>
      <c r="C4539" s="29" t="s">
        <v>160</v>
      </c>
      <c r="D4539" s="30" t="s">
        <v>48</v>
      </c>
      <c r="E4539" s="31">
        <v>408</v>
      </c>
      <c r="F4539" s="32">
        <v>9.1173379999999998E-2</v>
      </c>
      <c r="G4539" s="32">
        <f t="shared" si="140"/>
        <v>37.19873904</v>
      </c>
    </row>
    <row r="4540" spans="1:7" ht="36" customHeight="1">
      <c r="A4540" s="29" t="s">
        <v>266</v>
      </c>
      <c r="B4540" s="29" t="s">
        <v>267</v>
      </c>
      <c r="C4540" s="29" t="s">
        <v>268</v>
      </c>
      <c r="D4540" s="30" t="s">
        <v>48</v>
      </c>
      <c r="E4540" s="31">
        <v>408</v>
      </c>
      <c r="F4540" s="32">
        <v>0.12600365999999999</v>
      </c>
      <c r="G4540" s="32">
        <f t="shared" si="140"/>
        <v>51.409493279999992</v>
      </c>
    </row>
    <row r="4541" spans="1:7" ht="20.100000000000001" customHeight="1">
      <c r="A4541" s="29" t="s">
        <v>274</v>
      </c>
      <c r="B4541" s="29" t="s">
        <v>275</v>
      </c>
      <c r="C4541" s="29" t="s">
        <v>276</v>
      </c>
      <c r="D4541" s="30" t="s">
        <v>48</v>
      </c>
      <c r="E4541" s="31">
        <v>229.45</v>
      </c>
      <c r="F4541" s="32">
        <v>1.3317460000000001</v>
      </c>
      <c r="G4541" s="32">
        <f t="shared" si="140"/>
        <v>305.56911969999999</v>
      </c>
    </row>
    <row r="4542" spans="1:7" ht="20.100000000000001" customHeight="1">
      <c r="A4542" s="29" t="s">
        <v>277</v>
      </c>
      <c r="B4542" s="29" t="s">
        <v>131</v>
      </c>
      <c r="C4542" s="29" t="s">
        <v>132</v>
      </c>
      <c r="D4542" s="30" t="s">
        <v>48</v>
      </c>
      <c r="E4542" s="31">
        <v>46.46</v>
      </c>
      <c r="F4542" s="32">
        <v>0.39665542399999998</v>
      </c>
      <c r="G4542" s="32">
        <f t="shared" si="140"/>
        <v>18.42861099904</v>
      </c>
    </row>
    <row r="4543" spans="1:7" ht="36" customHeight="1">
      <c r="A4543" s="29" t="s">
        <v>278</v>
      </c>
      <c r="B4543" s="29" t="s">
        <v>267</v>
      </c>
      <c r="C4543" s="29" t="s">
        <v>268</v>
      </c>
      <c r="D4543" s="30" t="s">
        <v>48</v>
      </c>
      <c r="E4543" s="31">
        <v>229.45</v>
      </c>
      <c r="F4543" s="32">
        <v>0.12600365999999999</v>
      </c>
      <c r="G4543" s="32">
        <f t="shared" si="140"/>
        <v>28.911539786999995</v>
      </c>
    </row>
    <row r="4544" spans="1:7" ht="20.100000000000001" customHeight="1">
      <c r="A4544" s="29" t="s">
        <v>282</v>
      </c>
      <c r="B4544" s="29" t="s">
        <v>283</v>
      </c>
      <c r="C4544" s="29" t="s">
        <v>284</v>
      </c>
      <c r="D4544" s="30" t="s">
        <v>48</v>
      </c>
      <c r="E4544" s="31">
        <v>229.45</v>
      </c>
      <c r="F4544" s="32">
        <v>0.73952879800000004</v>
      </c>
      <c r="G4544" s="32">
        <f t="shared" si="140"/>
        <v>169.68488270110001</v>
      </c>
    </row>
    <row r="4545" spans="1:7" ht="20.100000000000001" customHeight="1">
      <c r="A4545" s="29" t="s">
        <v>285</v>
      </c>
      <c r="B4545" s="29" t="s">
        <v>286</v>
      </c>
      <c r="C4545" s="29" t="s">
        <v>287</v>
      </c>
      <c r="D4545" s="30" t="s">
        <v>48</v>
      </c>
      <c r="E4545" s="31">
        <v>46.46</v>
      </c>
      <c r="F4545" s="32">
        <v>0.417399929</v>
      </c>
      <c r="G4545" s="32">
        <f t="shared" si="140"/>
        <v>19.392400701340001</v>
      </c>
    </row>
    <row r="4546" spans="1:7" ht="20.100000000000001" customHeight="1">
      <c r="A4546" s="29" t="s">
        <v>291</v>
      </c>
      <c r="B4546" s="29" t="s">
        <v>292</v>
      </c>
      <c r="C4546" s="29" t="s">
        <v>293</v>
      </c>
      <c r="D4546" s="30" t="s">
        <v>118</v>
      </c>
      <c r="E4546" s="31">
        <v>0.25</v>
      </c>
      <c r="F4546" s="32">
        <v>22.602393112000001</v>
      </c>
      <c r="G4546" s="32">
        <f t="shared" si="140"/>
        <v>5.6505982780000004</v>
      </c>
    </row>
    <row r="4547" spans="1:7" ht="20.100000000000001" customHeight="1">
      <c r="A4547" s="29" t="s">
        <v>297</v>
      </c>
      <c r="B4547" s="29" t="s">
        <v>298</v>
      </c>
      <c r="C4547" s="29" t="s">
        <v>299</v>
      </c>
      <c r="D4547" s="30" t="s">
        <v>118</v>
      </c>
      <c r="E4547" s="31">
        <v>0.25</v>
      </c>
      <c r="F4547" s="32">
        <v>7.5571463400000001</v>
      </c>
      <c r="G4547" s="32">
        <f t="shared" si="140"/>
        <v>1.889286585</v>
      </c>
    </row>
    <row r="4548" spans="1:7" ht="27.95" customHeight="1">
      <c r="A4548" s="29" t="s">
        <v>300</v>
      </c>
      <c r="B4548" s="29" t="s">
        <v>301</v>
      </c>
      <c r="C4548" s="29" t="s">
        <v>302</v>
      </c>
      <c r="D4548" s="30" t="s">
        <v>48</v>
      </c>
      <c r="E4548" s="31">
        <v>25</v>
      </c>
      <c r="F4548" s="32">
        <v>0.39440170000000002</v>
      </c>
      <c r="G4548" s="32">
        <f t="shared" si="140"/>
        <v>9.8600425000000005</v>
      </c>
    </row>
    <row r="4549" spans="1:7" ht="27.95" customHeight="1">
      <c r="A4549" s="29" t="s">
        <v>306</v>
      </c>
      <c r="B4549" s="29" t="s">
        <v>307</v>
      </c>
      <c r="C4549" s="29" t="s">
        <v>308</v>
      </c>
      <c r="D4549" s="30" t="s">
        <v>118</v>
      </c>
      <c r="E4549" s="31">
        <v>0.56000000000000005</v>
      </c>
      <c r="F4549" s="32">
        <v>16.466527079999999</v>
      </c>
      <c r="G4549" s="32">
        <f t="shared" si="140"/>
        <v>9.2212551648000005</v>
      </c>
    </row>
    <row r="4550" spans="1:7" ht="27.95" customHeight="1">
      <c r="A4550" s="29" t="s">
        <v>309</v>
      </c>
      <c r="B4550" s="29" t="s">
        <v>135</v>
      </c>
      <c r="C4550" s="29" t="s">
        <v>136</v>
      </c>
      <c r="D4550" s="30" t="s">
        <v>48</v>
      </c>
      <c r="E4550" s="31">
        <v>25</v>
      </c>
      <c r="F4550" s="32">
        <v>4.7635530000000002E-2</v>
      </c>
      <c r="G4550" s="32">
        <f t="shared" si="140"/>
        <v>1.19088825</v>
      </c>
    </row>
    <row r="4551" spans="1:7" ht="36" customHeight="1">
      <c r="A4551" s="29" t="s">
        <v>310</v>
      </c>
      <c r="B4551" s="29" t="s">
        <v>138</v>
      </c>
      <c r="C4551" s="29" t="s">
        <v>139</v>
      </c>
      <c r="D4551" s="30" t="s">
        <v>48</v>
      </c>
      <c r="E4551" s="31">
        <v>25</v>
      </c>
      <c r="F4551" s="32">
        <v>0.54499143999999999</v>
      </c>
      <c r="G4551" s="32">
        <f t="shared" ref="G4551:G4582" si="141">F4551*E4551</f>
        <v>13.624786</v>
      </c>
    </row>
    <row r="4552" spans="1:7" ht="20.100000000000001" customHeight="1">
      <c r="A4552" s="29" t="s">
        <v>311</v>
      </c>
      <c r="B4552" s="29" t="s">
        <v>312</v>
      </c>
      <c r="C4552" s="29" t="s">
        <v>313</v>
      </c>
      <c r="D4552" s="30" t="s">
        <v>48</v>
      </c>
      <c r="E4552" s="31">
        <v>168</v>
      </c>
      <c r="F4552" s="32">
        <v>1.434188E-2</v>
      </c>
      <c r="G4552" s="32">
        <f t="shared" si="141"/>
        <v>2.40943584</v>
      </c>
    </row>
    <row r="4553" spans="1:7" ht="20.100000000000001" customHeight="1">
      <c r="A4553" s="29" t="s">
        <v>314</v>
      </c>
      <c r="B4553" s="29" t="s">
        <v>254</v>
      </c>
      <c r="C4553" s="29" t="s">
        <v>255</v>
      </c>
      <c r="D4553" s="30" t="s">
        <v>48</v>
      </c>
      <c r="E4553" s="31">
        <v>168</v>
      </c>
      <c r="F4553" s="32">
        <v>4.507448E-2</v>
      </c>
      <c r="G4553" s="32">
        <f t="shared" si="141"/>
        <v>7.5725126400000002</v>
      </c>
    </row>
    <row r="4554" spans="1:7" ht="27.95" customHeight="1">
      <c r="A4554" s="29" t="s">
        <v>316</v>
      </c>
      <c r="B4554" s="29" t="s">
        <v>317</v>
      </c>
      <c r="C4554" s="29" t="s">
        <v>318</v>
      </c>
      <c r="D4554" s="30" t="s">
        <v>48</v>
      </c>
      <c r="E4554" s="31">
        <v>459</v>
      </c>
      <c r="F4554" s="32">
        <v>0.12518412400000001</v>
      </c>
      <c r="G4554" s="32">
        <f t="shared" si="141"/>
        <v>57.459512916000001</v>
      </c>
    </row>
    <row r="4555" spans="1:7" ht="20.100000000000001" customHeight="1">
      <c r="A4555" s="29" t="s">
        <v>319</v>
      </c>
      <c r="B4555" s="29" t="s">
        <v>185</v>
      </c>
      <c r="C4555" s="29" t="s">
        <v>186</v>
      </c>
      <c r="D4555" s="30" t="s">
        <v>48</v>
      </c>
      <c r="E4555" s="31">
        <v>459</v>
      </c>
      <c r="F4555" s="32">
        <v>6.3514039999999994E-2</v>
      </c>
      <c r="G4555" s="32">
        <f t="shared" si="141"/>
        <v>29.152944359999996</v>
      </c>
    </row>
    <row r="4556" spans="1:7" ht="20.100000000000001" customHeight="1">
      <c r="A4556" s="29" t="s">
        <v>320</v>
      </c>
      <c r="B4556" s="29" t="s">
        <v>191</v>
      </c>
      <c r="C4556" s="29" t="s">
        <v>192</v>
      </c>
      <c r="D4556" s="30" t="s">
        <v>81</v>
      </c>
      <c r="E4556" s="31">
        <v>34</v>
      </c>
      <c r="F4556" s="32">
        <v>0.21205494</v>
      </c>
      <c r="G4556" s="32">
        <f t="shared" si="141"/>
        <v>7.2098679599999995</v>
      </c>
    </row>
    <row r="4557" spans="1:7" ht="20.100000000000001" customHeight="1">
      <c r="A4557" s="29" t="s">
        <v>321</v>
      </c>
      <c r="B4557" s="29" t="s">
        <v>322</v>
      </c>
      <c r="C4557" s="29" t="s">
        <v>323</v>
      </c>
      <c r="D4557" s="30" t="s">
        <v>81</v>
      </c>
      <c r="E4557" s="31">
        <v>30</v>
      </c>
      <c r="F4557" s="32">
        <v>0.21205494</v>
      </c>
      <c r="G4557" s="32">
        <f t="shared" si="141"/>
        <v>6.3616482000000003</v>
      </c>
    </row>
    <row r="4558" spans="1:7" ht="20.100000000000001" customHeight="1">
      <c r="A4558" s="29" t="s">
        <v>324</v>
      </c>
      <c r="B4558" s="29" t="s">
        <v>325</v>
      </c>
      <c r="C4558" s="29" t="s">
        <v>326</v>
      </c>
      <c r="D4558" s="30" t="s">
        <v>58</v>
      </c>
      <c r="E4558" s="31">
        <v>2</v>
      </c>
      <c r="F4558" s="32">
        <v>8.9739191999999995E-2</v>
      </c>
      <c r="G4558" s="32">
        <f t="shared" si="141"/>
        <v>0.17947838399999999</v>
      </c>
    </row>
    <row r="4559" spans="1:7" ht="20.100000000000001" customHeight="1">
      <c r="A4559" s="29" t="s">
        <v>334</v>
      </c>
      <c r="B4559" s="29" t="s">
        <v>335</v>
      </c>
      <c r="C4559" s="29" t="s">
        <v>336</v>
      </c>
      <c r="D4559" s="30" t="s">
        <v>118</v>
      </c>
      <c r="E4559" s="31">
        <v>9.9</v>
      </c>
      <c r="F4559" s="32">
        <v>4.23904996</v>
      </c>
      <c r="G4559" s="32">
        <f t="shared" si="141"/>
        <v>41.966594604000001</v>
      </c>
    </row>
    <row r="4560" spans="1:7" ht="20.100000000000001" customHeight="1">
      <c r="A4560" s="29" t="s">
        <v>337</v>
      </c>
      <c r="B4560" s="29" t="s">
        <v>338</v>
      </c>
      <c r="C4560" s="29" t="s">
        <v>339</v>
      </c>
      <c r="D4560" s="30" t="s">
        <v>118</v>
      </c>
      <c r="E4560" s="31">
        <v>9.9</v>
      </c>
      <c r="F4560" s="32">
        <v>6.1465199999999998</v>
      </c>
      <c r="G4560" s="32">
        <f t="shared" si="141"/>
        <v>60.850547999999996</v>
      </c>
    </row>
    <row r="4561" spans="1:7" ht="20.100000000000001" customHeight="1">
      <c r="A4561" s="29" t="s">
        <v>340</v>
      </c>
      <c r="B4561" s="29" t="s">
        <v>341</v>
      </c>
      <c r="C4561" s="29" t="s">
        <v>342</v>
      </c>
      <c r="D4561" s="30" t="s">
        <v>118</v>
      </c>
      <c r="E4561" s="31">
        <v>9.07</v>
      </c>
      <c r="F4561" s="32">
        <v>4.0526055200000002</v>
      </c>
      <c r="G4561" s="32">
        <f t="shared" si="141"/>
        <v>36.757132066400004</v>
      </c>
    </row>
    <row r="4562" spans="1:7" ht="20.100000000000001" customHeight="1">
      <c r="A4562" s="29" t="s">
        <v>353</v>
      </c>
      <c r="B4562" s="29" t="s">
        <v>298</v>
      </c>
      <c r="C4562" s="29" t="s">
        <v>299</v>
      </c>
      <c r="D4562" s="30" t="s">
        <v>118</v>
      </c>
      <c r="E4562" s="31">
        <v>3.38</v>
      </c>
      <c r="F4562" s="32">
        <v>7.5571463400000001</v>
      </c>
      <c r="G4562" s="32">
        <f t="shared" si="141"/>
        <v>25.5431546292</v>
      </c>
    </row>
    <row r="4563" spans="1:7" ht="20.100000000000001" customHeight="1">
      <c r="A4563" s="29" t="s">
        <v>354</v>
      </c>
      <c r="B4563" s="29" t="s">
        <v>355</v>
      </c>
      <c r="C4563" s="29" t="s">
        <v>356</v>
      </c>
      <c r="D4563" s="30" t="s">
        <v>118</v>
      </c>
      <c r="E4563" s="31">
        <v>3.89</v>
      </c>
      <c r="F4563" s="32">
        <v>5.6894186738999997</v>
      </c>
      <c r="G4563" s="32">
        <f t="shared" si="141"/>
        <v>22.131838641470999</v>
      </c>
    </row>
    <row r="4564" spans="1:7" ht="20.100000000000001" customHeight="1">
      <c r="A4564" s="29" t="s">
        <v>357</v>
      </c>
      <c r="B4564" s="29" t="s">
        <v>358</v>
      </c>
      <c r="C4564" s="29" t="s">
        <v>359</v>
      </c>
      <c r="D4564" s="30" t="s">
        <v>81</v>
      </c>
      <c r="E4564" s="31">
        <v>220</v>
      </c>
      <c r="F4564" s="32">
        <v>0.15998047520959999</v>
      </c>
      <c r="G4564" s="32">
        <f t="shared" si="141"/>
        <v>35.195704546111998</v>
      </c>
    </row>
    <row r="4565" spans="1:7" ht="27.95" customHeight="1">
      <c r="A4565" s="29" t="s">
        <v>360</v>
      </c>
      <c r="B4565" s="29" t="s">
        <v>361</v>
      </c>
      <c r="C4565" s="29" t="s">
        <v>362</v>
      </c>
      <c r="D4565" s="30" t="s">
        <v>48</v>
      </c>
      <c r="E4565" s="31">
        <v>242</v>
      </c>
      <c r="F4565" s="32">
        <v>0.63514040000000005</v>
      </c>
      <c r="G4565" s="32">
        <f t="shared" si="141"/>
        <v>153.70397680000002</v>
      </c>
    </row>
    <row r="4566" spans="1:7" ht="15" customHeight="1">
      <c r="A4566" s="29" t="s">
        <v>363</v>
      </c>
      <c r="B4566" s="29" t="s">
        <v>153</v>
      </c>
      <c r="C4566" s="29" t="s">
        <v>154</v>
      </c>
      <c r="D4566" s="30" t="s">
        <v>155</v>
      </c>
      <c r="E4566" s="31">
        <v>110</v>
      </c>
      <c r="F4566" s="32">
        <v>0.15258735900000001</v>
      </c>
      <c r="G4566" s="32">
        <f t="shared" si="141"/>
        <v>16.784609490000001</v>
      </c>
    </row>
    <row r="4567" spans="1:7" ht="20.100000000000001" customHeight="1">
      <c r="A4567" s="29" t="s">
        <v>364</v>
      </c>
      <c r="B4567" s="29" t="s">
        <v>365</v>
      </c>
      <c r="C4567" s="29" t="s">
        <v>366</v>
      </c>
      <c r="D4567" s="30" t="s">
        <v>81</v>
      </c>
      <c r="E4567" s="31">
        <v>110</v>
      </c>
      <c r="F4567" s="32">
        <v>0.94758849999999994</v>
      </c>
      <c r="G4567" s="32">
        <f t="shared" si="141"/>
        <v>104.234735</v>
      </c>
    </row>
    <row r="4568" spans="1:7" ht="20.100000000000001" customHeight="1">
      <c r="A4568" s="29" t="s">
        <v>369</v>
      </c>
      <c r="B4568" s="29" t="s">
        <v>128</v>
      </c>
      <c r="C4568" s="29" t="s">
        <v>129</v>
      </c>
      <c r="D4568" s="30" t="s">
        <v>48</v>
      </c>
      <c r="E4568" s="31">
        <v>416.73</v>
      </c>
      <c r="F4568" s="32">
        <v>0.79290108000000004</v>
      </c>
      <c r="G4568" s="32">
        <f t="shared" si="141"/>
        <v>330.4256670684</v>
      </c>
    </row>
    <row r="4569" spans="1:7" ht="20.100000000000001" customHeight="1">
      <c r="A4569" s="29" t="s">
        <v>370</v>
      </c>
      <c r="B4569" s="29" t="s">
        <v>371</v>
      </c>
      <c r="C4569" s="29" t="s">
        <v>372</v>
      </c>
      <c r="D4569" s="30" t="s">
        <v>48</v>
      </c>
      <c r="E4569" s="31">
        <v>106.02</v>
      </c>
      <c r="F4569" s="32">
        <v>0.71709400000000001</v>
      </c>
      <c r="G4569" s="32">
        <f t="shared" si="141"/>
        <v>76.026305879999995</v>
      </c>
    </row>
    <row r="4570" spans="1:7" ht="20.100000000000001" customHeight="1">
      <c r="A4570" s="29" t="s">
        <v>373</v>
      </c>
      <c r="B4570" s="29" t="s">
        <v>275</v>
      </c>
      <c r="C4570" s="29" t="s">
        <v>276</v>
      </c>
      <c r="D4570" s="30" t="s">
        <v>48</v>
      </c>
      <c r="E4570" s="31">
        <v>123.31</v>
      </c>
      <c r="F4570" s="32">
        <v>1.3317460000000001</v>
      </c>
      <c r="G4570" s="32">
        <f t="shared" si="141"/>
        <v>164.21759926000001</v>
      </c>
    </row>
    <row r="4571" spans="1:7" ht="36" customHeight="1">
      <c r="A4571" s="29" t="s">
        <v>374</v>
      </c>
      <c r="B4571" s="29" t="s">
        <v>267</v>
      </c>
      <c r="C4571" s="29" t="s">
        <v>268</v>
      </c>
      <c r="D4571" s="30" t="s">
        <v>48</v>
      </c>
      <c r="E4571" s="31">
        <v>123.31</v>
      </c>
      <c r="F4571" s="32">
        <v>0.12600365999999999</v>
      </c>
      <c r="G4571" s="32">
        <f t="shared" si="141"/>
        <v>15.5375113146</v>
      </c>
    </row>
    <row r="4572" spans="1:7" ht="20.100000000000001" customHeight="1">
      <c r="A4572" s="29" t="s">
        <v>376</v>
      </c>
      <c r="B4572" s="29" t="s">
        <v>377</v>
      </c>
      <c r="C4572" s="29" t="s">
        <v>378</v>
      </c>
      <c r="D4572" s="30" t="s">
        <v>48</v>
      </c>
      <c r="E4572" s="31">
        <v>123.31</v>
      </c>
      <c r="F4572" s="32">
        <v>0.57731189100000002</v>
      </c>
      <c r="G4572" s="32">
        <f t="shared" si="141"/>
        <v>71.188329279210009</v>
      </c>
    </row>
    <row r="4573" spans="1:7" ht="20.100000000000001" customHeight="1">
      <c r="A4573" s="29" t="s">
        <v>379</v>
      </c>
      <c r="B4573" s="29" t="s">
        <v>286</v>
      </c>
      <c r="C4573" s="29" t="s">
        <v>287</v>
      </c>
      <c r="D4573" s="30" t="s">
        <v>48</v>
      </c>
      <c r="E4573" s="31">
        <v>55.18</v>
      </c>
      <c r="F4573" s="32">
        <v>0.417399929</v>
      </c>
      <c r="G4573" s="32">
        <f t="shared" si="141"/>
        <v>23.032128082220002</v>
      </c>
    </row>
    <row r="4574" spans="1:7" ht="27.95" customHeight="1">
      <c r="A4574" s="29" t="s">
        <v>380</v>
      </c>
      <c r="B4574" s="29" t="s">
        <v>381</v>
      </c>
      <c r="C4574" s="29" t="s">
        <v>382</v>
      </c>
      <c r="D4574" s="30" t="s">
        <v>48</v>
      </c>
      <c r="E4574" s="31">
        <v>416.73</v>
      </c>
      <c r="F4574" s="32">
        <v>0.17148790799999999</v>
      </c>
      <c r="G4574" s="32">
        <f t="shared" si="141"/>
        <v>71.464155900839998</v>
      </c>
    </row>
    <row r="4575" spans="1:7" ht="20.100000000000001" customHeight="1">
      <c r="A4575" s="29" t="s">
        <v>383</v>
      </c>
      <c r="B4575" s="29" t="s">
        <v>384</v>
      </c>
      <c r="C4575" s="29" t="s">
        <v>385</v>
      </c>
      <c r="D4575" s="30" t="s">
        <v>48</v>
      </c>
      <c r="E4575" s="31">
        <v>416.73</v>
      </c>
      <c r="F4575" s="32">
        <v>4.0976800000000001E-2</v>
      </c>
      <c r="G4575" s="32">
        <f t="shared" si="141"/>
        <v>17.076261864000003</v>
      </c>
    </row>
    <row r="4576" spans="1:7" ht="20.100000000000001" customHeight="1">
      <c r="A4576" s="29" t="s">
        <v>386</v>
      </c>
      <c r="B4576" s="29" t="s">
        <v>387</v>
      </c>
      <c r="C4576" s="29" t="s">
        <v>388</v>
      </c>
      <c r="D4576" s="30" t="s">
        <v>48</v>
      </c>
      <c r="E4576" s="31">
        <v>123.31</v>
      </c>
      <c r="F4576" s="32">
        <v>6.6279974000000005E-2</v>
      </c>
      <c r="G4576" s="32">
        <f t="shared" si="141"/>
        <v>8.1729835939400015</v>
      </c>
    </row>
    <row r="4577" spans="1:7" ht="20.100000000000001" customHeight="1">
      <c r="A4577" s="29" t="s">
        <v>393</v>
      </c>
      <c r="B4577" s="29" t="s">
        <v>394</v>
      </c>
      <c r="C4577" s="29" t="s">
        <v>395</v>
      </c>
      <c r="D4577" s="30" t="s">
        <v>58</v>
      </c>
      <c r="E4577" s="31">
        <v>33</v>
      </c>
      <c r="F4577" s="32">
        <v>0.62110584599999996</v>
      </c>
      <c r="G4577" s="32">
        <f t="shared" si="141"/>
        <v>20.496492917999998</v>
      </c>
    </row>
    <row r="4578" spans="1:7" ht="20.100000000000001" customHeight="1">
      <c r="A4578" s="29" t="s">
        <v>396</v>
      </c>
      <c r="B4578" s="29" t="s">
        <v>397</v>
      </c>
      <c r="C4578" s="29" t="s">
        <v>398</v>
      </c>
      <c r="D4578" s="30" t="s">
        <v>58</v>
      </c>
      <c r="E4578" s="31">
        <v>33</v>
      </c>
      <c r="F4578" s="32">
        <v>4.9581927999999997E-2</v>
      </c>
      <c r="G4578" s="32">
        <f t="shared" si="141"/>
        <v>1.636203624</v>
      </c>
    </row>
    <row r="4579" spans="1:7" ht="20.100000000000001" customHeight="1">
      <c r="A4579" s="29" t="s">
        <v>399</v>
      </c>
      <c r="B4579" s="29" t="s">
        <v>400</v>
      </c>
      <c r="C4579" s="29" t="s">
        <v>401</v>
      </c>
      <c r="D4579" s="30" t="s">
        <v>58</v>
      </c>
      <c r="E4579" s="31">
        <v>33</v>
      </c>
      <c r="F4579" s="32">
        <v>4.9274602000000001E-2</v>
      </c>
      <c r="G4579" s="32">
        <f t="shared" si="141"/>
        <v>1.6260618660000001</v>
      </c>
    </row>
    <row r="4580" spans="1:7" ht="27.95" customHeight="1">
      <c r="A4580" s="29" t="s">
        <v>402</v>
      </c>
      <c r="B4580" s="29" t="s">
        <v>403</v>
      </c>
      <c r="C4580" s="29" t="s">
        <v>404</v>
      </c>
      <c r="D4580" s="30" t="s">
        <v>58</v>
      </c>
      <c r="E4580" s="31">
        <v>30</v>
      </c>
      <c r="F4580" s="32">
        <v>0.41745114999999999</v>
      </c>
      <c r="G4580" s="32">
        <f t="shared" si="141"/>
        <v>12.5235345</v>
      </c>
    </row>
    <row r="4581" spans="1:7" ht="20.100000000000001" customHeight="1">
      <c r="A4581" s="29" t="s">
        <v>405</v>
      </c>
      <c r="B4581" s="29" t="s">
        <v>406</v>
      </c>
      <c r="C4581" s="29" t="s">
        <v>407</v>
      </c>
      <c r="D4581" s="30" t="s">
        <v>58</v>
      </c>
      <c r="E4581" s="31">
        <v>30</v>
      </c>
      <c r="F4581" s="32">
        <v>0.14946287799999999</v>
      </c>
      <c r="G4581" s="32">
        <f t="shared" si="141"/>
        <v>4.4838863399999997</v>
      </c>
    </row>
    <row r="4582" spans="1:7" ht="20.100000000000001" customHeight="1">
      <c r="A4582" s="29" t="s">
        <v>408</v>
      </c>
      <c r="B4582" s="29" t="s">
        <v>400</v>
      </c>
      <c r="C4582" s="29" t="s">
        <v>401</v>
      </c>
      <c r="D4582" s="30" t="s">
        <v>58</v>
      </c>
      <c r="E4582" s="31">
        <v>30</v>
      </c>
      <c r="F4582" s="32">
        <v>4.9274602000000001E-2</v>
      </c>
      <c r="G4582" s="32">
        <f t="shared" si="141"/>
        <v>1.47823806</v>
      </c>
    </row>
    <row r="4583" spans="1:7" ht="20.100000000000001" customHeight="1">
      <c r="A4583" s="29" t="s">
        <v>409</v>
      </c>
      <c r="B4583" s="29" t="s">
        <v>410</v>
      </c>
      <c r="C4583" s="29" t="s">
        <v>411</v>
      </c>
      <c r="D4583" s="30" t="s">
        <v>58</v>
      </c>
      <c r="E4583" s="31">
        <v>11</v>
      </c>
      <c r="F4583" s="32">
        <v>0.32566311799999997</v>
      </c>
      <c r="G4583" s="32">
        <f t="shared" ref="G4583:G4591" si="142">F4583*E4583</f>
        <v>3.5822942979999999</v>
      </c>
    </row>
    <row r="4584" spans="1:7" ht="20.100000000000001" customHeight="1">
      <c r="A4584" s="29" t="s">
        <v>412</v>
      </c>
      <c r="B4584" s="29" t="s">
        <v>413</v>
      </c>
      <c r="C4584" s="29" t="s">
        <v>414</v>
      </c>
      <c r="D4584" s="30" t="s">
        <v>48</v>
      </c>
      <c r="E4584" s="31">
        <v>106.02</v>
      </c>
      <c r="F4584" s="32">
        <v>0.16493162</v>
      </c>
      <c r="G4584" s="32">
        <f t="shared" si="142"/>
        <v>17.486050352399999</v>
      </c>
    </row>
    <row r="4585" spans="1:7" ht="20.100000000000001" customHeight="1">
      <c r="A4585" s="29" t="s">
        <v>415</v>
      </c>
      <c r="B4585" s="29" t="s">
        <v>416</v>
      </c>
      <c r="C4585" s="29" t="s">
        <v>417</v>
      </c>
      <c r="D4585" s="30" t="s">
        <v>48</v>
      </c>
      <c r="E4585" s="31">
        <v>20.66</v>
      </c>
      <c r="F4585" s="32">
        <v>0.16493162</v>
      </c>
      <c r="G4585" s="32">
        <f t="shared" si="142"/>
        <v>3.4074872692000002</v>
      </c>
    </row>
    <row r="4586" spans="1:7" ht="20.100000000000001" customHeight="1">
      <c r="A4586" s="29" t="s">
        <v>418</v>
      </c>
      <c r="B4586" s="29" t="s">
        <v>419</v>
      </c>
      <c r="C4586" s="29" t="s">
        <v>420</v>
      </c>
      <c r="D4586" s="30" t="s">
        <v>48</v>
      </c>
      <c r="E4586" s="31">
        <v>29.92</v>
      </c>
      <c r="F4586" s="32">
        <v>0.18224431799999999</v>
      </c>
      <c r="G4586" s="32">
        <f t="shared" si="142"/>
        <v>5.4527499945599995</v>
      </c>
    </row>
    <row r="4587" spans="1:7" ht="15" customHeight="1">
      <c r="A4587" s="29" t="s">
        <v>427</v>
      </c>
      <c r="B4587" s="29" t="s">
        <v>428</v>
      </c>
      <c r="C4587" s="29" t="s">
        <v>429</v>
      </c>
      <c r="D4587" s="30" t="s">
        <v>48</v>
      </c>
      <c r="E4587" s="31">
        <v>45.45</v>
      </c>
      <c r="F4587" s="32">
        <v>0.18439559999999999</v>
      </c>
      <c r="G4587" s="32">
        <f t="shared" si="142"/>
        <v>8.3807800199999996</v>
      </c>
    </row>
    <row r="4588" spans="1:7" ht="20.100000000000001" customHeight="1">
      <c r="A4588" s="29" t="s">
        <v>430</v>
      </c>
      <c r="B4588" s="29" t="s">
        <v>431</v>
      </c>
      <c r="C4588" s="29" t="s">
        <v>432</v>
      </c>
      <c r="D4588" s="30" t="s">
        <v>196</v>
      </c>
      <c r="E4588" s="31">
        <v>47</v>
      </c>
      <c r="F4588" s="32">
        <v>0.51221000000000005</v>
      </c>
      <c r="G4588" s="32">
        <f t="shared" si="142"/>
        <v>24.073870000000003</v>
      </c>
    </row>
    <row r="4589" spans="1:7" ht="15" customHeight="1">
      <c r="A4589" s="29" t="s">
        <v>436</v>
      </c>
      <c r="B4589" s="29" t="s">
        <v>437</v>
      </c>
      <c r="C4589" s="29" t="s">
        <v>438</v>
      </c>
      <c r="D4589" s="30" t="s">
        <v>171</v>
      </c>
      <c r="E4589" s="31">
        <v>29.8</v>
      </c>
      <c r="F4589" s="32">
        <v>0.30732599999999999</v>
      </c>
      <c r="G4589" s="32">
        <f t="shared" si="142"/>
        <v>9.1583147999999994</v>
      </c>
    </row>
    <row r="4590" spans="1:7" ht="20.100000000000001" customHeight="1">
      <c r="A4590" s="29" t="s">
        <v>439</v>
      </c>
      <c r="B4590" s="29" t="s">
        <v>440</v>
      </c>
      <c r="C4590" s="29" t="s">
        <v>441</v>
      </c>
      <c r="D4590" s="30" t="s">
        <v>58</v>
      </c>
      <c r="E4590" s="31">
        <v>17</v>
      </c>
      <c r="F4590" s="32">
        <v>0.15366299999999999</v>
      </c>
      <c r="G4590" s="32">
        <f t="shared" si="142"/>
        <v>2.6122709999999998</v>
      </c>
    </row>
    <row r="4591" spans="1:7" ht="15" customHeight="1">
      <c r="A4591" s="29" t="s">
        <v>483</v>
      </c>
      <c r="B4591" s="29" t="s">
        <v>484</v>
      </c>
      <c r="C4591" s="29" t="s">
        <v>485</v>
      </c>
      <c r="D4591" s="30" t="s">
        <v>48</v>
      </c>
      <c r="E4591" s="31">
        <v>2211</v>
      </c>
      <c r="F4591" s="32">
        <v>0.14341880000000001</v>
      </c>
      <c r="G4591" s="32">
        <f t="shared" si="142"/>
        <v>317.09896680000003</v>
      </c>
    </row>
    <row r="4592" spans="1:7" ht="15" customHeight="1">
      <c r="A4592" s="1"/>
      <c r="B4592" s="1"/>
      <c r="C4592" s="1"/>
      <c r="D4592" s="1"/>
      <c r="E4592" s="1"/>
      <c r="F4592" s="33" t="s">
        <v>2433</v>
      </c>
      <c r="G4592" s="34">
        <v>10069.051131255612</v>
      </c>
    </row>
    <row r="4593" spans="1:7" ht="15" customHeight="1">
      <c r="A4593" s="27" t="s">
        <v>2747</v>
      </c>
      <c r="B4593" s="27" t="s">
        <v>3077</v>
      </c>
      <c r="C4593" s="27" t="s">
        <v>959</v>
      </c>
      <c r="D4593" s="28" t="s">
        <v>951</v>
      </c>
      <c r="E4593" s="1"/>
      <c r="F4593" s="1"/>
      <c r="G4593" s="1"/>
    </row>
    <row r="4594" spans="1:7" ht="15" customHeight="1">
      <c r="A4594" s="29" t="s">
        <v>152</v>
      </c>
      <c r="B4594" s="29" t="s">
        <v>153</v>
      </c>
      <c r="C4594" s="29" t="s">
        <v>154</v>
      </c>
      <c r="D4594" s="30" t="s">
        <v>155</v>
      </c>
      <c r="E4594" s="31">
        <v>142</v>
      </c>
      <c r="F4594" s="32">
        <v>1.36</v>
      </c>
      <c r="G4594" s="32">
        <f>F4594*E4594</f>
        <v>193.12</v>
      </c>
    </row>
    <row r="4595" spans="1:7" ht="20.100000000000001" customHeight="1">
      <c r="A4595" s="29" t="s">
        <v>193</v>
      </c>
      <c r="B4595" s="29" t="s">
        <v>194</v>
      </c>
      <c r="C4595" s="29" t="s">
        <v>195</v>
      </c>
      <c r="D4595" s="30" t="s">
        <v>196</v>
      </c>
      <c r="E4595" s="31">
        <v>18</v>
      </c>
      <c r="F4595" s="32">
        <v>1</v>
      </c>
      <c r="G4595" s="32">
        <f>F4595*E4595</f>
        <v>18</v>
      </c>
    </row>
    <row r="4596" spans="1:7" ht="27.95" customHeight="1">
      <c r="A4596" s="29" t="s">
        <v>231</v>
      </c>
      <c r="B4596" s="29" t="s">
        <v>232</v>
      </c>
      <c r="C4596" s="29" t="s">
        <v>233</v>
      </c>
      <c r="D4596" s="30" t="s">
        <v>171</v>
      </c>
      <c r="E4596" s="31">
        <v>17.399999999999999</v>
      </c>
      <c r="F4596" s="32">
        <v>0.55000000000000004</v>
      </c>
      <c r="G4596" s="32">
        <f>F4596*E4596</f>
        <v>9.57</v>
      </c>
    </row>
    <row r="4597" spans="1:7" ht="15" customHeight="1">
      <c r="A4597" s="1"/>
      <c r="B4597" s="1"/>
      <c r="C4597" s="1"/>
      <c r="D4597" s="1"/>
      <c r="E4597" s="1"/>
      <c r="F4597" s="33" t="s">
        <v>2433</v>
      </c>
      <c r="G4597" s="34">
        <v>220.69</v>
      </c>
    </row>
    <row r="4598" spans="1:7" ht="15" customHeight="1">
      <c r="A4598" s="27" t="s">
        <v>2747</v>
      </c>
      <c r="B4598" s="27" t="s">
        <v>3078</v>
      </c>
      <c r="C4598" s="27" t="s">
        <v>1406</v>
      </c>
      <c r="D4598" s="28" t="s">
        <v>15</v>
      </c>
      <c r="E4598" s="1"/>
      <c r="F4598" s="1"/>
      <c r="G4598" s="1"/>
    </row>
    <row r="4599" spans="1:7" ht="20.100000000000001" customHeight="1">
      <c r="A4599" s="29" t="s">
        <v>59</v>
      </c>
      <c r="B4599" s="29" t="s">
        <v>60</v>
      </c>
      <c r="C4599" s="29" t="s">
        <v>61</v>
      </c>
      <c r="D4599" s="30" t="s">
        <v>58</v>
      </c>
      <c r="E4599" s="31">
        <v>1</v>
      </c>
      <c r="F4599" s="32">
        <v>1.25</v>
      </c>
      <c r="G4599" s="32">
        <f>F4599*E4599</f>
        <v>1.25</v>
      </c>
    </row>
    <row r="4600" spans="1:7" ht="20.100000000000001" customHeight="1">
      <c r="A4600" s="29" t="s">
        <v>228</v>
      </c>
      <c r="B4600" s="29" t="s">
        <v>229</v>
      </c>
      <c r="C4600" s="29" t="s">
        <v>230</v>
      </c>
      <c r="D4600" s="30" t="s">
        <v>48</v>
      </c>
      <c r="E4600" s="31">
        <v>17.399999999999999</v>
      </c>
      <c r="F4600" s="32">
        <v>0.25</v>
      </c>
      <c r="G4600" s="32">
        <f>F4600*E4600</f>
        <v>4.3499999999999996</v>
      </c>
    </row>
    <row r="4601" spans="1:7" ht="15" customHeight="1">
      <c r="A4601" s="1"/>
      <c r="B4601" s="1"/>
      <c r="C4601" s="1"/>
      <c r="D4601" s="1"/>
      <c r="E4601" s="1"/>
      <c r="F4601" s="33" t="s">
        <v>2433</v>
      </c>
      <c r="G4601" s="34">
        <v>5.6</v>
      </c>
    </row>
    <row r="4602" spans="1:7" ht="15.95" customHeight="1">
      <c r="A4602" s="27" t="s">
        <v>2431</v>
      </c>
      <c r="B4602" s="27" t="s">
        <v>3079</v>
      </c>
      <c r="C4602" s="27" t="s">
        <v>1787</v>
      </c>
      <c r="D4602" s="28" t="s">
        <v>118</v>
      </c>
      <c r="E4602" s="1"/>
      <c r="F4602" s="1"/>
      <c r="G4602" s="1"/>
    </row>
    <row r="4603" spans="1:7" ht="15" customHeight="1">
      <c r="A4603" s="29" t="s">
        <v>152</v>
      </c>
      <c r="B4603" s="29" t="s">
        <v>153</v>
      </c>
      <c r="C4603" s="29" t="s">
        <v>154</v>
      </c>
      <c r="D4603" s="30" t="s">
        <v>155</v>
      </c>
      <c r="E4603" s="31">
        <v>142</v>
      </c>
      <c r="F4603" s="32">
        <v>0.01</v>
      </c>
      <c r="G4603" s="32">
        <f>F4603*E4603</f>
        <v>1.42</v>
      </c>
    </row>
    <row r="4604" spans="1:7" ht="15" customHeight="1">
      <c r="A4604" s="29" t="s">
        <v>178</v>
      </c>
      <c r="B4604" s="29" t="s">
        <v>153</v>
      </c>
      <c r="C4604" s="29" t="s">
        <v>154</v>
      </c>
      <c r="D4604" s="30" t="s">
        <v>155</v>
      </c>
      <c r="E4604" s="31">
        <v>71</v>
      </c>
      <c r="F4604" s="32">
        <v>0.01</v>
      </c>
      <c r="G4604" s="32">
        <f>F4604*E4604</f>
        <v>0.71</v>
      </c>
    </row>
    <row r="4605" spans="1:7" ht="15" customHeight="1">
      <c r="A4605" s="29" t="s">
        <v>256</v>
      </c>
      <c r="B4605" s="29" t="s">
        <v>153</v>
      </c>
      <c r="C4605" s="29" t="s">
        <v>154</v>
      </c>
      <c r="D4605" s="30" t="s">
        <v>155</v>
      </c>
      <c r="E4605" s="31">
        <v>190</v>
      </c>
      <c r="F4605" s="32">
        <v>0.01</v>
      </c>
      <c r="G4605" s="32">
        <f>F4605*E4605</f>
        <v>1.9000000000000001</v>
      </c>
    </row>
    <row r="4606" spans="1:7" ht="15" customHeight="1">
      <c r="A4606" s="29" t="s">
        <v>363</v>
      </c>
      <c r="B4606" s="29" t="s">
        <v>153</v>
      </c>
      <c r="C4606" s="29" t="s">
        <v>154</v>
      </c>
      <c r="D4606" s="30" t="s">
        <v>155</v>
      </c>
      <c r="E4606" s="31">
        <v>110</v>
      </c>
      <c r="F4606" s="32">
        <v>0.01</v>
      </c>
      <c r="G4606" s="32">
        <f>F4606*E4606</f>
        <v>1.1000000000000001</v>
      </c>
    </row>
    <row r="4607" spans="1:7" ht="15" customHeight="1">
      <c r="A4607" s="1"/>
      <c r="B4607" s="1"/>
      <c r="C4607" s="1"/>
      <c r="D4607" s="1"/>
      <c r="E4607" s="1"/>
      <c r="F4607" s="33" t="s">
        <v>2433</v>
      </c>
      <c r="G4607" s="34">
        <v>5.13</v>
      </c>
    </row>
    <row r="4608" spans="1:7" ht="15.95" customHeight="1">
      <c r="A4608" s="27" t="s">
        <v>2729</v>
      </c>
      <c r="B4608" s="27" t="s">
        <v>3080</v>
      </c>
      <c r="C4608" s="27" t="s">
        <v>2342</v>
      </c>
      <c r="D4608" s="28" t="s">
        <v>58</v>
      </c>
      <c r="E4608" s="1"/>
      <c r="F4608" s="1"/>
      <c r="G4608" s="1"/>
    </row>
    <row r="4609" spans="1:7" ht="27.95" customHeight="1">
      <c r="A4609" s="29" t="s">
        <v>52</v>
      </c>
      <c r="B4609" s="29" t="s">
        <v>53</v>
      </c>
      <c r="C4609" s="29" t="s">
        <v>54</v>
      </c>
      <c r="D4609" s="30" t="s">
        <v>48</v>
      </c>
      <c r="E4609" s="31">
        <v>14</v>
      </c>
      <c r="F4609" s="32">
        <v>5.3600000000000002E-2</v>
      </c>
      <c r="G4609" s="32">
        <f>F4609*E4609</f>
        <v>0.75040000000000007</v>
      </c>
    </row>
    <row r="4610" spans="1:7" ht="15" customHeight="1">
      <c r="A4610" s="1"/>
      <c r="B4610" s="1"/>
      <c r="C4610" s="1"/>
      <c r="D4610" s="1"/>
      <c r="E4610" s="1"/>
      <c r="F4610" s="33" t="s">
        <v>2433</v>
      </c>
      <c r="G4610" s="34">
        <v>0.75039999999999996</v>
      </c>
    </row>
    <row r="4611" spans="1:7" ht="15" customHeight="1">
      <c r="A4611" s="27" t="s">
        <v>2729</v>
      </c>
      <c r="B4611" s="27" t="s">
        <v>3081</v>
      </c>
      <c r="C4611" s="27" t="s">
        <v>2345</v>
      </c>
      <c r="D4611" s="28" t="s">
        <v>58</v>
      </c>
      <c r="E4611" s="1"/>
      <c r="F4611" s="1"/>
      <c r="G4611" s="1"/>
    </row>
    <row r="4612" spans="1:7" ht="27.95" customHeight="1">
      <c r="A4612" s="29" t="s">
        <v>402</v>
      </c>
      <c r="B4612" s="29" t="s">
        <v>403</v>
      </c>
      <c r="C4612" s="29" t="s">
        <v>404</v>
      </c>
      <c r="D4612" s="30" t="s">
        <v>58</v>
      </c>
      <c r="E4612" s="31">
        <v>30</v>
      </c>
      <c r="F4612" s="32">
        <v>1</v>
      </c>
      <c r="G4612" s="32">
        <f>F4612*E4612</f>
        <v>30</v>
      </c>
    </row>
    <row r="4613" spans="1:7" ht="15" customHeight="1">
      <c r="A4613" s="1"/>
      <c r="B4613" s="1"/>
      <c r="C4613" s="1"/>
      <c r="D4613" s="1"/>
      <c r="E4613" s="1"/>
      <c r="F4613" s="33" t="s">
        <v>2433</v>
      </c>
      <c r="G4613" s="34">
        <v>30</v>
      </c>
    </row>
    <row r="4614" spans="1:7" ht="15.95" customHeight="1">
      <c r="A4614" s="27" t="s">
        <v>2729</v>
      </c>
      <c r="B4614" s="27" t="s">
        <v>3082</v>
      </c>
      <c r="C4614" s="27" t="s">
        <v>2079</v>
      </c>
      <c r="D4614" s="28" t="s">
        <v>58</v>
      </c>
      <c r="E4614" s="1"/>
      <c r="F4614" s="1"/>
      <c r="G4614" s="1"/>
    </row>
    <row r="4615" spans="1:7" ht="27.95" customHeight="1">
      <c r="A4615" s="29" t="s">
        <v>52</v>
      </c>
      <c r="B4615" s="29" t="s">
        <v>53</v>
      </c>
      <c r="C4615" s="29" t="s">
        <v>54</v>
      </c>
      <c r="D4615" s="30" t="s">
        <v>48</v>
      </c>
      <c r="E4615" s="31">
        <v>14</v>
      </c>
      <c r="F4615" s="32">
        <v>2.2618439999999998E-3</v>
      </c>
      <c r="G4615" s="32">
        <f>F4615*E4615</f>
        <v>3.1665815999999999E-2</v>
      </c>
    </row>
    <row r="4616" spans="1:7" ht="15" customHeight="1">
      <c r="A4616" s="1"/>
      <c r="B4616" s="1"/>
      <c r="C4616" s="1"/>
      <c r="D4616" s="1"/>
      <c r="E4616" s="1"/>
      <c r="F4616" s="33" t="s">
        <v>2433</v>
      </c>
      <c r="G4616" s="34">
        <v>3.1665815999999999E-2</v>
      </c>
    </row>
    <row r="4617" spans="1:7" ht="15" customHeight="1">
      <c r="A4617" s="27" t="s">
        <v>2729</v>
      </c>
      <c r="B4617" s="27" t="s">
        <v>3083</v>
      </c>
      <c r="C4617" s="27" t="s">
        <v>2131</v>
      </c>
      <c r="D4617" s="28" t="s">
        <v>58</v>
      </c>
      <c r="E4617" s="1"/>
      <c r="F4617" s="1"/>
      <c r="G4617" s="1"/>
    </row>
    <row r="4618" spans="1:7" ht="20.100000000000001" customHeight="1">
      <c r="A4618" s="29" t="s">
        <v>49</v>
      </c>
      <c r="B4618" s="29" t="s">
        <v>50</v>
      </c>
      <c r="C4618" s="29" t="s">
        <v>51</v>
      </c>
      <c r="D4618" s="30" t="s">
        <v>48</v>
      </c>
      <c r="E4618" s="31">
        <v>30</v>
      </c>
      <c r="F4618" s="32">
        <v>2.52E-2</v>
      </c>
      <c r="G4618" s="32">
        <f>F4618*E4618</f>
        <v>0.75600000000000001</v>
      </c>
    </row>
    <row r="4619" spans="1:7" ht="15" customHeight="1">
      <c r="A4619" s="1"/>
      <c r="B4619" s="1"/>
      <c r="C4619" s="1"/>
      <c r="D4619" s="1"/>
      <c r="E4619" s="1"/>
      <c r="F4619" s="33" t="s">
        <v>2433</v>
      </c>
      <c r="G4619" s="34">
        <v>0.75600000000000001</v>
      </c>
    </row>
    <row r="4620" spans="1:7" ht="15.95" customHeight="1">
      <c r="A4620" s="27" t="s">
        <v>2729</v>
      </c>
      <c r="B4620" s="27" t="s">
        <v>3084</v>
      </c>
      <c r="C4620" s="27" t="s">
        <v>2350</v>
      </c>
      <c r="D4620" s="28" t="s">
        <v>58</v>
      </c>
      <c r="E4620" s="1"/>
      <c r="F4620" s="1"/>
      <c r="G4620" s="1"/>
    </row>
    <row r="4621" spans="1:7" ht="20.100000000000001" customHeight="1">
      <c r="A4621" s="29" t="s">
        <v>49</v>
      </c>
      <c r="B4621" s="29" t="s">
        <v>50</v>
      </c>
      <c r="C4621" s="29" t="s">
        <v>51</v>
      </c>
      <c r="D4621" s="30" t="s">
        <v>48</v>
      </c>
      <c r="E4621" s="31">
        <v>30</v>
      </c>
      <c r="F4621" s="32">
        <v>7.5399999999999995E-2</v>
      </c>
      <c r="G4621" s="32">
        <f>F4621*E4621</f>
        <v>2.262</v>
      </c>
    </row>
    <row r="4622" spans="1:7" ht="27.95" customHeight="1">
      <c r="A4622" s="29" t="s">
        <v>52</v>
      </c>
      <c r="B4622" s="29" t="s">
        <v>53</v>
      </c>
      <c r="C4622" s="29" t="s">
        <v>54</v>
      </c>
      <c r="D4622" s="30" t="s">
        <v>48</v>
      </c>
      <c r="E4622" s="31">
        <v>14</v>
      </c>
      <c r="F4622" s="32">
        <v>0.18779999999999999</v>
      </c>
      <c r="G4622" s="32">
        <f>F4622*E4622</f>
        <v>2.6292</v>
      </c>
    </row>
    <row r="4623" spans="1:7" ht="15" customHeight="1">
      <c r="A4623" s="1"/>
      <c r="B4623" s="1"/>
      <c r="C4623" s="1"/>
      <c r="D4623" s="1"/>
      <c r="E4623" s="1"/>
      <c r="F4623" s="33" t="s">
        <v>2433</v>
      </c>
      <c r="G4623" s="34">
        <v>4.8912000000000004</v>
      </c>
    </row>
    <row r="4624" spans="1:7" ht="15.95" customHeight="1">
      <c r="A4624" s="27" t="s">
        <v>2729</v>
      </c>
      <c r="B4624" s="27" t="s">
        <v>3085</v>
      </c>
      <c r="C4624" s="27" t="s">
        <v>1487</v>
      </c>
      <c r="D4624" s="28" t="s">
        <v>58</v>
      </c>
      <c r="E4624" s="1"/>
      <c r="F4624" s="1"/>
      <c r="G4624" s="1"/>
    </row>
    <row r="4625" spans="1:7" ht="27.95" customHeight="1">
      <c r="A4625" s="29" t="s">
        <v>52</v>
      </c>
      <c r="B4625" s="29" t="s">
        <v>53</v>
      </c>
      <c r="C4625" s="29" t="s">
        <v>54</v>
      </c>
      <c r="D4625" s="30" t="s">
        <v>48</v>
      </c>
      <c r="E4625" s="31">
        <v>14</v>
      </c>
      <c r="F4625" s="32">
        <v>5.3600000000000002E-2</v>
      </c>
      <c r="G4625" s="32">
        <f>F4625*E4625</f>
        <v>0.75040000000000007</v>
      </c>
    </row>
    <row r="4626" spans="1:7" ht="15" customHeight="1">
      <c r="A4626" s="1"/>
      <c r="B4626" s="1"/>
      <c r="C4626" s="1"/>
      <c r="D4626" s="1"/>
      <c r="E4626" s="1"/>
      <c r="F4626" s="33" t="s">
        <v>2433</v>
      </c>
      <c r="G4626" s="34">
        <v>0.75039999999999996</v>
      </c>
    </row>
    <row r="4627" spans="1:7" ht="15.95" customHeight="1">
      <c r="A4627" s="27" t="s">
        <v>2729</v>
      </c>
      <c r="B4627" s="27" t="s">
        <v>3086</v>
      </c>
      <c r="C4627" s="27" t="s">
        <v>2211</v>
      </c>
      <c r="D4627" s="28" t="s">
        <v>81</v>
      </c>
      <c r="E4627" s="1"/>
      <c r="F4627" s="1"/>
      <c r="G4627" s="1"/>
    </row>
    <row r="4628" spans="1:7" ht="20.100000000000001" customHeight="1">
      <c r="A4628" s="29" t="s">
        <v>49</v>
      </c>
      <c r="B4628" s="29" t="s">
        <v>50</v>
      </c>
      <c r="C4628" s="29" t="s">
        <v>51</v>
      </c>
      <c r="D4628" s="30" t="s">
        <v>48</v>
      </c>
      <c r="E4628" s="31">
        <v>30</v>
      </c>
      <c r="F4628" s="32">
        <v>1.5471877700000001</v>
      </c>
      <c r="G4628" s="32">
        <f>F4628*E4628</f>
        <v>46.415633100000001</v>
      </c>
    </row>
    <row r="4629" spans="1:7" ht="27.95" customHeight="1">
      <c r="A4629" s="29" t="s">
        <v>52</v>
      </c>
      <c r="B4629" s="29" t="s">
        <v>53</v>
      </c>
      <c r="C4629" s="29" t="s">
        <v>54</v>
      </c>
      <c r="D4629" s="30" t="s">
        <v>48</v>
      </c>
      <c r="E4629" s="31">
        <v>14</v>
      </c>
      <c r="F4629" s="32">
        <v>0.59122487000000001</v>
      </c>
      <c r="G4629" s="32">
        <f>F4629*E4629</f>
        <v>8.2771481800000011</v>
      </c>
    </row>
    <row r="4630" spans="1:7" ht="15" customHeight="1">
      <c r="A4630" s="1"/>
      <c r="B4630" s="1"/>
      <c r="C4630" s="1"/>
      <c r="D4630" s="1"/>
      <c r="E4630" s="1"/>
      <c r="F4630" s="33" t="s">
        <v>2433</v>
      </c>
      <c r="G4630" s="34">
        <v>54.692781279999998</v>
      </c>
    </row>
    <row r="4631" spans="1:7" ht="15.95" customHeight="1">
      <c r="A4631" s="27" t="s">
        <v>2729</v>
      </c>
      <c r="B4631" s="27" t="s">
        <v>3087</v>
      </c>
      <c r="C4631" s="27" t="s">
        <v>2206</v>
      </c>
      <c r="D4631" s="28" t="s">
        <v>81</v>
      </c>
      <c r="E4631" s="1"/>
      <c r="F4631" s="1"/>
      <c r="G4631" s="1"/>
    </row>
    <row r="4632" spans="1:7" ht="20.100000000000001" customHeight="1">
      <c r="A4632" s="29" t="s">
        <v>49</v>
      </c>
      <c r="B4632" s="29" t="s">
        <v>50</v>
      </c>
      <c r="C4632" s="29" t="s">
        <v>51</v>
      </c>
      <c r="D4632" s="30" t="s">
        <v>48</v>
      </c>
      <c r="E4632" s="31">
        <v>30</v>
      </c>
      <c r="F4632" s="32">
        <v>1.79766336</v>
      </c>
      <c r="G4632" s="32">
        <f>F4632*E4632</f>
        <v>53.929900799999999</v>
      </c>
    </row>
    <row r="4633" spans="1:7" ht="27.95" customHeight="1">
      <c r="A4633" s="29" t="s">
        <v>52</v>
      </c>
      <c r="B4633" s="29" t="s">
        <v>53</v>
      </c>
      <c r="C4633" s="29" t="s">
        <v>54</v>
      </c>
      <c r="D4633" s="30" t="s">
        <v>48</v>
      </c>
      <c r="E4633" s="31">
        <v>14</v>
      </c>
      <c r="F4633" s="32">
        <v>0.69054276000000003</v>
      </c>
      <c r="G4633" s="32">
        <f>F4633*E4633</f>
        <v>9.6675986400000014</v>
      </c>
    </row>
    <row r="4634" spans="1:7" ht="15" customHeight="1">
      <c r="A4634" s="1"/>
      <c r="B4634" s="1"/>
      <c r="C4634" s="1"/>
      <c r="D4634" s="1"/>
      <c r="E4634" s="1"/>
      <c r="F4634" s="33" t="s">
        <v>2433</v>
      </c>
      <c r="G4634" s="34">
        <v>63.59749944</v>
      </c>
    </row>
    <row r="4635" spans="1:7" ht="24" customHeight="1">
      <c r="A4635" s="27" t="s">
        <v>2729</v>
      </c>
      <c r="B4635" s="27" t="s">
        <v>3088</v>
      </c>
      <c r="C4635" s="27" t="s">
        <v>623</v>
      </c>
      <c r="D4635" s="28" t="s">
        <v>81</v>
      </c>
      <c r="E4635" s="1"/>
      <c r="F4635" s="1"/>
      <c r="G4635" s="1"/>
    </row>
    <row r="4636" spans="1:7" ht="20.100000000000001" customHeight="1">
      <c r="A4636" s="29" t="s">
        <v>49</v>
      </c>
      <c r="B4636" s="29" t="s">
        <v>50</v>
      </c>
      <c r="C4636" s="29" t="s">
        <v>51</v>
      </c>
      <c r="D4636" s="30" t="s">
        <v>48</v>
      </c>
      <c r="E4636" s="31">
        <v>30</v>
      </c>
      <c r="F4636" s="32">
        <v>3.9169999999999998</v>
      </c>
      <c r="G4636" s="32">
        <f t="shared" ref="G4636:G4642" si="143">F4636*E4636</f>
        <v>117.50999999999999</v>
      </c>
    </row>
    <row r="4637" spans="1:7" ht="27.95" customHeight="1">
      <c r="A4637" s="29" t="s">
        <v>52</v>
      </c>
      <c r="B4637" s="29" t="s">
        <v>53</v>
      </c>
      <c r="C4637" s="29" t="s">
        <v>54</v>
      </c>
      <c r="D4637" s="30" t="s">
        <v>48</v>
      </c>
      <c r="E4637" s="31">
        <v>14</v>
      </c>
      <c r="F4637" s="32">
        <v>1.1834880000000001E-2</v>
      </c>
      <c r="G4637" s="32">
        <f t="shared" si="143"/>
        <v>0.16568832</v>
      </c>
    </row>
    <row r="4638" spans="1:7" ht="15" customHeight="1">
      <c r="A4638" s="29" t="s">
        <v>152</v>
      </c>
      <c r="B4638" s="29" t="s">
        <v>153</v>
      </c>
      <c r="C4638" s="29" t="s">
        <v>154</v>
      </c>
      <c r="D4638" s="30" t="s">
        <v>155</v>
      </c>
      <c r="E4638" s="31">
        <v>142</v>
      </c>
      <c r="F4638" s="32">
        <v>0.1071</v>
      </c>
      <c r="G4638" s="32">
        <f t="shared" si="143"/>
        <v>15.2082</v>
      </c>
    </row>
    <row r="4639" spans="1:7" ht="15" customHeight="1">
      <c r="A4639" s="29" t="s">
        <v>178</v>
      </c>
      <c r="B4639" s="29" t="s">
        <v>153</v>
      </c>
      <c r="C4639" s="29" t="s">
        <v>154</v>
      </c>
      <c r="D4639" s="30" t="s">
        <v>155</v>
      </c>
      <c r="E4639" s="31">
        <v>71</v>
      </c>
      <c r="F4639" s="32">
        <v>0.1071</v>
      </c>
      <c r="G4639" s="32">
        <f t="shared" si="143"/>
        <v>7.6040999999999999</v>
      </c>
    </row>
    <row r="4640" spans="1:7" ht="15" customHeight="1">
      <c r="A4640" s="29" t="s">
        <v>256</v>
      </c>
      <c r="B4640" s="29" t="s">
        <v>153</v>
      </c>
      <c r="C4640" s="29" t="s">
        <v>154</v>
      </c>
      <c r="D4640" s="30" t="s">
        <v>155</v>
      </c>
      <c r="E4640" s="31">
        <v>190</v>
      </c>
      <c r="F4640" s="32">
        <v>0.1071</v>
      </c>
      <c r="G4640" s="32">
        <f t="shared" si="143"/>
        <v>20.349</v>
      </c>
    </row>
    <row r="4641" spans="1:7" ht="27.95" customHeight="1">
      <c r="A4641" s="29" t="s">
        <v>303</v>
      </c>
      <c r="B4641" s="29" t="s">
        <v>304</v>
      </c>
      <c r="C4641" s="29" t="s">
        <v>305</v>
      </c>
      <c r="D4641" s="30" t="s">
        <v>48</v>
      </c>
      <c r="E4641" s="31">
        <v>12</v>
      </c>
      <c r="F4641" s="32">
        <v>0.32800000000000001</v>
      </c>
      <c r="G4641" s="32">
        <f t="shared" si="143"/>
        <v>3.9359999999999999</v>
      </c>
    </row>
    <row r="4642" spans="1:7" ht="15" customHeight="1">
      <c r="A4642" s="29" t="s">
        <v>363</v>
      </c>
      <c r="B4642" s="29" t="s">
        <v>153</v>
      </c>
      <c r="C4642" s="29" t="s">
        <v>154</v>
      </c>
      <c r="D4642" s="30" t="s">
        <v>155</v>
      </c>
      <c r="E4642" s="31">
        <v>110</v>
      </c>
      <c r="F4642" s="32">
        <v>0.1071</v>
      </c>
      <c r="G4642" s="32">
        <f t="shared" si="143"/>
        <v>11.781000000000001</v>
      </c>
    </row>
    <row r="4643" spans="1:7" ht="15" customHeight="1">
      <c r="A4643" s="1"/>
      <c r="B4643" s="1"/>
      <c r="C4643" s="1"/>
      <c r="D4643" s="1"/>
      <c r="E4643" s="1"/>
      <c r="F4643" s="33" t="s">
        <v>2433</v>
      </c>
      <c r="G4643" s="34">
        <v>176.55398832</v>
      </c>
    </row>
    <row r="4644" spans="1:7" ht="15.95" customHeight="1">
      <c r="A4644" s="27" t="s">
        <v>2729</v>
      </c>
      <c r="B4644" s="27" t="s">
        <v>3089</v>
      </c>
      <c r="C4644" s="27" t="s">
        <v>1981</v>
      </c>
      <c r="D4644" s="28" t="s">
        <v>155</v>
      </c>
      <c r="E4644" s="1"/>
      <c r="F4644" s="1"/>
      <c r="G4644" s="1"/>
    </row>
    <row r="4645" spans="1:7" ht="15" customHeight="1">
      <c r="A4645" s="29" t="s">
        <v>152</v>
      </c>
      <c r="B4645" s="29" t="s">
        <v>153</v>
      </c>
      <c r="C4645" s="29" t="s">
        <v>154</v>
      </c>
      <c r="D4645" s="30" t="s">
        <v>155</v>
      </c>
      <c r="E4645" s="31">
        <v>142</v>
      </c>
      <c r="F4645" s="32">
        <v>2.9359999999999999</v>
      </c>
      <c r="G4645" s="32">
        <f>F4645*E4645</f>
        <v>416.91199999999998</v>
      </c>
    </row>
    <row r="4646" spans="1:7" ht="15" customHeight="1">
      <c r="A4646" s="1"/>
      <c r="B4646" s="1"/>
      <c r="C4646" s="1"/>
      <c r="D4646" s="1"/>
      <c r="E4646" s="1"/>
      <c r="F4646" s="33" t="s">
        <v>2433</v>
      </c>
      <c r="G4646" s="34">
        <v>416.91199999999998</v>
      </c>
    </row>
    <row r="4647" spans="1:7" ht="15" customHeight="1">
      <c r="A4647" s="27" t="s">
        <v>2729</v>
      </c>
      <c r="B4647" s="27" t="s">
        <v>3090</v>
      </c>
      <c r="C4647" s="27" t="s">
        <v>933</v>
      </c>
      <c r="D4647" s="28" t="s">
        <v>58</v>
      </c>
      <c r="E4647" s="1"/>
      <c r="F4647" s="1"/>
      <c r="G4647" s="1"/>
    </row>
    <row r="4648" spans="1:7" ht="15" customHeight="1">
      <c r="A4648" s="29" t="s">
        <v>187</v>
      </c>
      <c r="B4648" s="29" t="s">
        <v>188</v>
      </c>
      <c r="C4648" s="29" t="s">
        <v>189</v>
      </c>
      <c r="D4648" s="30" t="s">
        <v>48</v>
      </c>
      <c r="E4648" s="31">
        <v>360.72</v>
      </c>
      <c r="F4648" s="32">
        <v>3</v>
      </c>
      <c r="G4648" s="32">
        <f>F4648*E4648</f>
        <v>1082.1600000000001</v>
      </c>
    </row>
    <row r="4649" spans="1:7" ht="15" customHeight="1">
      <c r="A4649" s="1"/>
      <c r="B4649" s="1"/>
      <c r="C4649" s="1"/>
      <c r="D4649" s="1"/>
      <c r="E4649" s="1"/>
      <c r="F4649" s="33" t="s">
        <v>2433</v>
      </c>
      <c r="G4649" s="34">
        <v>1082.1600000000001</v>
      </c>
    </row>
    <row r="4650" spans="1:7" ht="15" customHeight="1">
      <c r="A4650" s="27" t="s">
        <v>2753</v>
      </c>
      <c r="B4650" s="27" t="s">
        <v>3091</v>
      </c>
      <c r="C4650" s="27" t="s">
        <v>1945</v>
      </c>
      <c r="D4650" s="28" t="s">
        <v>196</v>
      </c>
      <c r="E4650" s="1"/>
      <c r="F4650" s="1"/>
      <c r="G4650" s="1"/>
    </row>
    <row r="4651" spans="1:7" ht="15" customHeight="1">
      <c r="A4651" s="29" t="s">
        <v>152</v>
      </c>
      <c r="B4651" s="29" t="s">
        <v>153</v>
      </c>
      <c r="C4651" s="29" t="s">
        <v>154</v>
      </c>
      <c r="D4651" s="30" t="s">
        <v>155</v>
      </c>
      <c r="E4651" s="31">
        <v>142</v>
      </c>
      <c r="F4651" s="32">
        <v>4.08E-4</v>
      </c>
      <c r="G4651" s="32">
        <f>F4651*E4651</f>
        <v>5.7936000000000001E-2</v>
      </c>
    </row>
    <row r="4652" spans="1:7" ht="20.100000000000001" customHeight="1">
      <c r="A4652" s="29" t="s">
        <v>193</v>
      </c>
      <c r="B4652" s="29" t="s">
        <v>194</v>
      </c>
      <c r="C4652" s="29" t="s">
        <v>195</v>
      </c>
      <c r="D4652" s="30" t="s">
        <v>196</v>
      </c>
      <c r="E4652" s="31">
        <v>18</v>
      </c>
      <c r="F4652" s="32">
        <v>2.9999999999999997E-4</v>
      </c>
      <c r="G4652" s="32">
        <f>F4652*E4652</f>
        <v>5.3999999999999994E-3</v>
      </c>
    </row>
    <row r="4653" spans="1:7" ht="27.95" customHeight="1">
      <c r="A4653" s="29" t="s">
        <v>231</v>
      </c>
      <c r="B4653" s="29" t="s">
        <v>232</v>
      </c>
      <c r="C4653" s="29" t="s">
        <v>233</v>
      </c>
      <c r="D4653" s="30" t="s">
        <v>171</v>
      </c>
      <c r="E4653" s="31">
        <v>17.399999999999999</v>
      </c>
      <c r="F4653" s="32">
        <v>1.65E-4</v>
      </c>
      <c r="G4653" s="32">
        <f>F4653*E4653</f>
        <v>2.8709999999999999E-3</v>
      </c>
    </row>
    <row r="4654" spans="1:7" ht="15" customHeight="1">
      <c r="A4654" s="1"/>
      <c r="B4654" s="1"/>
      <c r="C4654" s="1"/>
      <c r="D4654" s="1"/>
      <c r="E4654" s="1"/>
      <c r="F4654" s="33" t="s">
        <v>2433</v>
      </c>
      <c r="G4654" s="34">
        <v>6.6207000000000002E-2</v>
      </c>
    </row>
    <row r="4655" spans="1:7" ht="32.1" customHeight="1">
      <c r="A4655" s="27" t="s">
        <v>2535</v>
      </c>
      <c r="B4655" s="27" t="s">
        <v>3092</v>
      </c>
      <c r="C4655" s="27" t="s">
        <v>1604</v>
      </c>
      <c r="D4655" s="28" t="s">
        <v>58</v>
      </c>
      <c r="E4655" s="1"/>
      <c r="F4655" s="1"/>
      <c r="G4655" s="1"/>
    </row>
    <row r="4656" spans="1:7" ht="20.100000000000001" customHeight="1">
      <c r="A4656" s="29" t="s">
        <v>49</v>
      </c>
      <c r="B4656" s="29" t="s">
        <v>50</v>
      </c>
      <c r="C4656" s="29" t="s">
        <v>51</v>
      </c>
      <c r="D4656" s="30" t="s">
        <v>48</v>
      </c>
      <c r="E4656" s="31">
        <v>30</v>
      </c>
      <c r="F4656" s="32">
        <v>5.5198619999999998E-9</v>
      </c>
      <c r="G4656" s="32">
        <f>F4656*E4656</f>
        <v>1.6559585999999999E-7</v>
      </c>
    </row>
    <row r="4657" spans="1:7" ht="27.95" customHeight="1">
      <c r="A4657" s="29" t="s">
        <v>52</v>
      </c>
      <c r="B4657" s="29" t="s">
        <v>53</v>
      </c>
      <c r="C4657" s="29" t="s">
        <v>54</v>
      </c>
      <c r="D4657" s="30" t="s">
        <v>48</v>
      </c>
      <c r="E4657" s="31">
        <v>14</v>
      </c>
      <c r="F4657" s="32">
        <v>8.2386000000000001E-9</v>
      </c>
      <c r="G4657" s="32">
        <f>F4657*E4657</f>
        <v>1.1534039999999999E-7</v>
      </c>
    </row>
    <row r="4658" spans="1:7" ht="15" customHeight="1">
      <c r="A4658" s="1"/>
      <c r="B4658" s="1"/>
      <c r="C4658" s="1"/>
      <c r="D4658" s="1"/>
      <c r="E4658" s="1"/>
      <c r="F4658" s="33" t="s">
        <v>2433</v>
      </c>
      <c r="G4658" s="34">
        <v>2.8093626000000001E-7</v>
      </c>
    </row>
    <row r="4659" spans="1:7" ht="15.95" customHeight="1">
      <c r="A4659" s="27" t="s">
        <v>2729</v>
      </c>
      <c r="B4659" s="27" t="s">
        <v>3093</v>
      </c>
      <c r="C4659" s="27" t="s">
        <v>2353</v>
      </c>
      <c r="D4659" s="28" t="s">
        <v>58</v>
      </c>
      <c r="E4659" s="1"/>
      <c r="F4659" s="1"/>
      <c r="G4659" s="1"/>
    </row>
    <row r="4660" spans="1:7" ht="27.95" customHeight="1">
      <c r="A4660" s="29" t="s">
        <v>52</v>
      </c>
      <c r="B4660" s="29" t="s">
        <v>53</v>
      </c>
      <c r="C4660" s="29" t="s">
        <v>54</v>
      </c>
      <c r="D4660" s="30" t="s">
        <v>48</v>
      </c>
      <c r="E4660" s="31">
        <v>14</v>
      </c>
      <c r="F4660" s="32">
        <v>4.7793000000000002E-2</v>
      </c>
      <c r="G4660" s="32">
        <f>F4660*E4660</f>
        <v>0.66910200000000009</v>
      </c>
    </row>
    <row r="4661" spans="1:7" ht="15" customHeight="1">
      <c r="A4661" s="1"/>
      <c r="B4661" s="1"/>
      <c r="C4661" s="1"/>
      <c r="D4661" s="1"/>
      <c r="E4661" s="1"/>
      <c r="F4661" s="33" t="s">
        <v>2433</v>
      </c>
      <c r="G4661" s="34">
        <v>0.66910199999999997</v>
      </c>
    </row>
    <row r="4662" spans="1:7" ht="15" customHeight="1">
      <c r="A4662" s="27" t="s">
        <v>2729</v>
      </c>
      <c r="B4662" s="27" t="s">
        <v>3094</v>
      </c>
      <c r="C4662" s="27" t="s">
        <v>1004</v>
      </c>
      <c r="D4662" s="28" t="s">
        <v>48</v>
      </c>
      <c r="E4662" s="1"/>
      <c r="F4662" s="1"/>
      <c r="G4662" s="1"/>
    </row>
    <row r="4663" spans="1:7" ht="20.100000000000001" customHeight="1">
      <c r="A4663" s="29" t="s">
        <v>222</v>
      </c>
      <c r="B4663" s="29" t="s">
        <v>223</v>
      </c>
      <c r="C4663" s="29" t="s">
        <v>224</v>
      </c>
      <c r="D4663" s="30" t="s">
        <v>48</v>
      </c>
      <c r="E4663" s="31">
        <v>1.36</v>
      </c>
      <c r="F4663" s="32">
        <v>0.95</v>
      </c>
      <c r="G4663" s="32">
        <f>F4663*E4663</f>
        <v>1.292</v>
      </c>
    </row>
    <row r="4664" spans="1:7" ht="15" customHeight="1">
      <c r="A4664" s="1"/>
      <c r="B4664" s="1"/>
      <c r="C4664" s="1"/>
      <c r="D4664" s="1"/>
      <c r="E4664" s="1"/>
      <c r="F4664" s="33" t="s">
        <v>2433</v>
      </c>
      <c r="G4664" s="34">
        <v>1.292</v>
      </c>
    </row>
    <row r="4665" spans="1:7" ht="15" customHeight="1">
      <c r="A4665" s="27" t="s">
        <v>2747</v>
      </c>
      <c r="B4665" s="27" t="s">
        <v>3095</v>
      </c>
      <c r="C4665" s="27" t="s">
        <v>1767</v>
      </c>
      <c r="D4665" s="28" t="s">
        <v>15</v>
      </c>
      <c r="E4665" s="1"/>
      <c r="F4665" s="1"/>
      <c r="G4665" s="1"/>
    </row>
    <row r="4666" spans="1:7" ht="15" customHeight="1">
      <c r="A4666" s="29" t="s">
        <v>474</v>
      </c>
      <c r="B4666" s="29" t="s">
        <v>475</v>
      </c>
      <c r="C4666" s="29" t="s">
        <v>476</v>
      </c>
      <c r="D4666" s="30" t="s">
        <v>58</v>
      </c>
      <c r="E4666" s="31">
        <v>1</v>
      </c>
      <c r="F4666" s="32">
        <v>8.5738800000000008</v>
      </c>
      <c r="G4666" s="32">
        <f>F4666*E4666</f>
        <v>8.5738800000000008</v>
      </c>
    </row>
    <row r="4667" spans="1:7" ht="20.100000000000001" customHeight="1">
      <c r="A4667" s="29" t="s">
        <v>477</v>
      </c>
      <c r="B4667" s="29" t="s">
        <v>478</v>
      </c>
      <c r="C4667" s="29" t="s">
        <v>479</v>
      </c>
      <c r="D4667" s="30" t="s">
        <v>58</v>
      </c>
      <c r="E4667" s="31">
        <v>1</v>
      </c>
      <c r="F4667" s="32">
        <v>6.3283399999999999</v>
      </c>
      <c r="G4667" s="32">
        <f>F4667*E4667</f>
        <v>6.3283399999999999</v>
      </c>
    </row>
    <row r="4668" spans="1:7" ht="15" customHeight="1">
      <c r="A4668" s="1"/>
      <c r="B4668" s="1"/>
      <c r="C4668" s="1"/>
      <c r="D4668" s="1"/>
      <c r="E4668" s="1"/>
      <c r="F4668" s="33" t="s">
        <v>2433</v>
      </c>
      <c r="G4668" s="34">
        <v>14.90222</v>
      </c>
    </row>
    <row r="4669" spans="1:7" ht="15" customHeight="1">
      <c r="A4669" s="27" t="s">
        <v>2747</v>
      </c>
      <c r="B4669" s="27" t="s">
        <v>3096</v>
      </c>
      <c r="C4669" s="27" t="s">
        <v>544</v>
      </c>
      <c r="D4669" s="28" t="s">
        <v>15</v>
      </c>
      <c r="E4669" s="1"/>
      <c r="F4669" s="1"/>
      <c r="G4669" s="1"/>
    </row>
    <row r="4670" spans="1:7" ht="20.100000000000001" customHeight="1">
      <c r="A4670" s="29" t="s">
        <v>20</v>
      </c>
      <c r="B4670" s="29" t="s">
        <v>21</v>
      </c>
      <c r="C4670" s="29" t="s">
        <v>22</v>
      </c>
      <c r="D4670" s="30" t="s">
        <v>15</v>
      </c>
      <c r="E4670" s="31">
        <v>396</v>
      </c>
      <c r="F4670" s="32">
        <v>1.0206999999999999</v>
      </c>
      <c r="G4670" s="32">
        <f>F4670*E4670</f>
        <v>404.19719999999995</v>
      </c>
    </row>
    <row r="4671" spans="1:7" ht="15" customHeight="1">
      <c r="A4671" s="1"/>
      <c r="B4671" s="1"/>
      <c r="C4671" s="1"/>
      <c r="D4671" s="1"/>
      <c r="E4671" s="1"/>
      <c r="F4671" s="33" t="s">
        <v>2433</v>
      </c>
      <c r="G4671" s="34">
        <v>404.19720000000001</v>
      </c>
    </row>
    <row r="4672" spans="1:7" ht="15.95" customHeight="1">
      <c r="A4672" s="27" t="s">
        <v>2729</v>
      </c>
      <c r="B4672" s="27" t="s">
        <v>3097</v>
      </c>
      <c r="C4672" s="27" t="s">
        <v>121</v>
      </c>
      <c r="D4672" s="28" t="s">
        <v>81</v>
      </c>
      <c r="E4672" s="1"/>
      <c r="F4672" s="1"/>
      <c r="G4672" s="1"/>
    </row>
    <row r="4673" spans="1:7" ht="20.100000000000001" customHeight="1">
      <c r="A4673" s="29" t="s">
        <v>119</v>
      </c>
      <c r="B4673" s="29" t="s">
        <v>120</v>
      </c>
      <c r="C4673" s="29" t="s">
        <v>121</v>
      </c>
      <c r="D4673" s="30" t="s">
        <v>81</v>
      </c>
      <c r="E4673" s="31">
        <v>68.44</v>
      </c>
      <c r="F4673" s="32">
        <v>1</v>
      </c>
      <c r="G4673" s="32">
        <f>F4673*E4673</f>
        <v>68.44</v>
      </c>
    </row>
    <row r="4674" spans="1:7" ht="20.100000000000001" customHeight="1">
      <c r="A4674" s="29" t="s">
        <v>217</v>
      </c>
      <c r="B4674" s="29" t="s">
        <v>120</v>
      </c>
      <c r="C4674" s="29" t="s">
        <v>121</v>
      </c>
      <c r="D4674" s="30" t="s">
        <v>81</v>
      </c>
      <c r="E4674" s="31">
        <v>18</v>
      </c>
      <c r="F4674" s="32">
        <v>1</v>
      </c>
      <c r="G4674" s="32">
        <f>F4674*E4674</f>
        <v>18</v>
      </c>
    </row>
    <row r="4675" spans="1:7" ht="15" customHeight="1">
      <c r="A4675" s="1"/>
      <c r="B4675" s="1"/>
      <c r="C4675" s="1"/>
      <c r="D4675" s="1"/>
      <c r="E4675" s="1"/>
      <c r="F4675" s="33" t="s">
        <v>2433</v>
      </c>
      <c r="G4675" s="34">
        <v>86.44</v>
      </c>
    </row>
    <row r="4676" spans="1:7" ht="15.95" customHeight="1">
      <c r="A4676" s="27" t="s">
        <v>2729</v>
      </c>
      <c r="B4676" s="27" t="s">
        <v>3098</v>
      </c>
      <c r="C4676" s="27" t="s">
        <v>996</v>
      </c>
      <c r="D4676" s="28" t="s">
        <v>81</v>
      </c>
      <c r="E4676" s="1"/>
      <c r="F4676" s="1"/>
      <c r="G4676" s="1"/>
    </row>
    <row r="4677" spans="1:7" ht="27.95" customHeight="1">
      <c r="A4677" s="29" t="s">
        <v>219</v>
      </c>
      <c r="B4677" s="29" t="s">
        <v>220</v>
      </c>
      <c r="C4677" s="29" t="s">
        <v>221</v>
      </c>
      <c r="D4677" s="30" t="s">
        <v>48</v>
      </c>
      <c r="E4677" s="31">
        <v>9</v>
      </c>
      <c r="F4677" s="32">
        <v>0.42</v>
      </c>
      <c r="G4677" s="32">
        <f>F4677*E4677</f>
        <v>3.78</v>
      </c>
    </row>
    <row r="4678" spans="1:7" ht="27.95" customHeight="1">
      <c r="A4678" s="29" t="s">
        <v>300</v>
      </c>
      <c r="B4678" s="29" t="s">
        <v>301</v>
      </c>
      <c r="C4678" s="29" t="s">
        <v>302</v>
      </c>
      <c r="D4678" s="30" t="s">
        <v>48</v>
      </c>
      <c r="E4678" s="31">
        <v>25</v>
      </c>
      <c r="F4678" s="32">
        <v>0.42</v>
      </c>
      <c r="G4678" s="32">
        <f>F4678*E4678</f>
        <v>10.5</v>
      </c>
    </row>
    <row r="4679" spans="1:7" ht="15" customHeight="1">
      <c r="A4679" s="1"/>
      <c r="B4679" s="1"/>
      <c r="C4679" s="1"/>
      <c r="D4679" s="1"/>
      <c r="E4679" s="1"/>
      <c r="F4679" s="33" t="s">
        <v>2433</v>
      </c>
      <c r="G4679" s="34">
        <v>14.28</v>
      </c>
    </row>
    <row r="4680" spans="1:7" ht="15.95" customHeight="1">
      <c r="A4680" s="27" t="s">
        <v>2729</v>
      </c>
      <c r="B4680" s="27" t="s">
        <v>3099</v>
      </c>
      <c r="C4680" s="27" t="s">
        <v>867</v>
      </c>
      <c r="D4680" s="28" t="s">
        <v>48</v>
      </c>
      <c r="E4680" s="1"/>
      <c r="F4680" s="1"/>
      <c r="G4680" s="1"/>
    </row>
    <row r="4681" spans="1:7" ht="36" customHeight="1">
      <c r="A4681" s="29" t="s">
        <v>137</v>
      </c>
      <c r="B4681" s="29" t="s">
        <v>138</v>
      </c>
      <c r="C4681" s="29" t="s">
        <v>139</v>
      </c>
      <c r="D4681" s="30" t="s">
        <v>48</v>
      </c>
      <c r="E4681" s="31">
        <v>44.77</v>
      </c>
      <c r="F4681" s="32">
        <v>0.15809999999999999</v>
      </c>
      <c r="G4681" s="32">
        <f>F4681*E4681</f>
        <v>7.0781369999999999</v>
      </c>
    </row>
    <row r="4682" spans="1:7" ht="36" customHeight="1">
      <c r="A4682" s="29" t="s">
        <v>239</v>
      </c>
      <c r="B4682" s="29" t="s">
        <v>138</v>
      </c>
      <c r="C4682" s="29" t="s">
        <v>139</v>
      </c>
      <c r="D4682" s="30" t="s">
        <v>48</v>
      </c>
      <c r="E4682" s="31">
        <v>1721.67</v>
      </c>
      <c r="F4682" s="32">
        <v>0.15809999999999999</v>
      </c>
      <c r="G4682" s="32">
        <f>F4682*E4682</f>
        <v>272.19602700000002</v>
      </c>
    </row>
    <row r="4683" spans="1:7" ht="36" customHeight="1">
      <c r="A4683" s="29" t="s">
        <v>310</v>
      </c>
      <c r="B4683" s="29" t="s">
        <v>138</v>
      </c>
      <c r="C4683" s="29" t="s">
        <v>139</v>
      </c>
      <c r="D4683" s="30" t="s">
        <v>48</v>
      </c>
      <c r="E4683" s="31">
        <v>25</v>
      </c>
      <c r="F4683" s="32">
        <v>0.15809999999999999</v>
      </c>
      <c r="G4683" s="32">
        <f>F4683*E4683</f>
        <v>3.9524999999999997</v>
      </c>
    </row>
    <row r="4684" spans="1:7" ht="15" customHeight="1">
      <c r="A4684" s="1"/>
      <c r="B4684" s="1"/>
      <c r="C4684" s="1"/>
      <c r="D4684" s="1"/>
      <c r="E4684" s="1"/>
      <c r="F4684" s="33" t="s">
        <v>2433</v>
      </c>
      <c r="G4684" s="34">
        <v>283.22666400000003</v>
      </c>
    </row>
    <row r="4685" spans="1:7" ht="15.95" customHeight="1">
      <c r="A4685" s="27" t="s">
        <v>2729</v>
      </c>
      <c r="B4685" s="27" t="s">
        <v>3100</v>
      </c>
      <c r="C4685" s="27" t="s">
        <v>1071</v>
      </c>
      <c r="D4685" s="28" t="s">
        <v>48</v>
      </c>
      <c r="E4685" s="1"/>
      <c r="F4685" s="1"/>
      <c r="G4685" s="1"/>
    </row>
    <row r="4686" spans="1:7" ht="20.100000000000001" customHeight="1">
      <c r="A4686" s="29" t="s">
        <v>285</v>
      </c>
      <c r="B4686" s="29" t="s">
        <v>286</v>
      </c>
      <c r="C4686" s="29" t="s">
        <v>287</v>
      </c>
      <c r="D4686" s="30" t="s">
        <v>48</v>
      </c>
      <c r="E4686" s="31">
        <v>46.46</v>
      </c>
      <c r="F4686" s="32">
        <v>1.05</v>
      </c>
      <c r="G4686" s="32">
        <f>F4686*E4686</f>
        <v>48.783000000000001</v>
      </c>
    </row>
    <row r="4687" spans="1:7" ht="20.100000000000001" customHeight="1">
      <c r="A4687" s="29" t="s">
        <v>379</v>
      </c>
      <c r="B4687" s="29" t="s">
        <v>286</v>
      </c>
      <c r="C4687" s="29" t="s">
        <v>287</v>
      </c>
      <c r="D4687" s="30" t="s">
        <v>48</v>
      </c>
      <c r="E4687" s="31">
        <v>55.18</v>
      </c>
      <c r="F4687" s="32">
        <v>1.05</v>
      </c>
      <c r="G4687" s="32">
        <f>F4687*E4687</f>
        <v>57.939</v>
      </c>
    </row>
    <row r="4688" spans="1:7" ht="15" customHeight="1">
      <c r="A4688" s="1"/>
      <c r="B4688" s="1"/>
      <c r="C4688" s="1"/>
      <c r="D4688" s="1"/>
      <c r="E4688" s="1"/>
      <c r="F4688" s="33" t="s">
        <v>2433</v>
      </c>
      <c r="G4688" s="34">
        <v>106.72199999999999</v>
      </c>
    </row>
    <row r="4689" spans="1:7" ht="15.95" customHeight="1">
      <c r="A4689" s="27" t="s">
        <v>2729</v>
      </c>
      <c r="B4689" s="27" t="s">
        <v>3101</v>
      </c>
      <c r="C4689" s="27" t="s">
        <v>794</v>
      </c>
      <c r="D4689" s="28" t="s">
        <v>48</v>
      </c>
      <c r="E4689" s="1"/>
      <c r="F4689" s="1"/>
      <c r="G4689" s="1"/>
    </row>
    <row r="4690" spans="1:7" ht="15" customHeight="1">
      <c r="A4690" s="29" t="s">
        <v>74</v>
      </c>
      <c r="B4690" s="29" t="s">
        <v>75</v>
      </c>
      <c r="C4690" s="29" t="s">
        <v>76</v>
      </c>
      <c r="D4690" s="30" t="s">
        <v>48</v>
      </c>
      <c r="E4690" s="31">
        <v>889</v>
      </c>
      <c r="F4690" s="32">
        <v>1.1990000000000001</v>
      </c>
      <c r="G4690" s="32">
        <f>F4690*E4690</f>
        <v>1065.9110000000001</v>
      </c>
    </row>
    <row r="4691" spans="1:7" ht="15" customHeight="1">
      <c r="A4691" s="29" t="s">
        <v>202</v>
      </c>
      <c r="B4691" s="29" t="s">
        <v>75</v>
      </c>
      <c r="C4691" s="29" t="s">
        <v>76</v>
      </c>
      <c r="D4691" s="30" t="s">
        <v>48</v>
      </c>
      <c r="E4691" s="31">
        <v>1600.8</v>
      </c>
      <c r="F4691" s="32">
        <v>1.1990000000000001</v>
      </c>
      <c r="G4691" s="32">
        <f>F4691*E4691</f>
        <v>1919.3592000000001</v>
      </c>
    </row>
    <row r="4692" spans="1:7" ht="15" customHeight="1">
      <c r="A4692" s="1"/>
      <c r="B4692" s="1"/>
      <c r="C4692" s="1"/>
      <c r="D4692" s="1"/>
      <c r="E4692" s="1"/>
      <c r="F4692" s="33" t="s">
        <v>2433</v>
      </c>
      <c r="G4692" s="34">
        <v>2985.2701999999999</v>
      </c>
    </row>
    <row r="4693" spans="1:7" ht="15.95" customHeight="1">
      <c r="A4693" s="27" t="s">
        <v>2729</v>
      </c>
      <c r="B4693" s="27" t="s">
        <v>3102</v>
      </c>
      <c r="C4693" s="27" t="s">
        <v>697</v>
      </c>
      <c r="D4693" s="28" t="s">
        <v>81</v>
      </c>
      <c r="E4693" s="1"/>
      <c r="F4693" s="1"/>
      <c r="G4693" s="1"/>
    </row>
    <row r="4694" spans="1:7" ht="27.95" customHeight="1">
      <c r="A4694" s="29" t="s">
        <v>52</v>
      </c>
      <c r="B4694" s="29" t="s">
        <v>53</v>
      </c>
      <c r="C4694" s="29" t="s">
        <v>54</v>
      </c>
      <c r="D4694" s="30" t="s">
        <v>48</v>
      </c>
      <c r="E4694" s="31">
        <v>14</v>
      </c>
      <c r="F4694" s="32">
        <v>1.2782</v>
      </c>
      <c r="G4694" s="32">
        <f>F4694*E4694</f>
        <v>17.8948</v>
      </c>
    </row>
    <row r="4695" spans="1:7" ht="15" customHeight="1">
      <c r="A4695" s="1"/>
      <c r="B4695" s="1"/>
      <c r="C4695" s="1"/>
      <c r="D4695" s="1"/>
      <c r="E4695" s="1"/>
      <c r="F4695" s="33" t="s">
        <v>2433</v>
      </c>
      <c r="G4695" s="34">
        <v>17.8948</v>
      </c>
    </row>
    <row r="4696" spans="1:7" ht="15" customHeight="1">
      <c r="A4696" s="27" t="s">
        <v>2729</v>
      </c>
      <c r="B4696" s="27" t="s">
        <v>3103</v>
      </c>
      <c r="C4696" s="27" t="s">
        <v>935</v>
      </c>
      <c r="D4696" s="28" t="s">
        <v>48</v>
      </c>
      <c r="E4696" s="1"/>
      <c r="F4696" s="1"/>
      <c r="G4696" s="1"/>
    </row>
    <row r="4697" spans="1:7" ht="15" customHeight="1">
      <c r="A4697" s="29" t="s">
        <v>187</v>
      </c>
      <c r="B4697" s="29" t="s">
        <v>188</v>
      </c>
      <c r="C4697" s="29" t="s">
        <v>189</v>
      </c>
      <c r="D4697" s="30" t="s">
        <v>48</v>
      </c>
      <c r="E4697" s="31">
        <v>360.72</v>
      </c>
      <c r="F4697" s="32">
        <v>1.1000000000000001</v>
      </c>
      <c r="G4697" s="32">
        <f>F4697*E4697</f>
        <v>396.79200000000009</v>
      </c>
    </row>
    <row r="4698" spans="1:7" ht="15" customHeight="1">
      <c r="A4698" s="1"/>
      <c r="B4698" s="1"/>
      <c r="C4698" s="1"/>
      <c r="D4698" s="1"/>
      <c r="E4698" s="1"/>
      <c r="F4698" s="33" t="s">
        <v>2433</v>
      </c>
      <c r="G4698" s="34">
        <v>396.79199999999997</v>
      </c>
    </row>
    <row r="4699" spans="1:7" ht="15.95" customHeight="1">
      <c r="A4699" s="27" t="s">
        <v>2729</v>
      </c>
      <c r="B4699" s="27" t="s">
        <v>3104</v>
      </c>
      <c r="C4699" s="27" t="s">
        <v>2366</v>
      </c>
      <c r="D4699" s="28" t="s">
        <v>48</v>
      </c>
      <c r="E4699" s="1"/>
      <c r="F4699" s="1"/>
      <c r="G4699" s="1"/>
    </row>
    <row r="4700" spans="1:7" ht="20.100000000000001" customHeight="1">
      <c r="A4700" s="29" t="s">
        <v>49</v>
      </c>
      <c r="B4700" s="29" t="s">
        <v>50</v>
      </c>
      <c r="C4700" s="29" t="s">
        <v>51</v>
      </c>
      <c r="D4700" s="30" t="s">
        <v>48</v>
      </c>
      <c r="E4700" s="31">
        <v>30</v>
      </c>
      <c r="F4700" s="32">
        <v>1.9535372</v>
      </c>
      <c r="G4700" s="32">
        <f>F4700*E4700</f>
        <v>58.606116</v>
      </c>
    </row>
    <row r="4701" spans="1:7" ht="27.95" customHeight="1">
      <c r="A4701" s="29" t="s">
        <v>52</v>
      </c>
      <c r="B4701" s="29" t="s">
        <v>53</v>
      </c>
      <c r="C4701" s="29" t="s">
        <v>54</v>
      </c>
      <c r="D4701" s="30" t="s">
        <v>48</v>
      </c>
      <c r="E4701" s="31">
        <v>14</v>
      </c>
      <c r="F4701" s="32">
        <v>1.969007</v>
      </c>
      <c r="G4701" s="32">
        <f>F4701*E4701</f>
        <v>27.566098</v>
      </c>
    </row>
    <row r="4702" spans="1:7" ht="15" customHeight="1">
      <c r="A4702" s="1"/>
      <c r="B4702" s="1"/>
      <c r="C4702" s="1"/>
      <c r="D4702" s="1"/>
      <c r="E4702" s="1"/>
      <c r="F4702" s="33" t="s">
        <v>2433</v>
      </c>
      <c r="G4702" s="34">
        <v>86.172213999999997</v>
      </c>
    </row>
    <row r="4703" spans="1:7" ht="15" customHeight="1">
      <c r="A4703" s="27" t="s">
        <v>2747</v>
      </c>
      <c r="B4703" s="27" t="s">
        <v>3105</v>
      </c>
      <c r="C4703" s="27" t="s">
        <v>1770</v>
      </c>
      <c r="D4703" s="28" t="s">
        <v>15</v>
      </c>
      <c r="E4703" s="1"/>
      <c r="F4703" s="1"/>
      <c r="G4703" s="1"/>
    </row>
    <row r="4704" spans="1:7" ht="20.100000000000001" customHeight="1">
      <c r="A4704" s="29" t="s">
        <v>49</v>
      </c>
      <c r="B4704" s="29" t="s">
        <v>50</v>
      </c>
      <c r="C4704" s="29" t="s">
        <v>51</v>
      </c>
      <c r="D4704" s="30" t="s">
        <v>48</v>
      </c>
      <c r="E4704" s="31">
        <v>30</v>
      </c>
      <c r="F4704" s="32">
        <v>0.18671588966399999</v>
      </c>
      <c r="G4704" s="32">
        <f t="shared" ref="G4704:G4712" si="144">F4704*E4704</f>
        <v>5.6014766899200001</v>
      </c>
    </row>
    <row r="4705" spans="1:7" ht="27.95" customHeight="1">
      <c r="A4705" s="29" t="s">
        <v>52</v>
      </c>
      <c r="B4705" s="29" t="s">
        <v>53</v>
      </c>
      <c r="C4705" s="29" t="s">
        <v>54</v>
      </c>
      <c r="D4705" s="30" t="s">
        <v>48</v>
      </c>
      <c r="E4705" s="31">
        <v>14</v>
      </c>
      <c r="F4705" s="32">
        <v>0.18819446783999999</v>
      </c>
      <c r="G4705" s="32">
        <f t="shared" si="144"/>
        <v>2.6347225497599998</v>
      </c>
    </row>
    <row r="4706" spans="1:7" ht="20.100000000000001" customHeight="1">
      <c r="A4706" s="29" t="s">
        <v>181</v>
      </c>
      <c r="B4706" s="29" t="s">
        <v>182</v>
      </c>
      <c r="C4706" s="29" t="s">
        <v>183</v>
      </c>
      <c r="D4706" s="30" t="s">
        <v>48</v>
      </c>
      <c r="E4706" s="31">
        <v>1217</v>
      </c>
      <c r="F4706" s="32">
        <v>4.1341823999999999E-2</v>
      </c>
      <c r="G4706" s="32">
        <f t="shared" si="144"/>
        <v>50.312999808000001</v>
      </c>
    </row>
    <row r="4707" spans="1:7" ht="20.100000000000001" customHeight="1">
      <c r="A4707" s="29" t="s">
        <v>184</v>
      </c>
      <c r="B4707" s="29" t="s">
        <v>185</v>
      </c>
      <c r="C4707" s="29" t="s">
        <v>186</v>
      </c>
      <c r="D4707" s="30" t="s">
        <v>48</v>
      </c>
      <c r="E4707" s="31">
        <v>856.28</v>
      </c>
      <c r="F4707" s="32">
        <v>5.6743679999999998E-2</v>
      </c>
      <c r="G4707" s="32">
        <f t="shared" si="144"/>
        <v>48.588478310399999</v>
      </c>
    </row>
    <row r="4708" spans="1:7" ht="20.100000000000001" customHeight="1">
      <c r="A4708" s="29" t="s">
        <v>190</v>
      </c>
      <c r="B4708" s="29" t="s">
        <v>191</v>
      </c>
      <c r="C4708" s="29" t="s">
        <v>192</v>
      </c>
      <c r="D4708" s="30" t="s">
        <v>81</v>
      </c>
      <c r="E4708" s="31">
        <v>57</v>
      </c>
      <c r="F4708" s="32">
        <v>0.11348736</v>
      </c>
      <c r="G4708" s="32">
        <f t="shared" si="144"/>
        <v>6.46877952</v>
      </c>
    </row>
    <row r="4709" spans="1:7" ht="27.95" customHeight="1">
      <c r="A4709" s="29" t="s">
        <v>316</v>
      </c>
      <c r="B4709" s="29" t="s">
        <v>317</v>
      </c>
      <c r="C4709" s="29" t="s">
        <v>318</v>
      </c>
      <c r="D4709" s="30" t="s">
        <v>48</v>
      </c>
      <c r="E4709" s="31">
        <v>459</v>
      </c>
      <c r="F4709" s="32">
        <v>4.3773696000000001E-2</v>
      </c>
      <c r="G4709" s="32">
        <f t="shared" si="144"/>
        <v>20.092126464</v>
      </c>
    </row>
    <row r="4710" spans="1:7" ht="20.100000000000001" customHeight="1">
      <c r="A4710" s="29" t="s">
        <v>319</v>
      </c>
      <c r="B4710" s="29" t="s">
        <v>185</v>
      </c>
      <c r="C4710" s="29" t="s">
        <v>186</v>
      </c>
      <c r="D4710" s="30" t="s">
        <v>48</v>
      </c>
      <c r="E4710" s="31">
        <v>459</v>
      </c>
      <c r="F4710" s="32">
        <v>5.6743679999999998E-2</v>
      </c>
      <c r="G4710" s="32">
        <f t="shared" si="144"/>
        <v>26.045349119999997</v>
      </c>
    </row>
    <row r="4711" spans="1:7" ht="20.100000000000001" customHeight="1">
      <c r="A4711" s="29" t="s">
        <v>320</v>
      </c>
      <c r="B4711" s="29" t="s">
        <v>191</v>
      </c>
      <c r="C4711" s="29" t="s">
        <v>192</v>
      </c>
      <c r="D4711" s="30" t="s">
        <v>81</v>
      </c>
      <c r="E4711" s="31">
        <v>34</v>
      </c>
      <c r="F4711" s="32">
        <v>0.11348736</v>
      </c>
      <c r="G4711" s="32">
        <f t="shared" si="144"/>
        <v>3.8585702399999997</v>
      </c>
    </row>
    <row r="4712" spans="1:7" ht="20.100000000000001" customHeight="1">
      <c r="A4712" s="29" t="s">
        <v>321</v>
      </c>
      <c r="B4712" s="29" t="s">
        <v>322</v>
      </c>
      <c r="C4712" s="29" t="s">
        <v>323</v>
      </c>
      <c r="D4712" s="30" t="s">
        <v>81</v>
      </c>
      <c r="E4712" s="31">
        <v>30</v>
      </c>
      <c r="F4712" s="32">
        <v>0.11348736</v>
      </c>
      <c r="G4712" s="32">
        <f t="shared" si="144"/>
        <v>3.4046208</v>
      </c>
    </row>
    <row r="4713" spans="1:7" ht="15" customHeight="1">
      <c r="A4713" s="1"/>
      <c r="B4713" s="1"/>
      <c r="C4713" s="1"/>
      <c r="D4713" s="1"/>
      <c r="E4713" s="1"/>
      <c r="F4713" s="33" t="s">
        <v>2433</v>
      </c>
      <c r="G4713" s="34">
        <v>167.00712350207999</v>
      </c>
    </row>
    <row r="4714" spans="1:7" ht="15.95" customHeight="1">
      <c r="A4714" s="27" t="s">
        <v>2729</v>
      </c>
      <c r="B4714" s="27" t="s">
        <v>3106</v>
      </c>
      <c r="C4714" s="27" t="s">
        <v>186</v>
      </c>
      <c r="D4714" s="28" t="s">
        <v>48</v>
      </c>
      <c r="E4714" s="1"/>
      <c r="F4714" s="1"/>
      <c r="G4714" s="1"/>
    </row>
    <row r="4715" spans="1:7" ht="20.100000000000001" customHeight="1">
      <c r="A4715" s="29" t="s">
        <v>184</v>
      </c>
      <c r="B4715" s="29" t="s">
        <v>185</v>
      </c>
      <c r="C4715" s="29" t="s">
        <v>186</v>
      </c>
      <c r="D4715" s="30" t="s">
        <v>48</v>
      </c>
      <c r="E4715" s="31">
        <v>856.28</v>
      </c>
      <c r="F4715" s="32">
        <v>1.1459999999999999</v>
      </c>
      <c r="G4715" s="32">
        <f>F4715*E4715</f>
        <v>981.29687999999987</v>
      </c>
    </row>
    <row r="4716" spans="1:7" ht="20.100000000000001" customHeight="1">
      <c r="A4716" s="29" t="s">
        <v>319</v>
      </c>
      <c r="B4716" s="29" t="s">
        <v>185</v>
      </c>
      <c r="C4716" s="29" t="s">
        <v>186</v>
      </c>
      <c r="D4716" s="30" t="s">
        <v>48</v>
      </c>
      <c r="E4716" s="31">
        <v>459</v>
      </c>
      <c r="F4716" s="32">
        <v>1.1459999999999999</v>
      </c>
      <c r="G4716" s="32">
        <f>F4716*E4716</f>
        <v>526.01400000000001</v>
      </c>
    </row>
    <row r="4717" spans="1:7" ht="15" customHeight="1">
      <c r="A4717" s="1"/>
      <c r="B4717" s="1"/>
      <c r="C4717" s="1"/>
      <c r="D4717" s="1"/>
      <c r="E4717" s="1"/>
      <c r="F4717" s="33" t="s">
        <v>2433</v>
      </c>
      <c r="G4717" s="34">
        <v>1507.31088</v>
      </c>
    </row>
    <row r="4718" spans="1:7" ht="15.95" customHeight="1">
      <c r="A4718" s="27" t="s">
        <v>2729</v>
      </c>
      <c r="B4718" s="27" t="s">
        <v>3107</v>
      </c>
      <c r="C4718" s="27" t="s">
        <v>1804</v>
      </c>
      <c r="D4718" s="28" t="s">
        <v>58</v>
      </c>
      <c r="E4718" s="1"/>
      <c r="F4718" s="1"/>
      <c r="G4718" s="1"/>
    </row>
    <row r="4719" spans="1:7" ht="20.100000000000001" customHeight="1">
      <c r="A4719" s="29" t="s">
        <v>49</v>
      </c>
      <c r="B4719" s="29" t="s">
        <v>50</v>
      </c>
      <c r="C4719" s="29" t="s">
        <v>51</v>
      </c>
      <c r="D4719" s="30" t="s">
        <v>48</v>
      </c>
      <c r="E4719" s="31">
        <v>30</v>
      </c>
      <c r="F4719" s="32">
        <v>0.05</v>
      </c>
      <c r="G4719" s="32">
        <f>F4719*E4719</f>
        <v>1.5</v>
      </c>
    </row>
    <row r="4720" spans="1:7" ht="27.95" customHeight="1">
      <c r="A4720" s="29" t="s">
        <v>52</v>
      </c>
      <c r="B4720" s="29" t="s">
        <v>53</v>
      </c>
      <c r="C4720" s="29" t="s">
        <v>54</v>
      </c>
      <c r="D4720" s="30" t="s">
        <v>48</v>
      </c>
      <c r="E4720" s="31">
        <v>14</v>
      </c>
      <c r="F4720" s="32">
        <v>0.1074</v>
      </c>
      <c r="G4720" s="32">
        <f>F4720*E4720</f>
        <v>1.5036</v>
      </c>
    </row>
    <row r="4721" spans="1:7" ht="15" customHeight="1">
      <c r="A4721" s="1"/>
      <c r="B4721" s="1"/>
      <c r="C4721" s="1"/>
      <c r="D4721" s="1"/>
      <c r="E4721" s="1"/>
      <c r="F4721" s="33" t="s">
        <v>2433</v>
      </c>
      <c r="G4721" s="34">
        <v>3.0036</v>
      </c>
    </row>
    <row r="4722" spans="1:7" ht="15.95" customHeight="1">
      <c r="A4722" s="27" t="s">
        <v>2729</v>
      </c>
      <c r="B4722" s="27" t="s">
        <v>3108</v>
      </c>
      <c r="C4722" s="27" t="s">
        <v>1799</v>
      </c>
      <c r="D4722" s="28" t="s">
        <v>58</v>
      </c>
      <c r="E4722" s="1"/>
      <c r="F4722" s="1"/>
      <c r="G4722" s="1"/>
    </row>
    <row r="4723" spans="1:7" ht="27.95" customHeight="1">
      <c r="A4723" s="29" t="s">
        <v>55</v>
      </c>
      <c r="B4723" s="29" t="s">
        <v>56</v>
      </c>
      <c r="C4723" s="29" t="s">
        <v>57</v>
      </c>
      <c r="D4723" s="30" t="s">
        <v>58</v>
      </c>
      <c r="E4723" s="31">
        <v>1</v>
      </c>
      <c r="F4723" s="32">
        <v>1</v>
      </c>
      <c r="G4723" s="32">
        <f>F4723*E4723</f>
        <v>1</v>
      </c>
    </row>
    <row r="4724" spans="1:7" ht="15" customHeight="1">
      <c r="A4724" s="1"/>
      <c r="B4724" s="1"/>
      <c r="C4724" s="1"/>
      <c r="D4724" s="1"/>
      <c r="E4724" s="1"/>
      <c r="F4724" s="33" t="s">
        <v>2433</v>
      </c>
      <c r="G4724" s="34">
        <v>1</v>
      </c>
    </row>
    <row r="4725" spans="1:7" ht="15" customHeight="1">
      <c r="A4725" s="27" t="s">
        <v>2729</v>
      </c>
      <c r="B4725" s="27" t="s">
        <v>3109</v>
      </c>
      <c r="C4725" s="27" t="s">
        <v>2237</v>
      </c>
      <c r="D4725" s="28" t="s">
        <v>817</v>
      </c>
      <c r="E4725" s="1"/>
      <c r="F4725" s="1"/>
      <c r="G4725" s="1"/>
    </row>
    <row r="4726" spans="1:7" ht="20.100000000000001" customHeight="1">
      <c r="A4726" s="29" t="s">
        <v>49</v>
      </c>
      <c r="B4726" s="29" t="s">
        <v>50</v>
      </c>
      <c r="C4726" s="29" t="s">
        <v>51</v>
      </c>
      <c r="D4726" s="30" t="s">
        <v>48</v>
      </c>
      <c r="E4726" s="31">
        <v>30</v>
      </c>
      <c r="F4726" s="32">
        <v>0.85589245000000003</v>
      </c>
      <c r="G4726" s="32">
        <f>F4726*E4726</f>
        <v>25.676773499999999</v>
      </c>
    </row>
    <row r="4727" spans="1:7" ht="27.95" customHeight="1">
      <c r="A4727" s="29" t="s">
        <v>52</v>
      </c>
      <c r="B4727" s="29" t="s">
        <v>53</v>
      </c>
      <c r="C4727" s="29" t="s">
        <v>54</v>
      </c>
      <c r="D4727" s="30" t="s">
        <v>48</v>
      </c>
      <c r="E4727" s="31">
        <v>14</v>
      </c>
      <c r="F4727" s="32">
        <v>0.32659505</v>
      </c>
      <c r="G4727" s="32">
        <f>F4727*E4727</f>
        <v>4.5723307000000002</v>
      </c>
    </row>
    <row r="4728" spans="1:7" ht="15" customHeight="1">
      <c r="A4728" s="1"/>
      <c r="B4728" s="1"/>
      <c r="C4728" s="1"/>
      <c r="D4728" s="1"/>
      <c r="E4728" s="1"/>
      <c r="F4728" s="33" t="s">
        <v>2433</v>
      </c>
      <c r="G4728" s="34">
        <v>30.249104200000001</v>
      </c>
    </row>
    <row r="4729" spans="1:7" ht="15" customHeight="1">
      <c r="A4729" s="27" t="s">
        <v>2729</v>
      </c>
      <c r="B4729" s="27" t="s">
        <v>3110</v>
      </c>
      <c r="C4729" s="27" t="s">
        <v>2274</v>
      </c>
      <c r="D4729" s="28" t="s">
        <v>1856</v>
      </c>
      <c r="E4729" s="1"/>
      <c r="F4729" s="1"/>
      <c r="G4729" s="1"/>
    </row>
    <row r="4730" spans="1:7" ht="27.95" customHeight="1">
      <c r="A4730" s="29" t="s">
        <v>231</v>
      </c>
      <c r="B4730" s="29" t="s">
        <v>232</v>
      </c>
      <c r="C4730" s="29" t="s">
        <v>233</v>
      </c>
      <c r="D4730" s="30" t="s">
        <v>171</v>
      </c>
      <c r="E4730" s="31">
        <v>17.399999999999999</v>
      </c>
      <c r="F4730" s="32">
        <v>0.18</v>
      </c>
      <c r="G4730" s="32">
        <f>F4730*E4730</f>
        <v>3.1319999999999997</v>
      </c>
    </row>
    <row r="4731" spans="1:7" ht="15" customHeight="1">
      <c r="A4731" s="1"/>
      <c r="B4731" s="1"/>
      <c r="C4731" s="1"/>
      <c r="D4731" s="1"/>
      <c r="E4731" s="1"/>
      <c r="F4731" s="33" t="s">
        <v>2433</v>
      </c>
      <c r="G4731" s="34">
        <v>3.1320000000000001</v>
      </c>
    </row>
    <row r="4732" spans="1:7" ht="15" customHeight="1">
      <c r="A4732" s="27" t="s">
        <v>2729</v>
      </c>
      <c r="B4732" s="27" t="s">
        <v>3111</v>
      </c>
      <c r="C4732" s="27" t="s">
        <v>2063</v>
      </c>
      <c r="D4732" s="28" t="s">
        <v>58</v>
      </c>
      <c r="E4732" s="1"/>
      <c r="F4732" s="1"/>
      <c r="G4732" s="1"/>
    </row>
    <row r="4733" spans="1:7" ht="20.100000000000001" customHeight="1">
      <c r="A4733" s="29" t="s">
        <v>49</v>
      </c>
      <c r="B4733" s="29" t="s">
        <v>50</v>
      </c>
      <c r="C4733" s="29" t="s">
        <v>51</v>
      </c>
      <c r="D4733" s="30" t="s">
        <v>48</v>
      </c>
      <c r="E4733" s="31">
        <v>30</v>
      </c>
      <c r="F4733" s="32">
        <v>0.1004</v>
      </c>
      <c r="G4733" s="32">
        <f>F4733*E4733</f>
        <v>3.012</v>
      </c>
    </row>
    <row r="4734" spans="1:7" ht="27.95" customHeight="1">
      <c r="A4734" s="29" t="s">
        <v>52</v>
      </c>
      <c r="B4734" s="29" t="s">
        <v>53</v>
      </c>
      <c r="C4734" s="29" t="s">
        <v>54</v>
      </c>
      <c r="D4734" s="30" t="s">
        <v>48</v>
      </c>
      <c r="E4734" s="31">
        <v>14</v>
      </c>
      <c r="F4734" s="32">
        <v>0.32200000000000001</v>
      </c>
      <c r="G4734" s="32">
        <f>F4734*E4734</f>
        <v>4.508</v>
      </c>
    </row>
    <row r="4735" spans="1:7" ht="15" customHeight="1">
      <c r="A4735" s="1"/>
      <c r="B4735" s="1"/>
      <c r="C4735" s="1"/>
      <c r="D4735" s="1"/>
      <c r="E4735" s="1"/>
      <c r="F4735" s="33" t="s">
        <v>2433</v>
      </c>
      <c r="G4735" s="34">
        <v>7.52</v>
      </c>
    </row>
    <row r="4736" spans="1:7" ht="15.95" customHeight="1">
      <c r="A4736" s="27" t="s">
        <v>2729</v>
      </c>
      <c r="B4736" s="27" t="s">
        <v>3112</v>
      </c>
      <c r="C4736" s="27" t="s">
        <v>1204</v>
      </c>
      <c r="D4736" s="28" t="s">
        <v>58</v>
      </c>
      <c r="E4736" s="1"/>
      <c r="F4736" s="1"/>
      <c r="G4736" s="1"/>
    </row>
    <row r="4737" spans="1:7" ht="20.100000000000001" customHeight="1">
      <c r="A4737" s="29" t="s">
        <v>405</v>
      </c>
      <c r="B4737" s="29" t="s">
        <v>406</v>
      </c>
      <c r="C4737" s="29" t="s">
        <v>407</v>
      </c>
      <c r="D4737" s="30" t="s">
        <v>58</v>
      </c>
      <c r="E4737" s="31">
        <v>30</v>
      </c>
      <c r="F4737" s="32">
        <v>1</v>
      </c>
      <c r="G4737" s="32">
        <f>F4737*E4737</f>
        <v>30</v>
      </c>
    </row>
    <row r="4738" spans="1:7" ht="15" customHeight="1">
      <c r="A4738" s="1"/>
      <c r="B4738" s="1"/>
      <c r="C4738" s="1"/>
      <c r="D4738" s="1"/>
      <c r="E4738" s="1"/>
      <c r="F4738" s="33" t="s">
        <v>2433</v>
      </c>
      <c r="G4738" s="34">
        <v>30</v>
      </c>
    </row>
    <row r="4739" spans="1:7" ht="15.95" customHeight="1">
      <c r="A4739" s="27" t="s">
        <v>2729</v>
      </c>
      <c r="B4739" s="27" t="s">
        <v>3113</v>
      </c>
      <c r="C4739" s="27" t="s">
        <v>2377</v>
      </c>
      <c r="D4739" s="28" t="s">
        <v>58</v>
      </c>
      <c r="E4739" s="1"/>
      <c r="F4739" s="1"/>
      <c r="G4739" s="1"/>
    </row>
    <row r="4740" spans="1:7" ht="27.95" customHeight="1">
      <c r="A4740" s="29" t="s">
        <v>52</v>
      </c>
      <c r="B4740" s="29" t="s">
        <v>53</v>
      </c>
      <c r="C4740" s="29" t="s">
        <v>54</v>
      </c>
      <c r="D4740" s="30" t="s">
        <v>48</v>
      </c>
      <c r="E4740" s="31">
        <v>14</v>
      </c>
      <c r="F4740" s="32">
        <v>2.6800000000000001E-2</v>
      </c>
      <c r="G4740" s="32">
        <f>F4740*E4740</f>
        <v>0.37520000000000003</v>
      </c>
    </row>
    <row r="4741" spans="1:7" ht="15" customHeight="1">
      <c r="A4741" s="1"/>
      <c r="B4741" s="1"/>
      <c r="C4741" s="1"/>
      <c r="D4741" s="1"/>
      <c r="E4741" s="1"/>
      <c r="F4741" s="33" t="s">
        <v>2433</v>
      </c>
      <c r="G4741" s="34">
        <v>0.37519999999999998</v>
      </c>
    </row>
    <row r="4742" spans="1:7" ht="15.95" customHeight="1">
      <c r="A4742" s="27" t="s">
        <v>2729</v>
      </c>
      <c r="B4742" s="27" t="s">
        <v>3114</v>
      </c>
      <c r="C4742" s="27" t="s">
        <v>2380</v>
      </c>
      <c r="D4742" s="28" t="s">
        <v>58</v>
      </c>
      <c r="E4742" s="1"/>
      <c r="F4742" s="1"/>
      <c r="G4742" s="1"/>
    </row>
    <row r="4743" spans="1:7" ht="27.95" customHeight="1">
      <c r="A4743" s="29" t="s">
        <v>52</v>
      </c>
      <c r="B4743" s="29" t="s">
        <v>53</v>
      </c>
      <c r="C4743" s="29" t="s">
        <v>54</v>
      </c>
      <c r="D4743" s="30" t="s">
        <v>48</v>
      </c>
      <c r="E4743" s="31">
        <v>14</v>
      </c>
      <c r="F4743" s="32">
        <v>2.6800000000000001E-2</v>
      </c>
      <c r="G4743" s="32">
        <f>F4743*E4743</f>
        <v>0.37520000000000003</v>
      </c>
    </row>
    <row r="4744" spans="1:7" ht="15" customHeight="1">
      <c r="A4744" s="1"/>
      <c r="B4744" s="1"/>
      <c r="C4744" s="1"/>
      <c r="D4744" s="1"/>
      <c r="E4744" s="1"/>
      <c r="F4744" s="33" t="s">
        <v>2433</v>
      </c>
      <c r="G4744" s="34">
        <v>0.37519999999999998</v>
      </c>
    </row>
    <row r="4745" spans="1:7" ht="15.95" customHeight="1">
      <c r="A4745" s="27" t="s">
        <v>2753</v>
      </c>
      <c r="B4745" s="27" t="s">
        <v>3115</v>
      </c>
      <c r="C4745" s="27" t="s">
        <v>1366</v>
      </c>
      <c r="D4745" s="28" t="s">
        <v>15</v>
      </c>
      <c r="E4745" s="1"/>
      <c r="F4745" s="1"/>
      <c r="G4745" s="1"/>
    </row>
    <row r="4746" spans="1:7" ht="20.100000000000001" customHeight="1">
      <c r="A4746" s="29" t="s">
        <v>45</v>
      </c>
      <c r="B4746" s="29" t="s">
        <v>46</v>
      </c>
      <c r="C4746" s="29" t="s">
        <v>47</v>
      </c>
      <c r="D4746" s="30" t="s">
        <v>48</v>
      </c>
      <c r="E4746" s="31">
        <v>2.88</v>
      </c>
      <c r="F4746" s="32">
        <v>1.7179500000000001</v>
      </c>
      <c r="G4746" s="32">
        <f t="shared" ref="G4746:G4777" si="145">F4746*E4746</f>
        <v>4.9476959999999996</v>
      </c>
    </row>
    <row r="4747" spans="1:7" ht="20.100000000000001" customHeight="1">
      <c r="A4747" s="29" t="s">
        <v>49</v>
      </c>
      <c r="B4747" s="29" t="s">
        <v>50</v>
      </c>
      <c r="C4747" s="29" t="s">
        <v>51</v>
      </c>
      <c r="D4747" s="30" t="s">
        <v>48</v>
      </c>
      <c r="E4747" s="31">
        <v>30</v>
      </c>
      <c r="F4747" s="32">
        <v>8.1485310345680002</v>
      </c>
      <c r="G4747" s="32">
        <f t="shared" si="145"/>
        <v>244.45593103704002</v>
      </c>
    </row>
    <row r="4748" spans="1:7" ht="27.95" customHeight="1">
      <c r="A4748" s="29" t="s">
        <v>52</v>
      </c>
      <c r="B4748" s="29" t="s">
        <v>53</v>
      </c>
      <c r="C4748" s="29" t="s">
        <v>54</v>
      </c>
      <c r="D4748" s="30" t="s">
        <v>48</v>
      </c>
      <c r="E4748" s="31">
        <v>14</v>
      </c>
      <c r="F4748" s="32">
        <v>6.9530035489536193</v>
      </c>
      <c r="G4748" s="32">
        <f t="shared" si="145"/>
        <v>97.342049685350673</v>
      </c>
    </row>
    <row r="4749" spans="1:7" ht="27.95" customHeight="1">
      <c r="A4749" s="29" t="s">
        <v>55</v>
      </c>
      <c r="B4749" s="29" t="s">
        <v>56</v>
      </c>
      <c r="C4749" s="29" t="s">
        <v>57</v>
      </c>
      <c r="D4749" s="30" t="s">
        <v>58</v>
      </c>
      <c r="E4749" s="31">
        <v>1</v>
      </c>
      <c r="F4749" s="32">
        <v>16.032530000000001</v>
      </c>
      <c r="G4749" s="32">
        <f t="shared" si="145"/>
        <v>16.032530000000001</v>
      </c>
    </row>
    <row r="4750" spans="1:7" ht="20.100000000000001" customHeight="1">
      <c r="A4750" s="29" t="s">
        <v>59</v>
      </c>
      <c r="B4750" s="29" t="s">
        <v>60</v>
      </c>
      <c r="C4750" s="29" t="s">
        <v>61</v>
      </c>
      <c r="D4750" s="30" t="s">
        <v>58</v>
      </c>
      <c r="E4750" s="31">
        <v>1</v>
      </c>
      <c r="F4750" s="32">
        <v>24.12</v>
      </c>
      <c r="G4750" s="32">
        <f t="shared" si="145"/>
        <v>24.12</v>
      </c>
    </row>
    <row r="4751" spans="1:7" ht="27.95" customHeight="1">
      <c r="A4751" s="29" t="s">
        <v>71</v>
      </c>
      <c r="B4751" s="29" t="s">
        <v>72</v>
      </c>
      <c r="C4751" s="29" t="s">
        <v>73</v>
      </c>
      <c r="D4751" s="30" t="s">
        <v>48</v>
      </c>
      <c r="E4751" s="31">
        <v>889</v>
      </c>
      <c r="F4751" s="32">
        <v>0.76279414000000001</v>
      </c>
      <c r="G4751" s="32">
        <f t="shared" si="145"/>
        <v>678.12399045999996</v>
      </c>
    </row>
    <row r="4752" spans="1:7" ht="15" customHeight="1">
      <c r="A4752" s="29" t="s">
        <v>74</v>
      </c>
      <c r="B4752" s="29" t="s">
        <v>75</v>
      </c>
      <c r="C4752" s="29" t="s">
        <v>76</v>
      </c>
      <c r="D4752" s="30" t="s">
        <v>48</v>
      </c>
      <c r="E4752" s="31">
        <v>889</v>
      </c>
      <c r="F4752" s="32">
        <v>0.133876</v>
      </c>
      <c r="G4752" s="32">
        <f t="shared" si="145"/>
        <v>119.01576399999999</v>
      </c>
    </row>
    <row r="4753" spans="1:7" ht="20.100000000000001" customHeight="1">
      <c r="A4753" s="29" t="s">
        <v>77</v>
      </c>
      <c r="B4753" s="29" t="s">
        <v>78</v>
      </c>
      <c r="C4753" s="29" t="s">
        <v>79</v>
      </c>
      <c r="D4753" s="30" t="s">
        <v>81</v>
      </c>
      <c r="E4753" s="31">
        <v>154.34</v>
      </c>
      <c r="F4753" s="32">
        <v>0.2472</v>
      </c>
      <c r="G4753" s="32">
        <f t="shared" si="145"/>
        <v>38.152847999999999</v>
      </c>
    </row>
    <row r="4754" spans="1:7" ht="20.100000000000001" customHeight="1">
      <c r="A4754" s="29" t="s">
        <v>84</v>
      </c>
      <c r="B4754" s="29" t="s">
        <v>85</v>
      </c>
      <c r="C4754" s="29" t="s">
        <v>86</v>
      </c>
      <c r="D4754" s="30" t="s">
        <v>48</v>
      </c>
      <c r="E4754" s="31">
        <v>95.05</v>
      </c>
      <c r="F4754" s="32">
        <v>2</v>
      </c>
      <c r="G4754" s="32">
        <f t="shared" si="145"/>
        <v>190.1</v>
      </c>
    </row>
    <row r="4755" spans="1:7" ht="20.100000000000001" customHeight="1">
      <c r="A4755" s="29" t="s">
        <v>87</v>
      </c>
      <c r="B4755" s="29" t="s">
        <v>88</v>
      </c>
      <c r="C4755" s="29" t="s">
        <v>89</v>
      </c>
      <c r="D4755" s="30" t="s">
        <v>48</v>
      </c>
      <c r="E4755" s="31">
        <v>95.05</v>
      </c>
      <c r="F4755" s="32">
        <v>0.4</v>
      </c>
      <c r="G4755" s="32">
        <f t="shared" si="145"/>
        <v>38.020000000000003</v>
      </c>
    </row>
    <row r="4756" spans="1:7" ht="20.100000000000001" customHeight="1">
      <c r="A4756" s="29" t="s">
        <v>94</v>
      </c>
      <c r="B4756" s="29" t="s">
        <v>95</v>
      </c>
      <c r="C4756" s="29" t="s">
        <v>96</v>
      </c>
      <c r="D4756" s="30" t="s">
        <v>48</v>
      </c>
      <c r="E4756" s="31">
        <v>95.05</v>
      </c>
      <c r="F4756" s="32">
        <v>0.6</v>
      </c>
      <c r="G4756" s="32">
        <f t="shared" si="145"/>
        <v>57.029999999999994</v>
      </c>
    </row>
    <row r="4757" spans="1:7" ht="20.100000000000001" customHeight="1">
      <c r="A4757" s="29" t="s">
        <v>97</v>
      </c>
      <c r="B4757" s="29" t="s">
        <v>98</v>
      </c>
      <c r="C4757" s="29" t="s">
        <v>99</v>
      </c>
      <c r="D4757" s="30" t="s">
        <v>101</v>
      </c>
      <c r="E4757" s="31">
        <v>95.05</v>
      </c>
      <c r="F4757" s="32">
        <v>0.6</v>
      </c>
      <c r="G4757" s="32">
        <f t="shared" si="145"/>
        <v>57.029999999999994</v>
      </c>
    </row>
    <row r="4758" spans="1:7" ht="27.95" customHeight="1">
      <c r="A4758" s="29" t="s">
        <v>102</v>
      </c>
      <c r="B4758" s="29" t="s">
        <v>103</v>
      </c>
      <c r="C4758" s="29" t="s">
        <v>104</v>
      </c>
      <c r="D4758" s="30" t="s">
        <v>101</v>
      </c>
      <c r="E4758" s="31">
        <v>342.18</v>
      </c>
      <c r="F4758" s="32">
        <v>5.5800000000000002E-2</v>
      </c>
      <c r="G4758" s="32">
        <f t="shared" si="145"/>
        <v>19.093644000000001</v>
      </c>
    </row>
    <row r="4759" spans="1:7" ht="20.100000000000001" customHeight="1">
      <c r="A4759" s="29" t="s">
        <v>106</v>
      </c>
      <c r="B4759" s="29" t="s">
        <v>107</v>
      </c>
      <c r="C4759" s="29" t="s">
        <v>108</v>
      </c>
      <c r="D4759" s="30" t="s">
        <v>48</v>
      </c>
      <c r="E4759" s="31">
        <v>95.05</v>
      </c>
      <c r="F4759" s="32">
        <v>5.5</v>
      </c>
      <c r="G4759" s="32">
        <f t="shared" si="145"/>
        <v>522.77499999999998</v>
      </c>
    </row>
    <row r="4760" spans="1:7" ht="27.95" customHeight="1">
      <c r="A4760" s="29" t="s">
        <v>109</v>
      </c>
      <c r="B4760" s="29" t="s">
        <v>110</v>
      </c>
      <c r="C4760" s="29" t="s">
        <v>111</v>
      </c>
      <c r="D4760" s="30" t="s">
        <v>58</v>
      </c>
      <c r="E4760" s="31">
        <v>257.60000000000002</v>
      </c>
      <c r="F4760" s="32">
        <v>0.37630000000000002</v>
      </c>
      <c r="G4760" s="32">
        <f t="shared" si="145"/>
        <v>96.934880000000021</v>
      </c>
    </row>
    <row r="4761" spans="1:7" ht="20.100000000000001" customHeight="1">
      <c r="A4761" s="29" t="s">
        <v>112</v>
      </c>
      <c r="B4761" s="29" t="s">
        <v>113</v>
      </c>
      <c r="C4761" s="29" t="s">
        <v>114</v>
      </c>
      <c r="D4761" s="30" t="s">
        <v>101</v>
      </c>
      <c r="E4761" s="31">
        <v>21.25</v>
      </c>
      <c r="F4761" s="32">
        <v>6</v>
      </c>
      <c r="G4761" s="32">
        <f t="shared" si="145"/>
        <v>127.5</v>
      </c>
    </row>
    <row r="4762" spans="1:7" ht="20.100000000000001" customHeight="1">
      <c r="A4762" s="29" t="s">
        <v>115</v>
      </c>
      <c r="B4762" s="29" t="s">
        <v>116</v>
      </c>
      <c r="C4762" s="29" t="s">
        <v>117</v>
      </c>
      <c r="D4762" s="30" t="s">
        <v>118</v>
      </c>
      <c r="E4762" s="31">
        <v>6.84</v>
      </c>
      <c r="F4762" s="32">
        <v>0.37940000000000002</v>
      </c>
      <c r="G4762" s="32">
        <f t="shared" si="145"/>
        <v>2.5950959999999998</v>
      </c>
    </row>
    <row r="4763" spans="1:7" ht="27.95" customHeight="1">
      <c r="A4763" s="29" t="s">
        <v>122</v>
      </c>
      <c r="B4763" s="29" t="s">
        <v>123</v>
      </c>
      <c r="C4763" s="29" t="s">
        <v>124</v>
      </c>
      <c r="D4763" s="30" t="s">
        <v>101</v>
      </c>
      <c r="E4763" s="31">
        <v>131.82</v>
      </c>
      <c r="F4763" s="32">
        <v>5.96E-2</v>
      </c>
      <c r="G4763" s="32">
        <f t="shared" si="145"/>
        <v>7.8564719999999992</v>
      </c>
    </row>
    <row r="4764" spans="1:7" ht="20.100000000000001" customHeight="1">
      <c r="A4764" s="29" t="s">
        <v>127</v>
      </c>
      <c r="B4764" s="29" t="s">
        <v>128</v>
      </c>
      <c r="C4764" s="29" t="s">
        <v>129</v>
      </c>
      <c r="D4764" s="30" t="s">
        <v>48</v>
      </c>
      <c r="E4764" s="31">
        <v>44.77</v>
      </c>
      <c r="F4764" s="32">
        <v>1.0041</v>
      </c>
      <c r="G4764" s="32">
        <f t="shared" si="145"/>
        <v>44.953557000000004</v>
      </c>
    </row>
    <row r="4765" spans="1:7" ht="20.100000000000001" customHeight="1">
      <c r="A4765" s="29" t="s">
        <v>130</v>
      </c>
      <c r="B4765" s="29" t="s">
        <v>131</v>
      </c>
      <c r="C4765" s="29" t="s">
        <v>132</v>
      </c>
      <c r="D4765" s="30" t="s">
        <v>48</v>
      </c>
      <c r="E4765" s="31">
        <v>44.77</v>
      </c>
      <c r="F4765" s="32">
        <v>0.50229999999999997</v>
      </c>
      <c r="G4765" s="32">
        <f t="shared" si="145"/>
        <v>22.487971000000002</v>
      </c>
    </row>
    <row r="4766" spans="1:7" ht="27.95" customHeight="1">
      <c r="A4766" s="29" t="s">
        <v>134</v>
      </c>
      <c r="B4766" s="29" t="s">
        <v>135</v>
      </c>
      <c r="C4766" s="29" t="s">
        <v>136</v>
      </c>
      <c r="D4766" s="30" t="s">
        <v>48</v>
      </c>
      <c r="E4766" s="31">
        <v>44.77</v>
      </c>
      <c r="F4766" s="32">
        <v>0.20188400000000001</v>
      </c>
      <c r="G4766" s="32">
        <f t="shared" si="145"/>
        <v>9.0383466800000019</v>
      </c>
    </row>
    <row r="4767" spans="1:7" ht="36" customHeight="1">
      <c r="A4767" s="29" t="s">
        <v>137</v>
      </c>
      <c r="B4767" s="29" t="s">
        <v>138</v>
      </c>
      <c r="C4767" s="29" t="s">
        <v>139</v>
      </c>
      <c r="D4767" s="30" t="s">
        <v>48</v>
      </c>
      <c r="E4767" s="31">
        <v>44.77</v>
      </c>
      <c r="F4767" s="32">
        <v>1.24085</v>
      </c>
      <c r="G4767" s="32">
        <f t="shared" si="145"/>
        <v>55.552854500000002</v>
      </c>
    </row>
    <row r="4768" spans="1:7" ht="20.100000000000001" customHeight="1">
      <c r="A4768" s="29" t="s">
        <v>140</v>
      </c>
      <c r="B4768" s="29" t="s">
        <v>141</v>
      </c>
      <c r="C4768" s="29" t="s">
        <v>142</v>
      </c>
      <c r="D4768" s="30" t="s">
        <v>81</v>
      </c>
      <c r="E4768" s="31">
        <v>234</v>
      </c>
      <c r="F4768" s="32">
        <v>0.83399999999999996</v>
      </c>
      <c r="G4768" s="32">
        <f t="shared" si="145"/>
        <v>195.15599999999998</v>
      </c>
    </row>
    <row r="4769" spans="1:7" ht="20.100000000000001" customHeight="1">
      <c r="A4769" s="29" t="s">
        <v>143</v>
      </c>
      <c r="B4769" s="29" t="s">
        <v>144</v>
      </c>
      <c r="C4769" s="29" t="s">
        <v>145</v>
      </c>
      <c r="D4769" s="30" t="s">
        <v>48</v>
      </c>
      <c r="E4769" s="31">
        <v>42.68</v>
      </c>
      <c r="F4769" s="32">
        <v>1.734</v>
      </c>
      <c r="G4769" s="32">
        <f t="shared" si="145"/>
        <v>74.00712</v>
      </c>
    </row>
    <row r="4770" spans="1:7" ht="20.100000000000001" customHeight="1">
      <c r="A4770" s="29" t="s">
        <v>146</v>
      </c>
      <c r="B4770" s="29" t="s">
        <v>147</v>
      </c>
      <c r="C4770" s="29" t="s">
        <v>148</v>
      </c>
      <c r="D4770" s="30" t="s">
        <v>48</v>
      </c>
      <c r="E4770" s="31">
        <v>2.09</v>
      </c>
      <c r="F4770" s="32">
        <v>1.734</v>
      </c>
      <c r="G4770" s="32">
        <f t="shared" si="145"/>
        <v>3.6240599999999996</v>
      </c>
    </row>
    <row r="4771" spans="1:7" ht="20.100000000000001" customHeight="1">
      <c r="A4771" s="29" t="s">
        <v>149</v>
      </c>
      <c r="B4771" s="29" t="s">
        <v>150</v>
      </c>
      <c r="C4771" s="29" t="s">
        <v>151</v>
      </c>
      <c r="D4771" s="30" t="s">
        <v>48</v>
      </c>
      <c r="E4771" s="31">
        <v>852</v>
      </c>
      <c r="F4771" s="32">
        <v>0.46</v>
      </c>
      <c r="G4771" s="32">
        <f t="shared" si="145"/>
        <v>391.92</v>
      </c>
    </row>
    <row r="4772" spans="1:7" ht="15" customHeight="1">
      <c r="A4772" s="29" t="s">
        <v>152</v>
      </c>
      <c r="B4772" s="29" t="s">
        <v>153</v>
      </c>
      <c r="C4772" s="29" t="s">
        <v>154</v>
      </c>
      <c r="D4772" s="30" t="s">
        <v>155</v>
      </c>
      <c r="E4772" s="31">
        <v>142</v>
      </c>
      <c r="F4772" s="32">
        <v>0.63349999999999995</v>
      </c>
      <c r="G4772" s="32">
        <f t="shared" si="145"/>
        <v>89.956999999999994</v>
      </c>
    </row>
    <row r="4773" spans="1:7" ht="15" customHeight="1">
      <c r="A4773" s="29" t="s">
        <v>158</v>
      </c>
      <c r="B4773" s="29" t="s">
        <v>159</v>
      </c>
      <c r="C4773" s="29" t="s">
        <v>160</v>
      </c>
      <c r="D4773" s="30" t="s">
        <v>48</v>
      </c>
      <c r="E4773" s="31">
        <v>161.22</v>
      </c>
      <c r="F4773" s="32">
        <v>8.8999999999999996E-2</v>
      </c>
      <c r="G4773" s="32">
        <f t="shared" si="145"/>
        <v>14.348579999999998</v>
      </c>
    </row>
    <row r="4774" spans="1:7" ht="20.100000000000001" customHeight="1">
      <c r="A4774" s="29" t="s">
        <v>161</v>
      </c>
      <c r="B4774" s="29" t="s">
        <v>162</v>
      </c>
      <c r="C4774" s="29" t="s">
        <v>163</v>
      </c>
      <c r="D4774" s="30" t="s">
        <v>48</v>
      </c>
      <c r="E4774" s="31">
        <v>161.22</v>
      </c>
      <c r="F4774" s="32">
        <v>1.4359999999999999</v>
      </c>
      <c r="G4774" s="32">
        <f t="shared" si="145"/>
        <v>231.51191999999998</v>
      </c>
    </row>
    <row r="4775" spans="1:7" ht="15" customHeight="1">
      <c r="A4775" s="29" t="s">
        <v>166</v>
      </c>
      <c r="B4775" s="29" t="s">
        <v>159</v>
      </c>
      <c r="C4775" s="29" t="s">
        <v>160</v>
      </c>
      <c r="D4775" s="30" t="s">
        <v>48</v>
      </c>
      <c r="E4775" s="31">
        <v>262.7</v>
      </c>
      <c r="F4775" s="32">
        <v>8.8999999999999996E-2</v>
      </c>
      <c r="G4775" s="32">
        <f t="shared" si="145"/>
        <v>23.380299999999998</v>
      </c>
    </row>
    <row r="4776" spans="1:7" ht="15" customHeight="1">
      <c r="A4776" s="29" t="s">
        <v>167</v>
      </c>
      <c r="B4776" s="29" t="s">
        <v>168</v>
      </c>
      <c r="C4776" s="29" t="s">
        <v>169</v>
      </c>
      <c r="D4776" s="30" t="s">
        <v>171</v>
      </c>
      <c r="E4776" s="31">
        <v>262.7</v>
      </c>
      <c r="F4776" s="32">
        <v>0.36</v>
      </c>
      <c r="G4776" s="32">
        <f t="shared" si="145"/>
        <v>94.571999999999989</v>
      </c>
    </row>
    <row r="4777" spans="1:7" ht="27.95" customHeight="1">
      <c r="A4777" s="29" t="s">
        <v>172</v>
      </c>
      <c r="B4777" s="29" t="s">
        <v>173</v>
      </c>
      <c r="C4777" s="29" t="s">
        <v>174</v>
      </c>
      <c r="D4777" s="30" t="s">
        <v>48</v>
      </c>
      <c r="E4777" s="31">
        <v>142</v>
      </c>
      <c r="F4777" s="32">
        <v>0.95606000000000002</v>
      </c>
      <c r="G4777" s="32">
        <f t="shared" si="145"/>
        <v>135.76052000000001</v>
      </c>
    </row>
    <row r="4778" spans="1:7" ht="20.100000000000001" customHeight="1">
      <c r="A4778" s="29" t="s">
        <v>175</v>
      </c>
      <c r="B4778" s="29" t="s">
        <v>176</v>
      </c>
      <c r="C4778" s="29" t="s">
        <v>177</v>
      </c>
      <c r="D4778" s="30" t="s">
        <v>48</v>
      </c>
      <c r="E4778" s="31">
        <v>262.7</v>
      </c>
      <c r="F4778" s="32">
        <v>1.1399999999999999</v>
      </c>
      <c r="G4778" s="32">
        <f t="shared" ref="G4778:G4809" si="146">F4778*E4778</f>
        <v>299.47799999999995</v>
      </c>
    </row>
    <row r="4779" spans="1:7" ht="15" customHeight="1">
      <c r="A4779" s="29" t="s">
        <v>178</v>
      </c>
      <c r="B4779" s="29" t="s">
        <v>153</v>
      </c>
      <c r="C4779" s="29" t="s">
        <v>154</v>
      </c>
      <c r="D4779" s="30" t="s">
        <v>155</v>
      </c>
      <c r="E4779" s="31">
        <v>71</v>
      </c>
      <c r="F4779" s="32">
        <v>0.63349999999999995</v>
      </c>
      <c r="G4779" s="32">
        <f t="shared" si="146"/>
        <v>44.978499999999997</v>
      </c>
    </row>
    <row r="4780" spans="1:7" ht="20.100000000000001" customHeight="1">
      <c r="A4780" s="29" t="s">
        <v>181</v>
      </c>
      <c r="B4780" s="29" t="s">
        <v>182</v>
      </c>
      <c r="C4780" s="29" t="s">
        <v>183</v>
      </c>
      <c r="D4780" s="30" t="s">
        <v>48</v>
      </c>
      <c r="E4780" s="31">
        <v>1217</v>
      </c>
      <c r="F4780" s="32">
        <v>0.15609999999999999</v>
      </c>
      <c r="G4780" s="32">
        <f t="shared" si="146"/>
        <v>189.97369999999998</v>
      </c>
    </row>
    <row r="4781" spans="1:7" ht="20.100000000000001" customHeight="1">
      <c r="A4781" s="29" t="s">
        <v>184</v>
      </c>
      <c r="B4781" s="29" t="s">
        <v>185</v>
      </c>
      <c r="C4781" s="29" t="s">
        <v>186</v>
      </c>
      <c r="D4781" s="30" t="s">
        <v>48</v>
      </c>
      <c r="E4781" s="31">
        <v>856.28</v>
      </c>
      <c r="F4781" s="32">
        <v>0.1201</v>
      </c>
      <c r="G4781" s="32">
        <f t="shared" si="146"/>
        <v>102.83922799999999</v>
      </c>
    </row>
    <row r="4782" spans="1:7" ht="20.100000000000001" customHeight="1">
      <c r="A4782" s="29" t="s">
        <v>190</v>
      </c>
      <c r="B4782" s="29" t="s">
        <v>191</v>
      </c>
      <c r="C4782" s="29" t="s">
        <v>192</v>
      </c>
      <c r="D4782" s="30" t="s">
        <v>81</v>
      </c>
      <c r="E4782" s="31">
        <v>57</v>
      </c>
      <c r="F4782" s="32">
        <v>0.35049999999999998</v>
      </c>
      <c r="G4782" s="32">
        <f t="shared" si="146"/>
        <v>19.9785</v>
      </c>
    </row>
    <row r="4783" spans="1:7" ht="27.95" customHeight="1">
      <c r="A4783" s="29" t="s">
        <v>201</v>
      </c>
      <c r="B4783" s="29" t="s">
        <v>72</v>
      </c>
      <c r="C4783" s="29" t="s">
        <v>73</v>
      </c>
      <c r="D4783" s="30" t="s">
        <v>48</v>
      </c>
      <c r="E4783" s="31">
        <v>1600.8</v>
      </c>
      <c r="F4783" s="32">
        <v>0.76279414000000001</v>
      </c>
      <c r="G4783" s="32">
        <f t="shared" si="146"/>
        <v>1221.080859312</v>
      </c>
    </row>
    <row r="4784" spans="1:7" ht="15" customHeight="1">
      <c r="A4784" s="29" t="s">
        <v>202</v>
      </c>
      <c r="B4784" s="29" t="s">
        <v>75</v>
      </c>
      <c r="C4784" s="29" t="s">
        <v>76</v>
      </c>
      <c r="D4784" s="30" t="s">
        <v>48</v>
      </c>
      <c r="E4784" s="31">
        <v>1600.8</v>
      </c>
      <c r="F4784" s="32">
        <v>0.133876</v>
      </c>
      <c r="G4784" s="32">
        <f t="shared" si="146"/>
        <v>214.3087008</v>
      </c>
    </row>
    <row r="4785" spans="1:7" ht="20.100000000000001" customHeight="1">
      <c r="A4785" s="29" t="s">
        <v>203</v>
      </c>
      <c r="B4785" s="29" t="s">
        <v>78</v>
      </c>
      <c r="C4785" s="29" t="s">
        <v>79</v>
      </c>
      <c r="D4785" s="30" t="s">
        <v>81</v>
      </c>
      <c r="E4785" s="31">
        <v>124.19</v>
      </c>
      <c r="F4785" s="32">
        <v>0.2472</v>
      </c>
      <c r="G4785" s="32">
        <f t="shared" si="146"/>
        <v>30.699767999999999</v>
      </c>
    </row>
    <row r="4786" spans="1:7" ht="20.100000000000001" customHeight="1">
      <c r="A4786" s="29" t="s">
        <v>205</v>
      </c>
      <c r="B4786" s="29" t="s">
        <v>85</v>
      </c>
      <c r="C4786" s="29" t="s">
        <v>86</v>
      </c>
      <c r="D4786" s="30" t="s">
        <v>48</v>
      </c>
      <c r="E4786" s="31">
        <v>91.8</v>
      </c>
      <c r="F4786" s="32">
        <v>2</v>
      </c>
      <c r="G4786" s="32">
        <f t="shared" si="146"/>
        <v>183.6</v>
      </c>
    </row>
    <row r="4787" spans="1:7" ht="20.100000000000001" customHeight="1">
      <c r="A4787" s="29" t="s">
        <v>206</v>
      </c>
      <c r="B4787" s="29" t="s">
        <v>88</v>
      </c>
      <c r="C4787" s="29" t="s">
        <v>89</v>
      </c>
      <c r="D4787" s="30" t="s">
        <v>48</v>
      </c>
      <c r="E4787" s="31">
        <v>91.8</v>
      </c>
      <c r="F4787" s="32">
        <v>0.4</v>
      </c>
      <c r="G4787" s="32">
        <f t="shared" si="146"/>
        <v>36.72</v>
      </c>
    </row>
    <row r="4788" spans="1:7" ht="15" customHeight="1">
      <c r="A4788" s="29" t="s">
        <v>207</v>
      </c>
      <c r="B4788" s="29" t="s">
        <v>159</v>
      </c>
      <c r="C4788" s="29" t="s">
        <v>160</v>
      </c>
      <c r="D4788" s="30" t="s">
        <v>48</v>
      </c>
      <c r="E4788" s="31">
        <v>91.8</v>
      </c>
      <c r="F4788" s="32">
        <v>8.8999999999999996E-2</v>
      </c>
      <c r="G4788" s="32">
        <f t="shared" si="146"/>
        <v>8.1701999999999995</v>
      </c>
    </row>
    <row r="4789" spans="1:7" ht="20.100000000000001" customHeight="1">
      <c r="A4789" s="29" t="s">
        <v>208</v>
      </c>
      <c r="B4789" s="29" t="s">
        <v>95</v>
      </c>
      <c r="C4789" s="29" t="s">
        <v>96</v>
      </c>
      <c r="D4789" s="30" t="s">
        <v>48</v>
      </c>
      <c r="E4789" s="31">
        <v>91.8</v>
      </c>
      <c r="F4789" s="32">
        <v>0.6</v>
      </c>
      <c r="G4789" s="32">
        <f t="shared" si="146"/>
        <v>55.08</v>
      </c>
    </row>
    <row r="4790" spans="1:7" ht="20.100000000000001" customHeight="1">
      <c r="A4790" s="29" t="s">
        <v>209</v>
      </c>
      <c r="B4790" s="29" t="s">
        <v>98</v>
      </c>
      <c r="C4790" s="29" t="s">
        <v>99</v>
      </c>
      <c r="D4790" s="30" t="s">
        <v>101</v>
      </c>
      <c r="E4790" s="31">
        <v>91.8</v>
      </c>
      <c r="F4790" s="32">
        <v>0.6</v>
      </c>
      <c r="G4790" s="32">
        <f t="shared" si="146"/>
        <v>55.08</v>
      </c>
    </row>
    <row r="4791" spans="1:7" ht="27.95" customHeight="1">
      <c r="A4791" s="29" t="s">
        <v>210</v>
      </c>
      <c r="B4791" s="29" t="s">
        <v>211</v>
      </c>
      <c r="C4791" s="29" t="s">
        <v>212</v>
      </c>
      <c r="D4791" s="30" t="s">
        <v>101</v>
      </c>
      <c r="E4791" s="31">
        <v>330.48</v>
      </c>
      <c r="F4791" s="32">
        <v>0.96553999999999995</v>
      </c>
      <c r="G4791" s="32">
        <f t="shared" si="146"/>
        <v>319.09165919999998</v>
      </c>
    </row>
    <row r="4792" spans="1:7" ht="20.100000000000001" customHeight="1">
      <c r="A4792" s="29" t="s">
        <v>213</v>
      </c>
      <c r="B4792" s="29" t="s">
        <v>107</v>
      </c>
      <c r="C4792" s="29" t="s">
        <v>108</v>
      </c>
      <c r="D4792" s="30" t="s">
        <v>48</v>
      </c>
      <c r="E4792" s="31">
        <v>91.8</v>
      </c>
      <c r="F4792" s="32">
        <v>5.5</v>
      </c>
      <c r="G4792" s="32">
        <f t="shared" si="146"/>
        <v>504.9</v>
      </c>
    </row>
    <row r="4793" spans="1:7" ht="27.95" customHeight="1">
      <c r="A4793" s="29" t="s">
        <v>214</v>
      </c>
      <c r="B4793" s="29" t="s">
        <v>110</v>
      </c>
      <c r="C4793" s="29" t="s">
        <v>111</v>
      </c>
      <c r="D4793" s="30" t="s">
        <v>58</v>
      </c>
      <c r="E4793" s="31">
        <v>365.33</v>
      </c>
      <c r="F4793" s="32">
        <v>0.37630000000000002</v>
      </c>
      <c r="G4793" s="32">
        <f t="shared" si="146"/>
        <v>137.473679</v>
      </c>
    </row>
    <row r="4794" spans="1:7" ht="20.100000000000001" customHeight="1">
      <c r="A4794" s="29" t="s">
        <v>215</v>
      </c>
      <c r="B4794" s="29" t="s">
        <v>113</v>
      </c>
      <c r="C4794" s="29" t="s">
        <v>114</v>
      </c>
      <c r="D4794" s="30" t="s">
        <v>101</v>
      </c>
      <c r="E4794" s="31">
        <v>30.14</v>
      </c>
      <c r="F4794" s="32">
        <v>6</v>
      </c>
      <c r="G4794" s="32">
        <f t="shared" si="146"/>
        <v>180.84</v>
      </c>
    </row>
    <row r="4795" spans="1:7" ht="20.100000000000001" customHeight="1">
      <c r="A4795" s="29" t="s">
        <v>216</v>
      </c>
      <c r="B4795" s="29" t="s">
        <v>116</v>
      </c>
      <c r="C4795" s="29" t="s">
        <v>117</v>
      </c>
      <c r="D4795" s="30" t="s">
        <v>118</v>
      </c>
      <c r="E4795" s="31">
        <v>1.8</v>
      </c>
      <c r="F4795" s="32">
        <v>0.37940000000000002</v>
      </c>
      <c r="G4795" s="32">
        <f t="shared" si="146"/>
        <v>0.68292000000000008</v>
      </c>
    </row>
    <row r="4796" spans="1:7" ht="27.95" customHeight="1">
      <c r="A4796" s="29" t="s">
        <v>218</v>
      </c>
      <c r="B4796" s="29" t="s">
        <v>123</v>
      </c>
      <c r="C4796" s="29" t="s">
        <v>124</v>
      </c>
      <c r="D4796" s="30" t="s">
        <v>101</v>
      </c>
      <c r="E4796" s="31">
        <v>34.67</v>
      </c>
      <c r="F4796" s="32">
        <v>5.96E-2</v>
      </c>
      <c r="G4796" s="32">
        <f t="shared" si="146"/>
        <v>2.0663320000000001</v>
      </c>
    </row>
    <row r="4797" spans="1:7" ht="27.95" customHeight="1">
      <c r="A4797" s="29" t="s">
        <v>219</v>
      </c>
      <c r="B4797" s="29" t="s">
        <v>220</v>
      </c>
      <c r="C4797" s="29" t="s">
        <v>221</v>
      </c>
      <c r="D4797" s="30" t="s">
        <v>48</v>
      </c>
      <c r="E4797" s="31">
        <v>9</v>
      </c>
      <c r="F4797" s="32">
        <v>1.5215700000000001</v>
      </c>
      <c r="G4797" s="32">
        <f t="shared" si="146"/>
        <v>13.694130000000001</v>
      </c>
    </row>
    <row r="4798" spans="1:7" ht="20.100000000000001" customHeight="1">
      <c r="A4798" s="29" t="s">
        <v>222</v>
      </c>
      <c r="B4798" s="29" t="s">
        <v>223</v>
      </c>
      <c r="C4798" s="29" t="s">
        <v>224</v>
      </c>
      <c r="D4798" s="30" t="s">
        <v>48</v>
      </c>
      <c r="E4798" s="31">
        <v>1.36</v>
      </c>
      <c r="F4798" s="32">
        <v>6.0309999999999997</v>
      </c>
      <c r="G4798" s="32">
        <f t="shared" si="146"/>
        <v>8.202160000000001</v>
      </c>
    </row>
    <row r="4799" spans="1:7" ht="20.100000000000001" customHeight="1">
      <c r="A4799" s="29" t="s">
        <v>225</v>
      </c>
      <c r="B4799" s="29" t="s">
        <v>226</v>
      </c>
      <c r="C4799" s="29" t="s">
        <v>227</v>
      </c>
      <c r="D4799" s="30" t="s">
        <v>48</v>
      </c>
      <c r="E4799" s="31">
        <v>17.399999999999999</v>
      </c>
      <c r="F4799" s="32">
        <v>0.13437399999999999</v>
      </c>
      <c r="G4799" s="32">
        <f t="shared" si="146"/>
        <v>2.3381075999999998</v>
      </c>
    </row>
    <row r="4800" spans="1:7" ht="20.100000000000001" customHeight="1">
      <c r="A4800" s="29" t="s">
        <v>228</v>
      </c>
      <c r="B4800" s="29" t="s">
        <v>229</v>
      </c>
      <c r="C4800" s="29" t="s">
        <v>230</v>
      </c>
      <c r="D4800" s="30" t="s">
        <v>48</v>
      </c>
      <c r="E4800" s="31">
        <v>17.399999999999999</v>
      </c>
      <c r="F4800" s="32">
        <v>1.2</v>
      </c>
      <c r="G4800" s="32">
        <f t="shared" si="146"/>
        <v>20.88</v>
      </c>
    </row>
    <row r="4801" spans="1:7" ht="20.100000000000001" customHeight="1">
      <c r="A4801" s="29" t="s">
        <v>235</v>
      </c>
      <c r="B4801" s="29" t="s">
        <v>128</v>
      </c>
      <c r="C4801" s="29" t="s">
        <v>129</v>
      </c>
      <c r="D4801" s="30" t="s">
        <v>48</v>
      </c>
      <c r="E4801" s="31">
        <v>1721.67</v>
      </c>
      <c r="F4801" s="32">
        <v>1.0041</v>
      </c>
      <c r="G4801" s="32">
        <f t="shared" si="146"/>
        <v>1728.7288470000001</v>
      </c>
    </row>
    <row r="4802" spans="1:7" ht="20.100000000000001" customHeight="1">
      <c r="A4802" s="29" t="s">
        <v>236</v>
      </c>
      <c r="B4802" s="29" t="s">
        <v>131</v>
      </c>
      <c r="C4802" s="29" t="s">
        <v>132</v>
      </c>
      <c r="D4802" s="30" t="s">
        <v>48</v>
      </c>
      <c r="E4802" s="31">
        <v>1721.67</v>
      </c>
      <c r="F4802" s="32">
        <v>0.50229999999999997</v>
      </c>
      <c r="G4802" s="32">
        <f t="shared" si="146"/>
        <v>864.79484100000002</v>
      </c>
    </row>
    <row r="4803" spans="1:7" ht="27.95" customHeight="1">
      <c r="A4803" s="29" t="s">
        <v>238</v>
      </c>
      <c r="B4803" s="29" t="s">
        <v>135</v>
      </c>
      <c r="C4803" s="29" t="s">
        <v>136</v>
      </c>
      <c r="D4803" s="30" t="s">
        <v>48</v>
      </c>
      <c r="E4803" s="31">
        <v>1721.67</v>
      </c>
      <c r="F4803" s="32">
        <v>0.20188400000000001</v>
      </c>
      <c r="G4803" s="32">
        <f t="shared" si="146"/>
        <v>347.57762628</v>
      </c>
    </row>
    <row r="4804" spans="1:7" ht="36" customHeight="1">
      <c r="A4804" s="29" t="s">
        <v>239</v>
      </c>
      <c r="B4804" s="29" t="s">
        <v>138</v>
      </c>
      <c r="C4804" s="29" t="s">
        <v>139</v>
      </c>
      <c r="D4804" s="30" t="s">
        <v>48</v>
      </c>
      <c r="E4804" s="31">
        <v>1721.67</v>
      </c>
      <c r="F4804" s="32">
        <v>1.24085</v>
      </c>
      <c r="G4804" s="32">
        <f t="shared" si="146"/>
        <v>2136.3342195</v>
      </c>
    </row>
    <row r="4805" spans="1:7" ht="20.100000000000001" customHeight="1">
      <c r="A4805" s="29" t="s">
        <v>240</v>
      </c>
      <c r="B4805" s="29" t="s">
        <v>241</v>
      </c>
      <c r="C4805" s="29" t="s">
        <v>242</v>
      </c>
      <c r="D4805" s="30" t="s">
        <v>48</v>
      </c>
      <c r="E4805" s="31">
        <v>1269.6500000000001</v>
      </c>
      <c r="F4805" s="32">
        <v>1.734</v>
      </c>
      <c r="G4805" s="32">
        <f t="shared" si="146"/>
        <v>2201.5731000000001</v>
      </c>
    </row>
    <row r="4806" spans="1:7" ht="20.100000000000001" customHeight="1">
      <c r="A4806" s="29" t="s">
        <v>243</v>
      </c>
      <c r="B4806" s="29" t="s">
        <v>244</v>
      </c>
      <c r="C4806" s="29" t="s">
        <v>245</v>
      </c>
      <c r="D4806" s="30" t="s">
        <v>48</v>
      </c>
      <c r="E4806" s="31">
        <v>168.7</v>
      </c>
      <c r="F4806" s="32">
        <v>1.734</v>
      </c>
      <c r="G4806" s="32">
        <f t="shared" si="146"/>
        <v>292.5258</v>
      </c>
    </row>
    <row r="4807" spans="1:7" ht="20.100000000000001" customHeight="1">
      <c r="A4807" s="29" t="s">
        <v>246</v>
      </c>
      <c r="B4807" s="29" t="s">
        <v>247</v>
      </c>
      <c r="C4807" s="29" t="s">
        <v>248</v>
      </c>
      <c r="D4807" s="30" t="s">
        <v>48</v>
      </c>
      <c r="E4807" s="31">
        <v>283.3</v>
      </c>
      <c r="F4807" s="32">
        <v>1.734</v>
      </c>
      <c r="G4807" s="32">
        <f t="shared" si="146"/>
        <v>491.24220000000003</v>
      </c>
    </row>
    <row r="4808" spans="1:7" ht="20.100000000000001" customHeight="1">
      <c r="A4808" s="29" t="s">
        <v>249</v>
      </c>
      <c r="B4808" s="29" t="s">
        <v>150</v>
      </c>
      <c r="C4808" s="29" t="s">
        <v>151</v>
      </c>
      <c r="D4808" s="30" t="s">
        <v>48</v>
      </c>
      <c r="E4808" s="31">
        <v>1721.67</v>
      </c>
      <c r="F4808" s="32">
        <v>0.46</v>
      </c>
      <c r="G4808" s="32">
        <f t="shared" si="146"/>
        <v>791.96820000000002</v>
      </c>
    </row>
    <row r="4809" spans="1:7" ht="20.100000000000001" customHeight="1">
      <c r="A4809" s="29" t="s">
        <v>250</v>
      </c>
      <c r="B4809" s="29" t="s">
        <v>251</v>
      </c>
      <c r="C4809" s="29" t="s">
        <v>252</v>
      </c>
      <c r="D4809" s="30" t="s">
        <v>48</v>
      </c>
      <c r="E4809" s="31">
        <v>58.29</v>
      </c>
      <c r="F4809" s="32">
        <v>8.8800000000000004E-2</v>
      </c>
      <c r="G4809" s="32">
        <f t="shared" si="146"/>
        <v>5.1761520000000001</v>
      </c>
    </row>
    <row r="4810" spans="1:7" ht="20.100000000000001" customHeight="1">
      <c r="A4810" s="29" t="s">
        <v>253</v>
      </c>
      <c r="B4810" s="29" t="s">
        <v>254</v>
      </c>
      <c r="C4810" s="29" t="s">
        <v>255</v>
      </c>
      <c r="D4810" s="30" t="s">
        <v>48</v>
      </c>
      <c r="E4810" s="31">
        <v>58.29</v>
      </c>
      <c r="F4810" s="32">
        <v>0.22</v>
      </c>
      <c r="G4810" s="32">
        <f t="shared" ref="G4810:G4841" si="147">F4810*E4810</f>
        <v>12.8238</v>
      </c>
    </row>
    <row r="4811" spans="1:7" ht="15" customHeight="1">
      <c r="A4811" s="29" t="s">
        <v>256</v>
      </c>
      <c r="B4811" s="29" t="s">
        <v>153</v>
      </c>
      <c r="C4811" s="29" t="s">
        <v>154</v>
      </c>
      <c r="D4811" s="30" t="s">
        <v>155</v>
      </c>
      <c r="E4811" s="31">
        <v>190</v>
      </c>
      <c r="F4811" s="32">
        <v>0.63349999999999995</v>
      </c>
      <c r="G4811" s="32">
        <f t="shared" si="147"/>
        <v>120.36499999999999</v>
      </c>
    </row>
    <row r="4812" spans="1:7" ht="20.100000000000001" customHeight="1">
      <c r="A4812" s="29" t="s">
        <v>257</v>
      </c>
      <c r="B4812" s="29" t="s">
        <v>258</v>
      </c>
      <c r="C4812" s="29" t="s">
        <v>259</v>
      </c>
      <c r="D4812" s="30" t="s">
        <v>48</v>
      </c>
      <c r="E4812" s="31">
        <v>340</v>
      </c>
      <c r="F4812" s="32">
        <v>0.6</v>
      </c>
      <c r="G4812" s="32">
        <f t="shared" si="147"/>
        <v>204</v>
      </c>
    </row>
    <row r="4813" spans="1:7" ht="20.100000000000001" customHeight="1">
      <c r="A4813" s="29" t="s">
        <v>260</v>
      </c>
      <c r="B4813" s="29" t="s">
        <v>261</v>
      </c>
      <c r="C4813" s="29" t="s">
        <v>262</v>
      </c>
      <c r="D4813" s="30" t="s">
        <v>48</v>
      </c>
      <c r="E4813" s="31">
        <v>340</v>
      </c>
      <c r="F4813" s="32">
        <v>0.9</v>
      </c>
      <c r="G4813" s="32">
        <f t="shared" si="147"/>
        <v>306</v>
      </c>
    </row>
    <row r="4814" spans="1:7" ht="15" customHeight="1">
      <c r="A4814" s="29" t="s">
        <v>265</v>
      </c>
      <c r="B4814" s="29" t="s">
        <v>159</v>
      </c>
      <c r="C4814" s="29" t="s">
        <v>160</v>
      </c>
      <c r="D4814" s="30" t="s">
        <v>48</v>
      </c>
      <c r="E4814" s="31">
        <v>408</v>
      </c>
      <c r="F4814" s="32">
        <v>8.8999999999999996E-2</v>
      </c>
      <c r="G4814" s="32">
        <f t="shared" si="147"/>
        <v>36.311999999999998</v>
      </c>
    </row>
    <row r="4815" spans="1:7" ht="36" customHeight="1">
      <c r="A4815" s="29" t="s">
        <v>266</v>
      </c>
      <c r="B4815" s="29" t="s">
        <v>267</v>
      </c>
      <c r="C4815" s="29" t="s">
        <v>268</v>
      </c>
      <c r="D4815" s="30" t="s">
        <v>48</v>
      </c>
      <c r="E4815" s="31">
        <v>408</v>
      </c>
      <c r="F4815" s="32">
        <v>0.57703499999999996</v>
      </c>
      <c r="G4815" s="32">
        <f t="shared" si="147"/>
        <v>235.43027999999998</v>
      </c>
    </row>
    <row r="4816" spans="1:7" ht="20.100000000000001" customHeight="1">
      <c r="A4816" s="29" t="s">
        <v>269</v>
      </c>
      <c r="B4816" s="29" t="s">
        <v>270</v>
      </c>
      <c r="C4816" s="29" t="s">
        <v>271</v>
      </c>
      <c r="D4816" s="30" t="s">
        <v>48</v>
      </c>
      <c r="E4816" s="31">
        <v>408</v>
      </c>
      <c r="F4816" s="32">
        <v>0.57199999999999995</v>
      </c>
      <c r="G4816" s="32">
        <f t="shared" si="147"/>
        <v>233.37599999999998</v>
      </c>
    </row>
    <row r="4817" spans="1:7" ht="20.100000000000001" customHeight="1">
      <c r="A4817" s="29" t="s">
        <v>274</v>
      </c>
      <c r="B4817" s="29" t="s">
        <v>275</v>
      </c>
      <c r="C4817" s="29" t="s">
        <v>276</v>
      </c>
      <c r="D4817" s="30" t="s">
        <v>48</v>
      </c>
      <c r="E4817" s="31">
        <v>229.45</v>
      </c>
      <c r="F4817" s="32">
        <v>1.43</v>
      </c>
      <c r="G4817" s="32">
        <f t="shared" si="147"/>
        <v>328.11349999999999</v>
      </c>
    </row>
    <row r="4818" spans="1:7" ht="20.100000000000001" customHeight="1">
      <c r="A4818" s="29" t="s">
        <v>277</v>
      </c>
      <c r="B4818" s="29" t="s">
        <v>131</v>
      </c>
      <c r="C4818" s="29" t="s">
        <v>132</v>
      </c>
      <c r="D4818" s="30" t="s">
        <v>48</v>
      </c>
      <c r="E4818" s="31">
        <v>46.46</v>
      </c>
      <c r="F4818" s="32">
        <v>0.50229999999999997</v>
      </c>
      <c r="G4818" s="32">
        <f t="shared" si="147"/>
        <v>23.336857999999999</v>
      </c>
    </row>
    <row r="4819" spans="1:7" ht="36" customHeight="1">
      <c r="A4819" s="29" t="s">
        <v>278</v>
      </c>
      <c r="B4819" s="29" t="s">
        <v>267</v>
      </c>
      <c r="C4819" s="29" t="s">
        <v>268</v>
      </c>
      <c r="D4819" s="30" t="s">
        <v>48</v>
      </c>
      <c r="E4819" s="31">
        <v>229.45</v>
      </c>
      <c r="F4819" s="32">
        <v>0.57703499999999996</v>
      </c>
      <c r="G4819" s="32">
        <f t="shared" si="147"/>
        <v>132.40068074999999</v>
      </c>
    </row>
    <row r="4820" spans="1:7" ht="20.100000000000001" customHeight="1">
      <c r="A4820" s="29" t="s">
        <v>279</v>
      </c>
      <c r="B4820" s="29" t="s">
        <v>280</v>
      </c>
      <c r="C4820" s="29" t="s">
        <v>281</v>
      </c>
      <c r="D4820" s="30" t="s">
        <v>48</v>
      </c>
      <c r="E4820" s="31">
        <v>275.91000000000003</v>
      </c>
      <c r="F4820" s="32">
        <v>1.1399999999999999</v>
      </c>
      <c r="G4820" s="32">
        <f t="shared" si="147"/>
        <v>314.53739999999999</v>
      </c>
    </row>
    <row r="4821" spans="1:7" ht="20.100000000000001" customHeight="1">
      <c r="A4821" s="29" t="s">
        <v>282</v>
      </c>
      <c r="B4821" s="29" t="s">
        <v>283</v>
      </c>
      <c r="C4821" s="29" t="s">
        <v>284</v>
      </c>
      <c r="D4821" s="30" t="s">
        <v>48</v>
      </c>
      <c r="E4821" s="31">
        <v>229.45</v>
      </c>
      <c r="F4821" s="32">
        <v>1.6500999999999999</v>
      </c>
      <c r="G4821" s="32">
        <f t="shared" si="147"/>
        <v>378.61544499999997</v>
      </c>
    </row>
    <row r="4822" spans="1:7" ht="20.100000000000001" customHeight="1">
      <c r="A4822" s="29" t="s">
        <v>285</v>
      </c>
      <c r="B4822" s="29" t="s">
        <v>286</v>
      </c>
      <c r="C4822" s="29" t="s">
        <v>287</v>
      </c>
      <c r="D4822" s="30" t="s">
        <v>48</v>
      </c>
      <c r="E4822" s="31">
        <v>46.46</v>
      </c>
      <c r="F4822" s="32">
        <v>0.92284999999999995</v>
      </c>
      <c r="G4822" s="32">
        <f t="shared" si="147"/>
        <v>42.875610999999999</v>
      </c>
    </row>
    <row r="4823" spans="1:7" ht="20.100000000000001" customHeight="1">
      <c r="A4823" s="29" t="s">
        <v>290</v>
      </c>
      <c r="B4823" s="29" t="s">
        <v>116</v>
      </c>
      <c r="C4823" s="29" t="s">
        <v>117</v>
      </c>
      <c r="D4823" s="30" t="s">
        <v>118</v>
      </c>
      <c r="E4823" s="31">
        <v>5</v>
      </c>
      <c r="F4823" s="32">
        <v>0.37940000000000002</v>
      </c>
      <c r="G4823" s="32">
        <f t="shared" si="147"/>
        <v>1.897</v>
      </c>
    </row>
    <row r="4824" spans="1:7" ht="20.100000000000001" customHeight="1">
      <c r="A4824" s="29" t="s">
        <v>291</v>
      </c>
      <c r="B4824" s="29" t="s">
        <v>292</v>
      </c>
      <c r="C4824" s="29" t="s">
        <v>293</v>
      </c>
      <c r="D4824" s="30" t="s">
        <v>118</v>
      </c>
      <c r="E4824" s="31">
        <v>0.25</v>
      </c>
      <c r="F4824" s="32">
        <v>25.622199999999999</v>
      </c>
      <c r="G4824" s="32">
        <f t="shared" si="147"/>
        <v>6.4055499999999999</v>
      </c>
    </row>
    <row r="4825" spans="1:7" ht="27.95" customHeight="1">
      <c r="A4825" s="29" t="s">
        <v>294</v>
      </c>
      <c r="B4825" s="29" t="s">
        <v>103</v>
      </c>
      <c r="C4825" s="29" t="s">
        <v>104</v>
      </c>
      <c r="D4825" s="30" t="s">
        <v>101</v>
      </c>
      <c r="E4825" s="31">
        <v>4</v>
      </c>
      <c r="F4825" s="32">
        <v>5.5800000000000002E-2</v>
      </c>
      <c r="G4825" s="32">
        <f t="shared" si="147"/>
        <v>0.22320000000000001</v>
      </c>
    </row>
    <row r="4826" spans="1:7" ht="27.95" customHeight="1">
      <c r="A4826" s="29" t="s">
        <v>295</v>
      </c>
      <c r="B4826" s="29" t="s">
        <v>211</v>
      </c>
      <c r="C4826" s="29" t="s">
        <v>296</v>
      </c>
      <c r="D4826" s="30" t="s">
        <v>101</v>
      </c>
      <c r="E4826" s="31">
        <v>4</v>
      </c>
      <c r="F4826" s="32">
        <v>0.96553999999999995</v>
      </c>
      <c r="G4826" s="32">
        <f t="shared" si="147"/>
        <v>3.8621599999999998</v>
      </c>
    </row>
    <row r="4827" spans="1:7" ht="20.100000000000001" customHeight="1">
      <c r="A4827" s="29" t="s">
        <v>297</v>
      </c>
      <c r="B4827" s="29" t="s">
        <v>298</v>
      </c>
      <c r="C4827" s="29" t="s">
        <v>299</v>
      </c>
      <c r="D4827" s="30" t="s">
        <v>118</v>
      </c>
      <c r="E4827" s="31">
        <v>0.25</v>
      </c>
      <c r="F4827" s="32">
        <v>12.295</v>
      </c>
      <c r="G4827" s="32">
        <f t="shared" si="147"/>
        <v>3.07375</v>
      </c>
    </row>
    <row r="4828" spans="1:7" ht="27.95" customHeight="1">
      <c r="A4828" s="29" t="s">
        <v>300</v>
      </c>
      <c r="B4828" s="29" t="s">
        <v>301</v>
      </c>
      <c r="C4828" s="29" t="s">
        <v>302</v>
      </c>
      <c r="D4828" s="30" t="s">
        <v>48</v>
      </c>
      <c r="E4828" s="31">
        <v>25</v>
      </c>
      <c r="F4828" s="32">
        <v>1.1896500000000001</v>
      </c>
      <c r="G4828" s="32">
        <f t="shared" si="147"/>
        <v>29.741250000000001</v>
      </c>
    </row>
    <row r="4829" spans="1:7" ht="27.95" customHeight="1">
      <c r="A4829" s="29" t="s">
        <v>303</v>
      </c>
      <c r="B4829" s="29" t="s">
        <v>304</v>
      </c>
      <c r="C4829" s="29" t="s">
        <v>305</v>
      </c>
      <c r="D4829" s="30" t="s">
        <v>48</v>
      </c>
      <c r="E4829" s="31">
        <v>12</v>
      </c>
      <c r="F4829" s="32">
        <v>2.1936249999999999</v>
      </c>
      <c r="G4829" s="32">
        <f t="shared" si="147"/>
        <v>26.323499999999999</v>
      </c>
    </row>
    <row r="4830" spans="1:7" ht="27.95" customHeight="1">
      <c r="A4830" s="29" t="s">
        <v>306</v>
      </c>
      <c r="B4830" s="29" t="s">
        <v>307</v>
      </c>
      <c r="C4830" s="29" t="s">
        <v>308</v>
      </c>
      <c r="D4830" s="30" t="s">
        <v>118</v>
      </c>
      <c r="E4830" s="31">
        <v>0.56000000000000005</v>
      </c>
      <c r="F4830" s="32">
        <v>25.216999999999999</v>
      </c>
      <c r="G4830" s="32">
        <f t="shared" si="147"/>
        <v>14.12152</v>
      </c>
    </row>
    <row r="4831" spans="1:7" ht="27.95" customHeight="1">
      <c r="A4831" s="29" t="s">
        <v>309</v>
      </c>
      <c r="B4831" s="29" t="s">
        <v>135</v>
      </c>
      <c r="C4831" s="29" t="s">
        <v>136</v>
      </c>
      <c r="D4831" s="30" t="s">
        <v>48</v>
      </c>
      <c r="E4831" s="31">
        <v>25</v>
      </c>
      <c r="F4831" s="32">
        <v>0.20188400000000001</v>
      </c>
      <c r="G4831" s="32">
        <f t="shared" si="147"/>
        <v>5.0471000000000004</v>
      </c>
    </row>
    <row r="4832" spans="1:7" ht="36" customHeight="1">
      <c r="A4832" s="29" t="s">
        <v>310</v>
      </c>
      <c r="B4832" s="29" t="s">
        <v>138</v>
      </c>
      <c r="C4832" s="29" t="s">
        <v>139</v>
      </c>
      <c r="D4832" s="30" t="s">
        <v>48</v>
      </c>
      <c r="E4832" s="31">
        <v>25</v>
      </c>
      <c r="F4832" s="32">
        <v>1.24085</v>
      </c>
      <c r="G4832" s="32">
        <f t="shared" si="147"/>
        <v>31.021250000000002</v>
      </c>
    </row>
    <row r="4833" spans="1:7" ht="20.100000000000001" customHeight="1">
      <c r="A4833" s="29" t="s">
        <v>311</v>
      </c>
      <c r="B4833" s="29" t="s">
        <v>312</v>
      </c>
      <c r="C4833" s="29" t="s">
        <v>313</v>
      </c>
      <c r="D4833" s="30" t="s">
        <v>48</v>
      </c>
      <c r="E4833" s="31">
        <v>168</v>
      </c>
      <c r="F4833" s="32">
        <v>6.8000000000000005E-2</v>
      </c>
      <c r="G4833" s="32">
        <f t="shared" si="147"/>
        <v>11.424000000000001</v>
      </c>
    </row>
    <row r="4834" spans="1:7" ht="20.100000000000001" customHeight="1">
      <c r="A4834" s="29" t="s">
        <v>314</v>
      </c>
      <c r="B4834" s="29" t="s">
        <v>254</v>
      </c>
      <c r="C4834" s="29" t="s">
        <v>255</v>
      </c>
      <c r="D4834" s="30" t="s">
        <v>48</v>
      </c>
      <c r="E4834" s="31">
        <v>168</v>
      </c>
      <c r="F4834" s="32">
        <v>0.22</v>
      </c>
      <c r="G4834" s="32">
        <f t="shared" si="147"/>
        <v>36.96</v>
      </c>
    </row>
    <row r="4835" spans="1:7" ht="27.95" customHeight="1">
      <c r="A4835" s="29" t="s">
        <v>316</v>
      </c>
      <c r="B4835" s="29" t="s">
        <v>317</v>
      </c>
      <c r="C4835" s="29" t="s">
        <v>318</v>
      </c>
      <c r="D4835" s="30" t="s">
        <v>48</v>
      </c>
      <c r="E4835" s="31">
        <v>459</v>
      </c>
      <c r="F4835" s="32">
        <v>0.1691</v>
      </c>
      <c r="G4835" s="32">
        <f t="shared" si="147"/>
        <v>77.616900000000001</v>
      </c>
    </row>
    <row r="4836" spans="1:7" ht="20.100000000000001" customHeight="1">
      <c r="A4836" s="29" t="s">
        <v>319</v>
      </c>
      <c r="B4836" s="29" t="s">
        <v>185</v>
      </c>
      <c r="C4836" s="29" t="s">
        <v>186</v>
      </c>
      <c r="D4836" s="30" t="s">
        <v>48</v>
      </c>
      <c r="E4836" s="31">
        <v>459</v>
      </c>
      <c r="F4836" s="32">
        <v>0.1201</v>
      </c>
      <c r="G4836" s="32">
        <f t="shared" si="147"/>
        <v>55.125900000000001</v>
      </c>
    </row>
    <row r="4837" spans="1:7" ht="20.100000000000001" customHeight="1">
      <c r="A4837" s="29" t="s">
        <v>320</v>
      </c>
      <c r="B4837" s="29" t="s">
        <v>191</v>
      </c>
      <c r="C4837" s="29" t="s">
        <v>192</v>
      </c>
      <c r="D4837" s="30" t="s">
        <v>81</v>
      </c>
      <c r="E4837" s="31">
        <v>34</v>
      </c>
      <c r="F4837" s="32">
        <v>0.35049999999999998</v>
      </c>
      <c r="G4837" s="32">
        <f t="shared" si="147"/>
        <v>11.917</v>
      </c>
    </row>
    <row r="4838" spans="1:7" ht="20.100000000000001" customHeight="1">
      <c r="A4838" s="29" t="s">
        <v>321</v>
      </c>
      <c r="B4838" s="29" t="s">
        <v>322</v>
      </c>
      <c r="C4838" s="29" t="s">
        <v>323</v>
      </c>
      <c r="D4838" s="30" t="s">
        <v>81</v>
      </c>
      <c r="E4838" s="31">
        <v>30</v>
      </c>
      <c r="F4838" s="32">
        <v>0.35049999999999998</v>
      </c>
      <c r="G4838" s="32">
        <f t="shared" si="147"/>
        <v>10.514999999999999</v>
      </c>
    </row>
    <row r="4839" spans="1:7" ht="20.100000000000001" customHeight="1">
      <c r="A4839" s="29" t="s">
        <v>324</v>
      </c>
      <c r="B4839" s="29" t="s">
        <v>325</v>
      </c>
      <c r="C4839" s="29" t="s">
        <v>326</v>
      </c>
      <c r="D4839" s="30" t="s">
        <v>58</v>
      </c>
      <c r="E4839" s="31">
        <v>2</v>
      </c>
      <c r="F4839" s="32">
        <v>0.57420000000000004</v>
      </c>
      <c r="G4839" s="32">
        <f t="shared" si="147"/>
        <v>1.1484000000000001</v>
      </c>
    </row>
    <row r="4840" spans="1:7" ht="20.100000000000001" customHeight="1">
      <c r="A4840" s="29" t="s">
        <v>329</v>
      </c>
      <c r="B4840" s="29" t="s">
        <v>116</v>
      </c>
      <c r="C4840" s="29" t="s">
        <v>117</v>
      </c>
      <c r="D4840" s="30" t="s">
        <v>118</v>
      </c>
      <c r="E4840" s="31">
        <v>39.6</v>
      </c>
      <c r="F4840" s="32">
        <v>0.37940000000000002</v>
      </c>
      <c r="G4840" s="32">
        <f t="shared" si="147"/>
        <v>15.024240000000001</v>
      </c>
    </row>
    <row r="4841" spans="1:7" ht="20.100000000000001" customHeight="1">
      <c r="A4841" s="29" t="s">
        <v>334</v>
      </c>
      <c r="B4841" s="29" t="s">
        <v>335</v>
      </c>
      <c r="C4841" s="29" t="s">
        <v>336</v>
      </c>
      <c r="D4841" s="30" t="s">
        <v>118</v>
      </c>
      <c r="E4841" s="31">
        <v>9.9</v>
      </c>
      <c r="F4841" s="32">
        <v>5.5970000000000004</v>
      </c>
      <c r="G4841" s="32">
        <f t="shared" si="147"/>
        <v>55.410300000000007</v>
      </c>
    </row>
    <row r="4842" spans="1:7" ht="20.100000000000001" customHeight="1">
      <c r="A4842" s="29" t="s">
        <v>337</v>
      </c>
      <c r="B4842" s="29" t="s">
        <v>338</v>
      </c>
      <c r="C4842" s="29" t="s">
        <v>339</v>
      </c>
      <c r="D4842" s="30" t="s">
        <v>118</v>
      </c>
      <c r="E4842" s="31">
        <v>9.9</v>
      </c>
      <c r="F4842" s="32">
        <v>13.391999999999999</v>
      </c>
      <c r="G4842" s="32">
        <f t="shared" ref="G4842:G4873" si="148">F4842*E4842</f>
        <v>132.58080000000001</v>
      </c>
    </row>
    <row r="4843" spans="1:7" ht="20.100000000000001" customHeight="1">
      <c r="A4843" s="29" t="s">
        <v>340</v>
      </c>
      <c r="B4843" s="29" t="s">
        <v>341</v>
      </c>
      <c r="C4843" s="29" t="s">
        <v>342</v>
      </c>
      <c r="D4843" s="30" t="s">
        <v>118</v>
      </c>
      <c r="E4843" s="31">
        <v>9.07</v>
      </c>
      <c r="F4843" s="32">
        <v>3.956</v>
      </c>
      <c r="G4843" s="32">
        <f t="shared" si="148"/>
        <v>35.880920000000003</v>
      </c>
    </row>
    <row r="4844" spans="1:7" ht="27.95" customHeight="1">
      <c r="A4844" s="29" t="s">
        <v>343</v>
      </c>
      <c r="B4844" s="29" t="s">
        <v>211</v>
      </c>
      <c r="C4844" s="29" t="s">
        <v>212</v>
      </c>
      <c r="D4844" s="30" t="s">
        <v>101</v>
      </c>
      <c r="E4844" s="31">
        <v>426.35</v>
      </c>
      <c r="F4844" s="32">
        <v>0.96553999999999995</v>
      </c>
      <c r="G4844" s="32">
        <f t="shared" si="148"/>
        <v>411.65797900000001</v>
      </c>
    </row>
    <row r="4845" spans="1:7" ht="20.100000000000001" customHeight="1">
      <c r="A4845" s="29" t="s">
        <v>344</v>
      </c>
      <c r="B4845" s="29" t="s">
        <v>345</v>
      </c>
      <c r="C4845" s="29" t="s">
        <v>346</v>
      </c>
      <c r="D4845" s="30" t="s">
        <v>101</v>
      </c>
      <c r="E4845" s="31">
        <v>60.82</v>
      </c>
      <c r="F4845" s="32">
        <v>0.23119999999999999</v>
      </c>
      <c r="G4845" s="32">
        <f t="shared" si="148"/>
        <v>14.061584</v>
      </c>
    </row>
    <row r="4846" spans="1:7" ht="27.95" customHeight="1">
      <c r="A4846" s="29" t="s">
        <v>347</v>
      </c>
      <c r="B4846" s="29" t="s">
        <v>348</v>
      </c>
      <c r="C4846" s="29" t="s">
        <v>349</v>
      </c>
      <c r="D4846" s="30" t="s">
        <v>48</v>
      </c>
      <c r="E4846" s="31">
        <v>72</v>
      </c>
      <c r="F4846" s="32">
        <v>1.2186239999999999</v>
      </c>
      <c r="G4846" s="32">
        <f t="shared" si="148"/>
        <v>87.740927999999997</v>
      </c>
    </row>
    <row r="4847" spans="1:7" ht="20.100000000000001" customHeight="1">
      <c r="A4847" s="29" t="s">
        <v>353</v>
      </c>
      <c r="B4847" s="29" t="s">
        <v>298</v>
      </c>
      <c r="C4847" s="29" t="s">
        <v>299</v>
      </c>
      <c r="D4847" s="30" t="s">
        <v>118</v>
      </c>
      <c r="E4847" s="31">
        <v>3.38</v>
      </c>
      <c r="F4847" s="32">
        <v>12.295</v>
      </c>
      <c r="G4847" s="32">
        <f t="shared" si="148"/>
        <v>41.557099999999998</v>
      </c>
    </row>
    <row r="4848" spans="1:7" ht="20.100000000000001" customHeight="1">
      <c r="A4848" s="29" t="s">
        <v>354</v>
      </c>
      <c r="B4848" s="29" t="s">
        <v>355</v>
      </c>
      <c r="C4848" s="29" t="s">
        <v>356</v>
      </c>
      <c r="D4848" s="30" t="s">
        <v>118</v>
      </c>
      <c r="E4848" s="31">
        <v>3.89</v>
      </c>
      <c r="F4848" s="32">
        <v>11.885795</v>
      </c>
      <c r="G4848" s="32">
        <f t="shared" si="148"/>
        <v>46.235742549999998</v>
      </c>
    </row>
    <row r="4849" spans="1:7" ht="20.100000000000001" customHeight="1">
      <c r="A4849" s="29" t="s">
        <v>357</v>
      </c>
      <c r="B4849" s="29" t="s">
        <v>358</v>
      </c>
      <c r="C4849" s="29" t="s">
        <v>359</v>
      </c>
      <c r="D4849" s="30" t="s">
        <v>81</v>
      </c>
      <c r="E4849" s="31">
        <v>220</v>
      </c>
      <c r="F4849" s="32">
        <v>0.44744753999999998</v>
      </c>
      <c r="G4849" s="32">
        <f t="shared" si="148"/>
        <v>98.438458799999992</v>
      </c>
    </row>
    <row r="4850" spans="1:7" ht="27.95" customHeight="1">
      <c r="A4850" s="29" t="s">
        <v>360</v>
      </c>
      <c r="B4850" s="29" t="s">
        <v>361</v>
      </c>
      <c r="C4850" s="29" t="s">
        <v>362</v>
      </c>
      <c r="D4850" s="30" t="s">
        <v>48</v>
      </c>
      <c r="E4850" s="31">
        <v>242</v>
      </c>
      <c r="F4850" s="32">
        <v>1.3115680000000001</v>
      </c>
      <c r="G4850" s="32">
        <f t="shared" si="148"/>
        <v>317.39945600000004</v>
      </c>
    </row>
    <row r="4851" spans="1:7" ht="15" customHeight="1">
      <c r="A4851" s="29" t="s">
        <v>363</v>
      </c>
      <c r="B4851" s="29" t="s">
        <v>153</v>
      </c>
      <c r="C4851" s="29" t="s">
        <v>154</v>
      </c>
      <c r="D4851" s="30" t="s">
        <v>155</v>
      </c>
      <c r="E4851" s="31">
        <v>110</v>
      </c>
      <c r="F4851" s="32">
        <v>0.63349999999999995</v>
      </c>
      <c r="G4851" s="32">
        <f t="shared" si="148"/>
        <v>69.684999999999988</v>
      </c>
    </row>
    <row r="4852" spans="1:7" ht="20.100000000000001" customHeight="1">
      <c r="A4852" s="29" t="s">
        <v>364</v>
      </c>
      <c r="B4852" s="29" t="s">
        <v>365</v>
      </c>
      <c r="C4852" s="29" t="s">
        <v>366</v>
      </c>
      <c r="D4852" s="30" t="s">
        <v>81</v>
      </c>
      <c r="E4852" s="31">
        <v>110</v>
      </c>
      <c r="F4852" s="32">
        <v>1.9350000000000001</v>
      </c>
      <c r="G4852" s="32">
        <f t="shared" si="148"/>
        <v>212.85</v>
      </c>
    </row>
    <row r="4853" spans="1:7" ht="20.100000000000001" customHeight="1">
      <c r="A4853" s="29" t="s">
        <v>369</v>
      </c>
      <c r="B4853" s="29" t="s">
        <v>128</v>
      </c>
      <c r="C4853" s="29" t="s">
        <v>129</v>
      </c>
      <c r="D4853" s="30" t="s">
        <v>48</v>
      </c>
      <c r="E4853" s="31">
        <v>416.73</v>
      </c>
      <c r="F4853" s="32">
        <v>1.0041</v>
      </c>
      <c r="G4853" s="32">
        <f t="shared" si="148"/>
        <v>418.43859300000003</v>
      </c>
    </row>
    <row r="4854" spans="1:7" ht="20.100000000000001" customHeight="1">
      <c r="A4854" s="29" t="s">
        <v>370</v>
      </c>
      <c r="B4854" s="29" t="s">
        <v>371</v>
      </c>
      <c r="C4854" s="29" t="s">
        <v>372</v>
      </c>
      <c r="D4854" s="30" t="s">
        <v>48</v>
      </c>
      <c r="E4854" s="31">
        <v>106.02</v>
      </c>
      <c r="F4854" s="32">
        <v>0.77</v>
      </c>
      <c r="G4854" s="32">
        <f t="shared" si="148"/>
        <v>81.635400000000004</v>
      </c>
    </row>
    <row r="4855" spans="1:7" ht="20.100000000000001" customHeight="1">
      <c r="A4855" s="29" t="s">
        <v>373</v>
      </c>
      <c r="B4855" s="29" t="s">
        <v>275</v>
      </c>
      <c r="C4855" s="29" t="s">
        <v>276</v>
      </c>
      <c r="D4855" s="30" t="s">
        <v>48</v>
      </c>
      <c r="E4855" s="31">
        <v>123.31</v>
      </c>
      <c r="F4855" s="32">
        <v>1.43</v>
      </c>
      <c r="G4855" s="32">
        <f t="shared" si="148"/>
        <v>176.33330000000001</v>
      </c>
    </row>
    <row r="4856" spans="1:7" ht="36" customHeight="1">
      <c r="A4856" s="29" t="s">
        <v>374</v>
      </c>
      <c r="B4856" s="29" t="s">
        <v>267</v>
      </c>
      <c r="C4856" s="29" t="s">
        <v>268</v>
      </c>
      <c r="D4856" s="30" t="s">
        <v>48</v>
      </c>
      <c r="E4856" s="31">
        <v>123.31</v>
      </c>
      <c r="F4856" s="32">
        <v>0.57703499999999996</v>
      </c>
      <c r="G4856" s="32">
        <f t="shared" si="148"/>
        <v>71.15418584999999</v>
      </c>
    </row>
    <row r="4857" spans="1:7" ht="20.100000000000001" customHeight="1">
      <c r="A4857" s="29" t="s">
        <v>375</v>
      </c>
      <c r="B4857" s="29" t="s">
        <v>280</v>
      </c>
      <c r="C4857" s="29" t="s">
        <v>281</v>
      </c>
      <c r="D4857" s="30" t="s">
        <v>48</v>
      </c>
      <c r="E4857" s="31">
        <v>178.5</v>
      </c>
      <c r="F4857" s="32">
        <v>1.1399999999999999</v>
      </c>
      <c r="G4857" s="32">
        <f t="shared" si="148"/>
        <v>203.48999999999998</v>
      </c>
    </row>
    <row r="4858" spans="1:7" ht="20.100000000000001" customHeight="1">
      <c r="A4858" s="29" t="s">
        <v>376</v>
      </c>
      <c r="B4858" s="29" t="s">
        <v>377</v>
      </c>
      <c r="C4858" s="29" t="s">
        <v>378</v>
      </c>
      <c r="D4858" s="30" t="s">
        <v>48</v>
      </c>
      <c r="E4858" s="31">
        <v>123.31</v>
      </c>
      <c r="F4858" s="32">
        <v>1.25475</v>
      </c>
      <c r="G4858" s="32">
        <f t="shared" si="148"/>
        <v>154.72322250000002</v>
      </c>
    </row>
    <row r="4859" spans="1:7" ht="20.100000000000001" customHeight="1">
      <c r="A4859" s="29" t="s">
        <v>379</v>
      </c>
      <c r="B4859" s="29" t="s">
        <v>286</v>
      </c>
      <c r="C4859" s="29" t="s">
        <v>287</v>
      </c>
      <c r="D4859" s="30" t="s">
        <v>48</v>
      </c>
      <c r="E4859" s="31">
        <v>55.18</v>
      </c>
      <c r="F4859" s="32">
        <v>0.92284999999999995</v>
      </c>
      <c r="G4859" s="32">
        <f t="shared" si="148"/>
        <v>50.922863</v>
      </c>
    </row>
    <row r="4860" spans="1:7" ht="27.95" customHeight="1">
      <c r="A4860" s="29" t="s">
        <v>380</v>
      </c>
      <c r="B4860" s="29" t="s">
        <v>381</v>
      </c>
      <c r="C4860" s="29" t="s">
        <v>382</v>
      </c>
      <c r="D4860" s="30" t="s">
        <v>48</v>
      </c>
      <c r="E4860" s="31">
        <v>416.73</v>
      </c>
      <c r="F4860" s="32">
        <v>0.68769999999999998</v>
      </c>
      <c r="G4860" s="32">
        <f t="shared" si="148"/>
        <v>286.58522099999999</v>
      </c>
    </row>
    <row r="4861" spans="1:7" ht="20.100000000000001" customHeight="1">
      <c r="A4861" s="29" t="s">
        <v>383</v>
      </c>
      <c r="B4861" s="29" t="s">
        <v>384</v>
      </c>
      <c r="C4861" s="29" t="s">
        <v>385</v>
      </c>
      <c r="D4861" s="30" t="s">
        <v>48</v>
      </c>
      <c r="E4861" s="31">
        <v>416.73</v>
      </c>
      <c r="F4861" s="32">
        <v>0.04</v>
      </c>
      <c r="G4861" s="32">
        <f t="shared" si="148"/>
        <v>16.6692</v>
      </c>
    </row>
    <row r="4862" spans="1:7" ht="20.100000000000001" customHeight="1">
      <c r="A4862" s="29" t="s">
        <v>386</v>
      </c>
      <c r="B4862" s="29" t="s">
        <v>387</v>
      </c>
      <c r="C4862" s="29" t="s">
        <v>388</v>
      </c>
      <c r="D4862" s="30" t="s">
        <v>48</v>
      </c>
      <c r="E4862" s="31">
        <v>123.31</v>
      </c>
      <c r="F4862" s="32">
        <v>8.7599999999999997E-2</v>
      </c>
      <c r="G4862" s="32">
        <f t="shared" si="148"/>
        <v>10.801956000000001</v>
      </c>
    </row>
    <row r="4863" spans="1:7" ht="15" customHeight="1">
      <c r="A4863" s="29" t="s">
        <v>389</v>
      </c>
      <c r="B4863" s="29" t="s">
        <v>390</v>
      </c>
      <c r="C4863" s="29" t="s">
        <v>391</v>
      </c>
      <c r="D4863" s="30" t="s">
        <v>48</v>
      </c>
      <c r="E4863" s="31">
        <v>123.31</v>
      </c>
      <c r="F4863" s="32">
        <v>1.2</v>
      </c>
      <c r="G4863" s="32">
        <f t="shared" si="148"/>
        <v>147.97200000000001</v>
      </c>
    </row>
    <row r="4864" spans="1:7" ht="20.100000000000001" customHeight="1">
      <c r="A4864" s="29" t="s">
        <v>393</v>
      </c>
      <c r="B4864" s="29" t="s">
        <v>394</v>
      </c>
      <c r="C4864" s="29" t="s">
        <v>395</v>
      </c>
      <c r="D4864" s="30" t="s">
        <v>58</v>
      </c>
      <c r="E4864" s="31">
        <v>33</v>
      </c>
      <c r="F4864" s="32">
        <v>1.9184000000000001</v>
      </c>
      <c r="G4864" s="32">
        <f t="shared" si="148"/>
        <v>63.307200000000002</v>
      </c>
    </row>
    <row r="4865" spans="1:7" ht="20.100000000000001" customHeight="1">
      <c r="A4865" s="29" t="s">
        <v>396</v>
      </c>
      <c r="B4865" s="29" t="s">
        <v>397</v>
      </c>
      <c r="C4865" s="29" t="s">
        <v>398</v>
      </c>
      <c r="D4865" s="30" t="s">
        <v>58</v>
      </c>
      <c r="E4865" s="31">
        <v>33</v>
      </c>
      <c r="F4865" s="32">
        <v>0.20200000000000001</v>
      </c>
      <c r="G4865" s="32">
        <f t="shared" si="148"/>
        <v>6.6660000000000004</v>
      </c>
    </row>
    <row r="4866" spans="1:7" ht="20.100000000000001" customHeight="1">
      <c r="A4866" s="29" t="s">
        <v>399</v>
      </c>
      <c r="B4866" s="29" t="s">
        <v>400</v>
      </c>
      <c r="C4866" s="29" t="s">
        <v>401</v>
      </c>
      <c r="D4866" s="30" t="s">
        <v>58</v>
      </c>
      <c r="E4866" s="31">
        <v>33</v>
      </c>
      <c r="F4866" s="32">
        <v>0.2006</v>
      </c>
      <c r="G4866" s="32">
        <f t="shared" si="148"/>
        <v>6.6197999999999997</v>
      </c>
    </row>
    <row r="4867" spans="1:7" ht="27.95" customHeight="1">
      <c r="A4867" s="29" t="s">
        <v>402</v>
      </c>
      <c r="B4867" s="29" t="s">
        <v>403</v>
      </c>
      <c r="C4867" s="29" t="s">
        <v>404</v>
      </c>
      <c r="D4867" s="30" t="s">
        <v>58</v>
      </c>
      <c r="E4867" s="31">
        <v>30</v>
      </c>
      <c r="F4867" s="32">
        <v>1.7007000000000001</v>
      </c>
      <c r="G4867" s="32">
        <f t="shared" si="148"/>
        <v>51.021000000000001</v>
      </c>
    </row>
    <row r="4868" spans="1:7" ht="20.100000000000001" customHeight="1">
      <c r="A4868" s="29" t="s">
        <v>405</v>
      </c>
      <c r="B4868" s="29" t="s">
        <v>406</v>
      </c>
      <c r="C4868" s="29" t="s">
        <v>407</v>
      </c>
      <c r="D4868" s="30" t="s">
        <v>58</v>
      </c>
      <c r="E4868" s="31">
        <v>30</v>
      </c>
      <c r="F4868" s="32">
        <v>0.6089</v>
      </c>
      <c r="G4868" s="32">
        <f t="shared" si="148"/>
        <v>18.266999999999999</v>
      </c>
    </row>
    <row r="4869" spans="1:7" ht="20.100000000000001" customHeight="1">
      <c r="A4869" s="29" t="s">
        <v>408</v>
      </c>
      <c r="B4869" s="29" t="s">
        <v>400</v>
      </c>
      <c r="C4869" s="29" t="s">
        <v>401</v>
      </c>
      <c r="D4869" s="30" t="s">
        <v>58</v>
      </c>
      <c r="E4869" s="31">
        <v>30</v>
      </c>
      <c r="F4869" s="32">
        <v>0.2006</v>
      </c>
      <c r="G4869" s="32">
        <f t="shared" si="148"/>
        <v>6.0179999999999998</v>
      </c>
    </row>
    <row r="4870" spans="1:7" ht="20.100000000000001" customHeight="1">
      <c r="A4870" s="29" t="s">
        <v>409</v>
      </c>
      <c r="B4870" s="29" t="s">
        <v>410</v>
      </c>
      <c r="C4870" s="29" t="s">
        <v>411</v>
      </c>
      <c r="D4870" s="30" t="s">
        <v>58</v>
      </c>
      <c r="E4870" s="31">
        <v>11</v>
      </c>
      <c r="F4870" s="32">
        <v>1.3269</v>
      </c>
      <c r="G4870" s="32">
        <f t="shared" si="148"/>
        <v>14.5959</v>
      </c>
    </row>
    <row r="4871" spans="1:7" ht="20.100000000000001" customHeight="1">
      <c r="A4871" s="29" t="s">
        <v>412</v>
      </c>
      <c r="B4871" s="29" t="s">
        <v>413</v>
      </c>
      <c r="C4871" s="29" t="s">
        <v>414</v>
      </c>
      <c r="D4871" s="30" t="s">
        <v>48</v>
      </c>
      <c r="E4871" s="31">
        <v>106.02</v>
      </c>
      <c r="F4871" s="32">
        <v>0.63490000000000002</v>
      </c>
      <c r="G4871" s="32">
        <f t="shared" si="148"/>
        <v>67.312098000000006</v>
      </c>
    </row>
    <row r="4872" spans="1:7" ht="20.100000000000001" customHeight="1">
      <c r="A4872" s="29" t="s">
        <v>415</v>
      </c>
      <c r="B4872" s="29" t="s">
        <v>416</v>
      </c>
      <c r="C4872" s="29" t="s">
        <v>417</v>
      </c>
      <c r="D4872" s="30" t="s">
        <v>48</v>
      </c>
      <c r="E4872" s="31">
        <v>20.66</v>
      </c>
      <c r="F4872" s="32">
        <v>0.63490000000000002</v>
      </c>
      <c r="G4872" s="32">
        <f t="shared" si="148"/>
        <v>13.117034</v>
      </c>
    </row>
    <row r="4873" spans="1:7" ht="20.100000000000001" customHeight="1">
      <c r="A4873" s="29" t="s">
        <v>418</v>
      </c>
      <c r="B4873" s="29" t="s">
        <v>419</v>
      </c>
      <c r="C4873" s="29" t="s">
        <v>420</v>
      </c>
      <c r="D4873" s="30" t="s">
        <v>48</v>
      </c>
      <c r="E4873" s="31">
        <v>29.92</v>
      </c>
      <c r="F4873" s="32">
        <v>0.53420000000000001</v>
      </c>
      <c r="G4873" s="32">
        <f t="shared" si="148"/>
        <v>15.983264000000002</v>
      </c>
    </row>
    <row r="4874" spans="1:7" ht="15" customHeight="1">
      <c r="A4874" s="29" t="s">
        <v>421</v>
      </c>
      <c r="B4874" s="29" t="s">
        <v>422</v>
      </c>
      <c r="C4874" s="29" t="s">
        <v>423</v>
      </c>
      <c r="D4874" s="30" t="s">
        <v>58</v>
      </c>
      <c r="E4874" s="31">
        <v>10</v>
      </c>
      <c r="F4874" s="32">
        <v>5.0999999999999996</v>
      </c>
      <c r="G4874" s="32">
        <f t="shared" ref="G4874:G4891" si="149">F4874*E4874</f>
        <v>51</v>
      </c>
    </row>
    <row r="4875" spans="1:7" ht="20.100000000000001" customHeight="1">
      <c r="A4875" s="29" t="s">
        <v>424</v>
      </c>
      <c r="B4875" s="29" t="s">
        <v>425</v>
      </c>
      <c r="C4875" s="29" t="s">
        <v>426</v>
      </c>
      <c r="D4875" s="30" t="s">
        <v>58</v>
      </c>
      <c r="E4875" s="31">
        <v>2</v>
      </c>
      <c r="F4875" s="32">
        <v>7.5</v>
      </c>
      <c r="G4875" s="32">
        <f t="shared" si="149"/>
        <v>15</v>
      </c>
    </row>
    <row r="4876" spans="1:7" ht="15" customHeight="1">
      <c r="A4876" s="29" t="s">
        <v>427</v>
      </c>
      <c r="B4876" s="29" t="s">
        <v>428</v>
      </c>
      <c r="C4876" s="29" t="s">
        <v>429</v>
      </c>
      <c r="D4876" s="30" t="s">
        <v>48</v>
      </c>
      <c r="E4876" s="31">
        <v>45.45</v>
      </c>
      <c r="F4876" s="32">
        <v>0.36</v>
      </c>
      <c r="G4876" s="32">
        <f t="shared" si="149"/>
        <v>16.362000000000002</v>
      </c>
    </row>
    <row r="4877" spans="1:7" ht="20.100000000000001" customHeight="1">
      <c r="A4877" s="29" t="s">
        <v>430</v>
      </c>
      <c r="B4877" s="29" t="s">
        <v>431</v>
      </c>
      <c r="C4877" s="29" t="s">
        <v>432</v>
      </c>
      <c r="D4877" s="30" t="s">
        <v>196</v>
      </c>
      <c r="E4877" s="31">
        <v>47</v>
      </c>
      <c r="F4877" s="32">
        <v>1</v>
      </c>
      <c r="G4877" s="32">
        <f t="shared" si="149"/>
        <v>47</v>
      </c>
    </row>
    <row r="4878" spans="1:7" ht="15" customHeight="1">
      <c r="A4878" s="29" t="s">
        <v>433</v>
      </c>
      <c r="B4878" s="29" t="s">
        <v>434</v>
      </c>
      <c r="C4878" s="29" t="s">
        <v>435</v>
      </c>
      <c r="D4878" s="30" t="s">
        <v>58</v>
      </c>
      <c r="E4878" s="31">
        <v>1</v>
      </c>
      <c r="F4878" s="32">
        <v>5.5</v>
      </c>
      <c r="G4878" s="32">
        <f t="shared" si="149"/>
        <v>5.5</v>
      </c>
    </row>
    <row r="4879" spans="1:7" ht="15" customHeight="1">
      <c r="A4879" s="29" t="s">
        <v>436</v>
      </c>
      <c r="B4879" s="29" t="s">
        <v>437</v>
      </c>
      <c r="C4879" s="29" t="s">
        <v>438</v>
      </c>
      <c r="D4879" s="30" t="s">
        <v>171</v>
      </c>
      <c r="E4879" s="31">
        <v>29.8</v>
      </c>
      <c r="F4879" s="32">
        <v>0.6</v>
      </c>
      <c r="G4879" s="32">
        <f t="shared" si="149"/>
        <v>17.88</v>
      </c>
    </row>
    <row r="4880" spans="1:7" ht="20.100000000000001" customHeight="1">
      <c r="A4880" s="29" t="s">
        <v>439</v>
      </c>
      <c r="B4880" s="29" t="s">
        <v>440</v>
      </c>
      <c r="C4880" s="29" t="s">
        <v>441</v>
      </c>
      <c r="D4880" s="30" t="s">
        <v>58</v>
      </c>
      <c r="E4880" s="31">
        <v>17</v>
      </c>
      <c r="F4880" s="32">
        <v>0.15</v>
      </c>
      <c r="G4880" s="32">
        <f t="shared" si="149"/>
        <v>2.5499999999999998</v>
      </c>
    </row>
    <row r="4881" spans="1:7" ht="15" customHeight="1">
      <c r="A4881" s="29" t="s">
        <v>442</v>
      </c>
      <c r="B4881" s="29" t="s">
        <v>443</v>
      </c>
      <c r="C4881" s="29" t="s">
        <v>444</v>
      </c>
      <c r="D4881" s="30" t="s">
        <v>196</v>
      </c>
      <c r="E4881" s="31">
        <v>12</v>
      </c>
      <c r="F4881" s="32">
        <v>0.15</v>
      </c>
      <c r="G4881" s="32">
        <f t="shared" si="149"/>
        <v>1.7999999999999998</v>
      </c>
    </row>
    <row r="4882" spans="1:7" ht="15" customHeight="1">
      <c r="A4882" s="29" t="s">
        <v>445</v>
      </c>
      <c r="B4882" s="29" t="s">
        <v>446</v>
      </c>
      <c r="C4882" s="29" t="s">
        <v>447</v>
      </c>
      <c r="D4882" s="30" t="s">
        <v>196</v>
      </c>
      <c r="E4882" s="31">
        <v>12</v>
      </c>
      <c r="F4882" s="32">
        <v>0.15</v>
      </c>
      <c r="G4882" s="32">
        <f t="shared" si="149"/>
        <v>1.7999999999999998</v>
      </c>
    </row>
    <row r="4883" spans="1:7" ht="15" customHeight="1">
      <c r="A4883" s="29" t="s">
        <v>448</v>
      </c>
      <c r="B4883" s="29" t="s">
        <v>449</v>
      </c>
      <c r="C4883" s="29" t="s">
        <v>450</v>
      </c>
      <c r="D4883" s="30" t="s">
        <v>196</v>
      </c>
      <c r="E4883" s="31">
        <v>33</v>
      </c>
      <c r="F4883" s="32">
        <v>0.15</v>
      </c>
      <c r="G4883" s="32">
        <f t="shared" si="149"/>
        <v>4.95</v>
      </c>
    </row>
    <row r="4884" spans="1:7" ht="15" customHeight="1">
      <c r="A4884" s="29" t="s">
        <v>451</v>
      </c>
      <c r="B4884" s="29" t="s">
        <v>452</v>
      </c>
      <c r="C4884" s="29" t="s">
        <v>453</v>
      </c>
      <c r="D4884" s="30" t="s">
        <v>196</v>
      </c>
      <c r="E4884" s="31">
        <v>33</v>
      </c>
      <c r="F4884" s="32">
        <v>1.276</v>
      </c>
      <c r="G4884" s="32">
        <f t="shared" si="149"/>
        <v>42.108000000000004</v>
      </c>
    </row>
    <row r="4885" spans="1:7" ht="27.95" customHeight="1">
      <c r="A4885" s="29" t="s">
        <v>454</v>
      </c>
      <c r="B4885" s="29" t="s">
        <v>455</v>
      </c>
      <c r="C4885" s="29" t="s">
        <v>456</v>
      </c>
      <c r="D4885" s="30" t="s">
        <v>58</v>
      </c>
      <c r="E4885" s="31">
        <v>12</v>
      </c>
      <c r="F4885" s="32">
        <v>0.44240000000000002</v>
      </c>
      <c r="G4885" s="32">
        <f t="shared" si="149"/>
        <v>5.3087999999999997</v>
      </c>
    </row>
    <row r="4886" spans="1:7" ht="20.100000000000001" customHeight="1">
      <c r="A4886" s="29" t="s">
        <v>457</v>
      </c>
      <c r="B4886" s="29" t="s">
        <v>458</v>
      </c>
      <c r="C4886" s="29" t="s">
        <v>459</v>
      </c>
      <c r="D4886" s="30" t="s">
        <v>58</v>
      </c>
      <c r="E4886" s="31">
        <v>2</v>
      </c>
      <c r="F4886" s="32">
        <v>0.67959999999999998</v>
      </c>
      <c r="G4886" s="32">
        <f t="shared" si="149"/>
        <v>1.3592</v>
      </c>
    </row>
    <row r="4887" spans="1:7" ht="20.100000000000001" customHeight="1">
      <c r="A4887" s="29" t="s">
        <v>460</v>
      </c>
      <c r="B4887" s="29" t="s">
        <v>461</v>
      </c>
      <c r="C4887" s="29" t="s">
        <v>462</v>
      </c>
      <c r="D4887" s="30" t="s">
        <v>58</v>
      </c>
      <c r="E4887" s="31">
        <v>3</v>
      </c>
      <c r="F4887" s="32">
        <v>1.139</v>
      </c>
      <c r="G4887" s="32">
        <f t="shared" si="149"/>
        <v>3.4169999999999998</v>
      </c>
    </row>
    <row r="4888" spans="1:7" ht="20.100000000000001" customHeight="1">
      <c r="A4888" s="29" t="s">
        <v>463</v>
      </c>
      <c r="B4888" s="29" t="s">
        <v>464</v>
      </c>
      <c r="C4888" s="29" t="s">
        <v>465</v>
      </c>
      <c r="D4888" s="30" t="s">
        <v>58</v>
      </c>
      <c r="E4888" s="31">
        <v>2</v>
      </c>
      <c r="F4888" s="32">
        <v>1.4450000000000001</v>
      </c>
      <c r="G4888" s="32">
        <f t="shared" si="149"/>
        <v>2.89</v>
      </c>
    </row>
    <row r="4889" spans="1:7" ht="15" customHeight="1">
      <c r="A4889" s="29" t="s">
        <v>466</v>
      </c>
      <c r="B4889" s="29" t="s">
        <v>467</v>
      </c>
      <c r="C4889" s="29" t="s">
        <v>468</v>
      </c>
      <c r="D4889" s="30" t="s">
        <v>196</v>
      </c>
      <c r="E4889" s="31">
        <v>34.72</v>
      </c>
      <c r="F4889" s="32">
        <v>1</v>
      </c>
      <c r="G4889" s="32">
        <f t="shared" si="149"/>
        <v>34.72</v>
      </c>
    </row>
    <row r="4890" spans="1:7" ht="27.95" customHeight="1">
      <c r="A4890" s="29" t="s">
        <v>480</v>
      </c>
      <c r="B4890" s="29" t="s">
        <v>481</v>
      </c>
      <c r="C4890" s="29" t="s">
        <v>482</v>
      </c>
      <c r="D4890" s="30" t="s">
        <v>118</v>
      </c>
      <c r="E4890" s="31">
        <v>355.22</v>
      </c>
      <c r="F4890" s="32">
        <v>5.2400000000000002E-2</v>
      </c>
      <c r="G4890" s="32">
        <f t="shared" si="149"/>
        <v>18.613528000000002</v>
      </c>
    </row>
    <row r="4891" spans="1:7" ht="15" customHeight="1">
      <c r="A4891" s="29" t="s">
        <v>483</v>
      </c>
      <c r="B4891" s="29" t="s">
        <v>484</v>
      </c>
      <c r="C4891" s="29" t="s">
        <v>485</v>
      </c>
      <c r="D4891" s="30" t="s">
        <v>48</v>
      </c>
      <c r="E4891" s="31">
        <v>2211</v>
      </c>
      <c r="F4891" s="32">
        <v>0.14000000000000001</v>
      </c>
      <c r="G4891" s="32">
        <f t="shared" si="149"/>
        <v>309.54000000000002</v>
      </c>
    </row>
    <row r="4892" spans="1:7" ht="15" customHeight="1">
      <c r="A4892" s="1"/>
      <c r="B4892" s="1"/>
      <c r="C4892" s="1"/>
      <c r="D4892" s="1"/>
      <c r="E4892" s="1"/>
      <c r="F4892" s="33" t="s">
        <v>2433</v>
      </c>
      <c r="G4892" s="34">
        <v>22936.03788850439</v>
      </c>
    </row>
    <row r="4893" spans="1:7" ht="24" customHeight="1">
      <c r="A4893" s="27" t="s">
        <v>2729</v>
      </c>
      <c r="B4893" s="27" t="s">
        <v>3116</v>
      </c>
      <c r="C4893" s="27" t="s">
        <v>352</v>
      </c>
      <c r="D4893" s="28" t="s">
        <v>81</v>
      </c>
      <c r="E4893" s="1"/>
      <c r="F4893" s="1"/>
      <c r="G4893" s="1"/>
    </row>
    <row r="4894" spans="1:7" ht="27.95" customHeight="1">
      <c r="A4894" s="29" t="s">
        <v>350</v>
      </c>
      <c r="B4894" s="29" t="s">
        <v>351</v>
      </c>
      <c r="C4894" s="29" t="s">
        <v>352</v>
      </c>
      <c r="D4894" s="30" t="s">
        <v>81</v>
      </c>
      <c r="E4894" s="31">
        <v>220</v>
      </c>
      <c r="F4894" s="32">
        <v>1</v>
      </c>
      <c r="G4894" s="32">
        <f>F4894*E4894</f>
        <v>220</v>
      </c>
    </row>
    <row r="4895" spans="1:7" ht="15" customHeight="1">
      <c r="A4895" s="1"/>
      <c r="B4895" s="1"/>
      <c r="C4895" s="1"/>
      <c r="D4895" s="1"/>
      <c r="E4895" s="1"/>
      <c r="F4895" s="33" t="s">
        <v>2433</v>
      </c>
      <c r="G4895" s="34">
        <v>220</v>
      </c>
    </row>
    <row r="4896" spans="1:7" ht="15" customHeight="1">
      <c r="A4896" s="27" t="s">
        <v>2753</v>
      </c>
      <c r="B4896" s="27" t="s">
        <v>3117</v>
      </c>
      <c r="C4896" s="27" t="s">
        <v>1936</v>
      </c>
      <c r="D4896" s="28" t="s">
        <v>196</v>
      </c>
      <c r="E4896" s="1"/>
      <c r="F4896" s="1"/>
      <c r="G4896" s="1"/>
    </row>
    <row r="4897" spans="1:7" ht="27.95" customHeight="1">
      <c r="A4897" s="29" t="s">
        <v>231</v>
      </c>
      <c r="B4897" s="29" t="s">
        <v>232</v>
      </c>
      <c r="C4897" s="29" t="s">
        <v>233</v>
      </c>
      <c r="D4897" s="30" t="s">
        <v>171</v>
      </c>
      <c r="E4897" s="31">
        <v>17.399999999999999</v>
      </c>
      <c r="F4897" s="32">
        <v>4.9500000000000004E-3</v>
      </c>
      <c r="G4897" s="32">
        <f>F4897*E4897</f>
        <v>8.6129999999999998E-2</v>
      </c>
    </row>
    <row r="4898" spans="1:7" ht="15" customHeight="1">
      <c r="A4898" s="1"/>
      <c r="B4898" s="1"/>
      <c r="C4898" s="1"/>
      <c r="D4898" s="1"/>
      <c r="E4898" s="1"/>
      <c r="F4898" s="33" t="s">
        <v>2433</v>
      </c>
      <c r="G4898" s="34">
        <v>8.6129999999999998E-2</v>
      </c>
    </row>
    <row r="4899" spans="1:7" ht="15" customHeight="1">
      <c r="A4899" s="27" t="s">
        <v>2729</v>
      </c>
      <c r="B4899" s="27" t="s">
        <v>3118</v>
      </c>
      <c r="C4899" s="27" t="s">
        <v>2390</v>
      </c>
      <c r="D4899" s="28" t="s">
        <v>81</v>
      </c>
      <c r="E4899" s="1"/>
      <c r="F4899" s="1"/>
      <c r="G4899" s="1"/>
    </row>
    <row r="4900" spans="1:7" ht="27.95" customHeight="1">
      <c r="A4900" s="29" t="s">
        <v>52</v>
      </c>
      <c r="B4900" s="29" t="s">
        <v>53</v>
      </c>
      <c r="C4900" s="29" t="s">
        <v>54</v>
      </c>
      <c r="D4900" s="30" t="s">
        <v>48</v>
      </c>
      <c r="E4900" s="31">
        <v>14</v>
      </c>
      <c r="F4900" s="32">
        <v>0.15011226999999999</v>
      </c>
      <c r="G4900" s="32">
        <f>F4900*E4900</f>
        <v>2.10157178</v>
      </c>
    </row>
    <row r="4901" spans="1:7" ht="15" customHeight="1">
      <c r="A4901" s="1"/>
      <c r="B4901" s="1"/>
      <c r="C4901" s="1"/>
      <c r="D4901" s="1"/>
      <c r="E4901" s="1"/>
      <c r="F4901" s="33" t="s">
        <v>2433</v>
      </c>
      <c r="G4901" s="34">
        <v>2.10157178</v>
      </c>
    </row>
    <row r="4902" spans="1:7" ht="15" customHeight="1">
      <c r="A4902" s="27" t="s">
        <v>2729</v>
      </c>
      <c r="B4902" s="27" t="s">
        <v>3119</v>
      </c>
      <c r="C4902" s="27" t="s">
        <v>2393</v>
      </c>
      <c r="D4902" s="28" t="s">
        <v>81</v>
      </c>
      <c r="E4902" s="1"/>
      <c r="F4902" s="1"/>
      <c r="G4902" s="1"/>
    </row>
    <row r="4903" spans="1:7" ht="27.95" customHeight="1">
      <c r="A4903" s="29" t="s">
        <v>52</v>
      </c>
      <c r="B4903" s="29" t="s">
        <v>53</v>
      </c>
      <c r="C4903" s="29" t="s">
        <v>54</v>
      </c>
      <c r="D4903" s="30" t="s">
        <v>48</v>
      </c>
      <c r="E4903" s="31">
        <v>14</v>
      </c>
      <c r="F4903" s="32">
        <v>9.3464140000000001E-2</v>
      </c>
      <c r="G4903" s="32">
        <f>F4903*E4903</f>
        <v>1.30849796</v>
      </c>
    </row>
    <row r="4904" spans="1:7" ht="15" customHeight="1">
      <c r="A4904" s="1"/>
      <c r="B4904" s="1"/>
      <c r="C4904" s="1"/>
      <c r="D4904" s="1"/>
      <c r="E4904" s="1"/>
      <c r="F4904" s="33" t="s">
        <v>2433</v>
      </c>
      <c r="G4904" s="34">
        <v>1.30849796</v>
      </c>
    </row>
    <row r="4905" spans="1:7" ht="15" customHeight="1">
      <c r="A4905" s="27" t="s">
        <v>2729</v>
      </c>
      <c r="B4905" s="27" t="s">
        <v>3120</v>
      </c>
      <c r="C4905" s="27" t="s">
        <v>580</v>
      </c>
      <c r="D4905" s="28" t="s">
        <v>81</v>
      </c>
      <c r="E4905" s="1"/>
      <c r="F4905" s="1"/>
      <c r="G4905" s="1"/>
    </row>
    <row r="4906" spans="1:7" ht="20.100000000000001" customHeight="1">
      <c r="A4906" s="29" t="s">
        <v>34</v>
      </c>
      <c r="B4906" s="29" t="s">
        <v>35</v>
      </c>
      <c r="C4906" s="29" t="s">
        <v>36</v>
      </c>
      <c r="D4906" s="30" t="s">
        <v>30</v>
      </c>
      <c r="E4906" s="31">
        <v>12</v>
      </c>
      <c r="F4906" s="32">
        <v>12</v>
      </c>
      <c r="G4906" s="32">
        <f>F4906*E4906</f>
        <v>144</v>
      </c>
    </row>
    <row r="4907" spans="1:7" ht="15" customHeight="1">
      <c r="A4907" s="1"/>
      <c r="B4907" s="1"/>
      <c r="C4907" s="1"/>
      <c r="D4907" s="1"/>
      <c r="E4907" s="1"/>
      <c r="F4907" s="33" t="s">
        <v>2433</v>
      </c>
      <c r="G4907" s="34">
        <v>144</v>
      </c>
    </row>
    <row r="4908" spans="1:7" ht="15" customHeight="1">
      <c r="A4908" s="27" t="s">
        <v>2729</v>
      </c>
      <c r="B4908" s="27" t="s">
        <v>3121</v>
      </c>
      <c r="C4908" s="27" t="s">
        <v>582</v>
      </c>
      <c r="D4908" s="28" t="s">
        <v>81</v>
      </c>
      <c r="E4908" s="1"/>
      <c r="F4908" s="1"/>
      <c r="G4908" s="1"/>
    </row>
    <row r="4909" spans="1:7" ht="20.100000000000001" customHeight="1">
      <c r="A4909" s="29" t="s">
        <v>34</v>
      </c>
      <c r="B4909" s="29" t="s">
        <v>35</v>
      </c>
      <c r="C4909" s="29" t="s">
        <v>36</v>
      </c>
      <c r="D4909" s="30" t="s">
        <v>30</v>
      </c>
      <c r="E4909" s="31">
        <v>12</v>
      </c>
      <c r="F4909" s="32">
        <v>6</v>
      </c>
      <c r="G4909" s="32">
        <f>F4909*E4909</f>
        <v>72</v>
      </c>
    </row>
    <row r="4910" spans="1:7" ht="15" customHeight="1">
      <c r="A4910" s="1"/>
      <c r="B4910" s="1"/>
      <c r="C4910" s="1"/>
      <c r="D4910" s="1"/>
      <c r="E4910" s="1"/>
      <c r="F4910" s="33" t="s">
        <v>2433</v>
      </c>
      <c r="G4910" s="34">
        <v>72</v>
      </c>
    </row>
    <row r="4911" spans="1:7" ht="15" customHeight="1">
      <c r="A4911" s="27" t="s">
        <v>2729</v>
      </c>
      <c r="B4911" s="27" t="s">
        <v>3122</v>
      </c>
      <c r="C4911" s="27" t="s">
        <v>2396</v>
      </c>
      <c r="D4911" s="28" t="s">
        <v>81</v>
      </c>
      <c r="E4911" s="1"/>
      <c r="F4911" s="1"/>
      <c r="G4911" s="1"/>
    </row>
    <row r="4912" spans="1:7" ht="27.95" customHeight="1">
      <c r="A4912" s="29" t="s">
        <v>52</v>
      </c>
      <c r="B4912" s="29" t="s">
        <v>53</v>
      </c>
      <c r="C4912" s="29" t="s">
        <v>54</v>
      </c>
      <c r="D4912" s="30" t="s">
        <v>48</v>
      </c>
      <c r="E4912" s="31">
        <v>14</v>
      </c>
      <c r="F4912" s="32">
        <v>0.1205834574</v>
      </c>
      <c r="G4912" s="32">
        <f>F4912*E4912</f>
        <v>1.6881684036</v>
      </c>
    </row>
    <row r="4913" spans="1:7" ht="15" customHeight="1">
      <c r="A4913" s="1"/>
      <c r="B4913" s="1"/>
      <c r="C4913" s="1"/>
      <c r="D4913" s="1"/>
      <c r="E4913" s="1"/>
      <c r="F4913" s="33" t="s">
        <v>2433</v>
      </c>
      <c r="G4913" s="34">
        <v>1.6881684036</v>
      </c>
    </row>
    <row r="4914" spans="1:7" ht="15" customHeight="1">
      <c r="A4914" s="27" t="s">
        <v>2729</v>
      </c>
      <c r="B4914" s="27" t="s">
        <v>3123</v>
      </c>
      <c r="C4914" s="27" t="s">
        <v>777</v>
      </c>
      <c r="D4914" s="28" t="s">
        <v>81</v>
      </c>
      <c r="E4914" s="1"/>
      <c r="F4914" s="1"/>
      <c r="G4914" s="1"/>
    </row>
    <row r="4915" spans="1:7" ht="20.100000000000001" customHeight="1">
      <c r="A4915" s="29" t="s">
        <v>59</v>
      </c>
      <c r="B4915" s="29" t="s">
        <v>60</v>
      </c>
      <c r="C4915" s="29" t="s">
        <v>61</v>
      </c>
      <c r="D4915" s="30" t="s">
        <v>58</v>
      </c>
      <c r="E4915" s="31">
        <v>1</v>
      </c>
      <c r="F4915" s="32">
        <v>4</v>
      </c>
      <c r="G4915" s="32">
        <f>F4915*E4915</f>
        <v>4</v>
      </c>
    </row>
    <row r="4916" spans="1:7" ht="15" customHeight="1">
      <c r="A4916" s="1"/>
      <c r="B4916" s="1"/>
      <c r="C4916" s="1"/>
      <c r="D4916" s="1"/>
      <c r="E4916" s="1"/>
      <c r="F4916" s="33" t="s">
        <v>2433</v>
      </c>
      <c r="G4916" s="34">
        <v>4</v>
      </c>
    </row>
    <row r="4917" spans="1:7" ht="15" customHeight="1">
      <c r="A4917" s="27" t="s">
        <v>2753</v>
      </c>
      <c r="B4917" s="27" t="s">
        <v>3124</v>
      </c>
      <c r="C4917" s="27" t="s">
        <v>1902</v>
      </c>
      <c r="D4917" s="28" t="s">
        <v>196</v>
      </c>
      <c r="E4917" s="1"/>
      <c r="F4917" s="1"/>
      <c r="G4917" s="1"/>
    </row>
    <row r="4918" spans="1:7" ht="15" customHeight="1">
      <c r="A4918" s="29" t="s">
        <v>152</v>
      </c>
      <c r="B4918" s="29" t="s">
        <v>153</v>
      </c>
      <c r="C4918" s="29" t="s">
        <v>154</v>
      </c>
      <c r="D4918" s="30" t="s">
        <v>155</v>
      </c>
      <c r="E4918" s="31">
        <v>142</v>
      </c>
      <c r="F4918" s="32">
        <v>0.21692</v>
      </c>
      <c r="G4918" s="32">
        <f>F4918*E4918</f>
        <v>30.80264</v>
      </c>
    </row>
    <row r="4919" spans="1:7" ht="20.100000000000001" customHeight="1">
      <c r="A4919" s="29" t="s">
        <v>193</v>
      </c>
      <c r="B4919" s="29" t="s">
        <v>194</v>
      </c>
      <c r="C4919" s="29" t="s">
        <v>195</v>
      </c>
      <c r="D4919" s="30" t="s">
        <v>196</v>
      </c>
      <c r="E4919" s="31">
        <v>18</v>
      </c>
      <c r="F4919" s="32">
        <v>0.1595</v>
      </c>
      <c r="G4919" s="32">
        <f>F4919*E4919</f>
        <v>2.871</v>
      </c>
    </row>
    <row r="4920" spans="1:7" ht="27.95" customHeight="1">
      <c r="A4920" s="29" t="s">
        <v>231</v>
      </c>
      <c r="B4920" s="29" t="s">
        <v>232</v>
      </c>
      <c r="C4920" s="29" t="s">
        <v>233</v>
      </c>
      <c r="D4920" s="30" t="s">
        <v>171</v>
      </c>
      <c r="E4920" s="31">
        <v>17.399999999999999</v>
      </c>
      <c r="F4920" s="32">
        <v>0.123695</v>
      </c>
      <c r="G4920" s="32">
        <f>F4920*E4920</f>
        <v>2.1522929999999998</v>
      </c>
    </row>
    <row r="4921" spans="1:7" ht="15" customHeight="1">
      <c r="A4921" s="1"/>
      <c r="B4921" s="1"/>
      <c r="C4921" s="1"/>
      <c r="D4921" s="1"/>
      <c r="E4921" s="1"/>
      <c r="F4921" s="33" t="s">
        <v>2433</v>
      </c>
      <c r="G4921" s="34">
        <v>35.825932999999999</v>
      </c>
    </row>
    <row r="4922" spans="1:7" ht="15.95" customHeight="1">
      <c r="A4922" s="27" t="s">
        <v>2729</v>
      </c>
      <c r="B4922" s="27" t="s">
        <v>3125</v>
      </c>
      <c r="C4922" s="27" t="s">
        <v>1214</v>
      </c>
      <c r="D4922" s="28" t="s">
        <v>58</v>
      </c>
      <c r="E4922" s="1"/>
      <c r="F4922" s="1"/>
      <c r="G4922" s="1"/>
    </row>
    <row r="4923" spans="1:7" ht="20.100000000000001" customHeight="1">
      <c r="A4923" s="29" t="s">
        <v>409</v>
      </c>
      <c r="B4923" s="29" t="s">
        <v>410</v>
      </c>
      <c r="C4923" s="29" t="s">
        <v>411</v>
      </c>
      <c r="D4923" s="30" t="s">
        <v>58</v>
      </c>
      <c r="E4923" s="31">
        <v>11</v>
      </c>
      <c r="F4923" s="32">
        <v>1</v>
      </c>
      <c r="G4923" s="32">
        <f>F4923*E4923</f>
        <v>11</v>
      </c>
    </row>
    <row r="4924" spans="1:7" ht="15" customHeight="1">
      <c r="A4924" s="1"/>
      <c r="B4924" s="1"/>
      <c r="C4924" s="1"/>
      <c r="D4924" s="1"/>
      <c r="E4924" s="1"/>
      <c r="F4924" s="33" t="s">
        <v>2433</v>
      </c>
      <c r="G4924" s="34">
        <v>11</v>
      </c>
    </row>
    <row r="4925" spans="1:7" ht="15.95" customHeight="1">
      <c r="A4925" s="27" t="s">
        <v>2729</v>
      </c>
      <c r="B4925" s="27" t="s">
        <v>3126</v>
      </c>
      <c r="C4925" s="27" t="s">
        <v>2415</v>
      </c>
      <c r="D4925" s="28" t="s">
        <v>58</v>
      </c>
      <c r="E4925" s="1"/>
      <c r="F4925" s="1"/>
      <c r="G4925" s="1"/>
    </row>
    <row r="4926" spans="1:7" ht="27.95" customHeight="1">
      <c r="A4926" s="29" t="s">
        <v>402</v>
      </c>
      <c r="B4926" s="29" t="s">
        <v>403</v>
      </c>
      <c r="C4926" s="29" t="s">
        <v>404</v>
      </c>
      <c r="D4926" s="30" t="s">
        <v>58</v>
      </c>
      <c r="E4926" s="31">
        <v>30</v>
      </c>
      <c r="F4926" s="32">
        <v>1</v>
      </c>
      <c r="G4926" s="32">
        <f>F4926*E4926</f>
        <v>30</v>
      </c>
    </row>
    <row r="4927" spans="1:7" ht="15" customHeight="1">
      <c r="A4927" s="1"/>
      <c r="B4927" s="1"/>
      <c r="C4927" s="1"/>
      <c r="D4927" s="1"/>
      <c r="E4927" s="1"/>
      <c r="F4927" s="33" t="s">
        <v>2433</v>
      </c>
      <c r="G4927" s="34">
        <v>30</v>
      </c>
    </row>
    <row r="4928" spans="1:7" ht="15.95" customHeight="1">
      <c r="A4928" s="27" t="s">
        <v>2729</v>
      </c>
      <c r="B4928" s="27" t="s">
        <v>3127</v>
      </c>
      <c r="C4928" s="27" t="s">
        <v>2418</v>
      </c>
      <c r="D4928" s="28" t="s">
        <v>58</v>
      </c>
      <c r="E4928" s="1"/>
      <c r="F4928" s="1"/>
      <c r="G4928" s="1"/>
    </row>
    <row r="4929" spans="1:7" ht="27.95" customHeight="1">
      <c r="A4929" s="29" t="s">
        <v>52</v>
      </c>
      <c r="B4929" s="29" t="s">
        <v>53</v>
      </c>
      <c r="C4929" s="29" t="s">
        <v>54</v>
      </c>
      <c r="D4929" s="30" t="s">
        <v>48</v>
      </c>
      <c r="E4929" s="31">
        <v>14</v>
      </c>
      <c r="F4929" s="32">
        <v>2.6800000000000001E-2</v>
      </c>
      <c r="G4929" s="32">
        <f>F4929*E4929</f>
        <v>0.37520000000000003</v>
      </c>
    </row>
    <row r="4930" spans="1:7" ht="15" customHeight="1">
      <c r="A4930" s="1"/>
      <c r="B4930" s="1"/>
      <c r="C4930" s="1"/>
      <c r="D4930" s="1"/>
      <c r="E4930" s="1"/>
      <c r="F4930" s="33" t="s">
        <v>2433</v>
      </c>
      <c r="G4930" s="34">
        <v>0.37519999999999998</v>
      </c>
    </row>
    <row r="4931" spans="1:7" ht="15.95" customHeight="1">
      <c r="A4931" s="27" t="s">
        <v>2729</v>
      </c>
      <c r="B4931" s="27" t="s">
        <v>3128</v>
      </c>
      <c r="C4931" s="27" t="s">
        <v>2421</v>
      </c>
      <c r="D4931" s="28" t="s">
        <v>58</v>
      </c>
      <c r="E4931" s="1"/>
      <c r="F4931" s="1"/>
      <c r="G4931" s="1"/>
    </row>
    <row r="4932" spans="1:7" ht="27.95" customHeight="1">
      <c r="A4932" s="29" t="s">
        <v>52</v>
      </c>
      <c r="B4932" s="29" t="s">
        <v>53</v>
      </c>
      <c r="C4932" s="29" t="s">
        <v>54</v>
      </c>
      <c r="D4932" s="30" t="s">
        <v>48</v>
      </c>
      <c r="E4932" s="31">
        <v>14</v>
      </c>
      <c r="F4932" s="32">
        <v>2.6800000000000001E-2</v>
      </c>
      <c r="G4932" s="32">
        <f>F4932*E4932</f>
        <v>0.37520000000000003</v>
      </c>
    </row>
    <row r="4933" spans="1:7" ht="15" customHeight="1">
      <c r="A4933" s="1"/>
      <c r="B4933" s="1"/>
      <c r="C4933" s="1"/>
      <c r="D4933" s="1"/>
      <c r="E4933" s="1"/>
      <c r="F4933" s="33" t="s">
        <v>2433</v>
      </c>
      <c r="G4933" s="34">
        <v>0.37519999999999998</v>
      </c>
    </row>
    <row r="4934" spans="1:7" ht="15" customHeight="1">
      <c r="A4934" s="27" t="s">
        <v>2729</v>
      </c>
      <c r="B4934" s="27" t="s">
        <v>3129</v>
      </c>
      <c r="C4934" s="27" t="s">
        <v>736</v>
      </c>
      <c r="D4934" s="28" t="s">
        <v>81</v>
      </c>
      <c r="E4934" s="1"/>
      <c r="F4934" s="1"/>
      <c r="G4934" s="1"/>
    </row>
    <row r="4935" spans="1:7" ht="27.95" customHeight="1">
      <c r="A4935" s="29" t="s">
        <v>55</v>
      </c>
      <c r="B4935" s="29" t="s">
        <v>56</v>
      </c>
      <c r="C4935" s="29" t="s">
        <v>57</v>
      </c>
      <c r="D4935" s="30" t="s">
        <v>58</v>
      </c>
      <c r="E4935" s="31">
        <v>1</v>
      </c>
      <c r="F4935" s="32">
        <v>0.16639999999999999</v>
      </c>
      <c r="G4935" s="32">
        <f>F4935*E4935</f>
        <v>0.16639999999999999</v>
      </c>
    </row>
    <row r="4936" spans="1:7" ht="15" customHeight="1">
      <c r="A4936" s="1"/>
      <c r="B4936" s="1"/>
      <c r="C4936" s="1"/>
      <c r="D4936" s="1"/>
      <c r="E4936" s="1"/>
      <c r="F4936" s="33" t="s">
        <v>2433</v>
      </c>
      <c r="G4936" s="34">
        <v>0.16639999999999999</v>
      </c>
    </row>
    <row r="4937" spans="1:7" ht="15.95" customHeight="1">
      <c r="A4937" s="27" t="s">
        <v>2535</v>
      </c>
      <c r="B4937" s="27" t="s">
        <v>3130</v>
      </c>
      <c r="C4937" s="27" t="s">
        <v>2409</v>
      </c>
      <c r="D4937" s="28" t="s">
        <v>58</v>
      </c>
      <c r="E4937" s="1"/>
      <c r="F4937" s="1"/>
      <c r="G4937" s="1"/>
    </row>
    <row r="4938" spans="1:7" ht="27.95" customHeight="1">
      <c r="A4938" s="29" t="s">
        <v>52</v>
      </c>
      <c r="B4938" s="29" t="s">
        <v>53</v>
      </c>
      <c r="C4938" s="29" t="s">
        <v>54</v>
      </c>
      <c r="D4938" s="30" t="s">
        <v>48</v>
      </c>
      <c r="E4938" s="31">
        <v>14</v>
      </c>
      <c r="F4938" s="32">
        <v>3.8674790920192003E-6</v>
      </c>
      <c r="G4938" s="32">
        <f>F4938*E4938</f>
        <v>5.4144707288268808E-5</v>
      </c>
    </row>
    <row r="4939" spans="1:7" ht="20.100000000000001" customHeight="1">
      <c r="A4939" s="29" t="s">
        <v>297</v>
      </c>
      <c r="B4939" s="29" t="s">
        <v>298</v>
      </c>
      <c r="C4939" s="29" t="s">
        <v>299</v>
      </c>
      <c r="D4939" s="30" t="s">
        <v>118</v>
      </c>
      <c r="E4939" s="31">
        <v>0.25</v>
      </c>
      <c r="F4939" s="32">
        <v>4.9173839999999995E-4</v>
      </c>
      <c r="G4939" s="32">
        <f>F4939*E4939</f>
        <v>1.2293459999999999E-4</v>
      </c>
    </row>
    <row r="4940" spans="1:7" ht="27.95" customHeight="1">
      <c r="A4940" s="29" t="s">
        <v>306</v>
      </c>
      <c r="B4940" s="29" t="s">
        <v>307</v>
      </c>
      <c r="C4940" s="29" t="s">
        <v>308</v>
      </c>
      <c r="D4940" s="30" t="s">
        <v>118</v>
      </c>
      <c r="E4940" s="31">
        <v>0.56000000000000005</v>
      </c>
      <c r="F4940" s="32">
        <v>5.4040079999999996E-4</v>
      </c>
      <c r="G4940" s="32">
        <f>F4940*E4940</f>
        <v>3.0262444800000003E-4</v>
      </c>
    </row>
    <row r="4941" spans="1:7" ht="20.100000000000001" customHeight="1">
      <c r="A4941" s="29" t="s">
        <v>353</v>
      </c>
      <c r="B4941" s="29" t="s">
        <v>298</v>
      </c>
      <c r="C4941" s="29" t="s">
        <v>299</v>
      </c>
      <c r="D4941" s="30" t="s">
        <v>118</v>
      </c>
      <c r="E4941" s="31">
        <v>3.38</v>
      </c>
      <c r="F4941" s="32">
        <v>4.9173839999999995E-4</v>
      </c>
      <c r="G4941" s="32">
        <f>F4941*E4941</f>
        <v>1.6620757919999997E-3</v>
      </c>
    </row>
    <row r="4942" spans="1:7" ht="20.100000000000001" customHeight="1">
      <c r="A4942" s="29" t="s">
        <v>354</v>
      </c>
      <c r="B4942" s="29" t="s">
        <v>355</v>
      </c>
      <c r="C4942" s="29" t="s">
        <v>356</v>
      </c>
      <c r="D4942" s="30" t="s">
        <v>118</v>
      </c>
      <c r="E4942" s="31">
        <v>3.89</v>
      </c>
      <c r="F4942" s="32">
        <v>3.0202480000000002E-4</v>
      </c>
      <c r="G4942" s="32">
        <f>F4942*E4942</f>
        <v>1.1748764720000001E-3</v>
      </c>
    </row>
    <row r="4943" spans="1:7" ht="15" customHeight="1">
      <c r="A4943" s="1"/>
      <c r="B4943" s="1"/>
      <c r="C4943" s="1"/>
      <c r="D4943" s="1"/>
      <c r="E4943" s="1"/>
      <c r="F4943" s="33" t="s">
        <v>2433</v>
      </c>
      <c r="G4943" s="34">
        <v>3.3166560192882688E-3</v>
      </c>
    </row>
    <row r="4944" spans="1:7" ht="24" customHeight="1">
      <c r="A4944" s="27" t="s">
        <v>2729</v>
      </c>
      <c r="B4944" s="27" t="s">
        <v>3131</v>
      </c>
      <c r="C4944" s="27" t="s">
        <v>2385</v>
      </c>
      <c r="D4944" s="28" t="s">
        <v>81</v>
      </c>
      <c r="E4944" s="1"/>
      <c r="F4944" s="1"/>
      <c r="G4944" s="1"/>
    </row>
    <row r="4945" spans="1:7" ht="20.100000000000001" customHeight="1">
      <c r="A4945" s="29" t="s">
        <v>49</v>
      </c>
      <c r="B4945" s="29" t="s">
        <v>50</v>
      </c>
      <c r="C4945" s="29" t="s">
        <v>51</v>
      </c>
      <c r="D4945" s="30" t="s">
        <v>48</v>
      </c>
      <c r="E4945" s="31">
        <v>30</v>
      </c>
      <c r="F4945" s="32">
        <v>0.91270640000000003</v>
      </c>
      <c r="G4945" s="32">
        <f>F4945*E4945</f>
        <v>27.381192000000002</v>
      </c>
    </row>
    <row r="4946" spans="1:7" ht="27.95" customHeight="1">
      <c r="A4946" s="29" t="s">
        <v>52</v>
      </c>
      <c r="B4946" s="29" t="s">
        <v>53</v>
      </c>
      <c r="C4946" s="29" t="s">
        <v>54</v>
      </c>
      <c r="D4946" s="30" t="s">
        <v>48</v>
      </c>
      <c r="E4946" s="31">
        <v>14</v>
      </c>
      <c r="F4946" s="32">
        <v>0.91993400000000003</v>
      </c>
      <c r="G4946" s="32">
        <f>F4946*E4946</f>
        <v>12.879076000000001</v>
      </c>
    </row>
    <row r="4947" spans="1:7" ht="15" customHeight="1">
      <c r="A4947" s="1"/>
      <c r="B4947" s="1"/>
      <c r="C4947" s="1"/>
      <c r="D4947" s="1"/>
      <c r="E4947" s="1"/>
      <c r="F4947" s="33" t="s">
        <v>2433</v>
      </c>
      <c r="G4947" s="34">
        <v>40.260268000000003</v>
      </c>
    </row>
  </sheetData>
  <mergeCells count="1">
    <mergeCell ref="A1:G1"/>
  </mergeCells>
  <pageMargins left="0.5" right="0.5" top="0.5" bottom="0.5" header="0" footer="0"/>
  <pageSetup paperSize="9" scale="85"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K132"/>
  <sheetViews>
    <sheetView workbookViewId="0"/>
  </sheetViews>
  <sheetFormatPr defaultRowHeight="15"/>
  <cols>
    <col min="1" max="1" width="9.42578125" customWidth="1"/>
    <col min="2" max="2" width="68.5703125" customWidth="1"/>
    <col min="3" max="3" width="9.42578125" customWidth="1"/>
    <col min="4" max="4" width="10.42578125" customWidth="1"/>
    <col min="5" max="5" width="9.42578125" customWidth="1"/>
    <col min="6" max="8" width="12.42578125" customWidth="1"/>
    <col min="9" max="10" width="8.5703125" customWidth="1"/>
    <col min="11" max="11" width="4.5703125" customWidth="1"/>
  </cols>
  <sheetData>
    <row r="1" spans="1:11" ht="99" customHeight="1">
      <c r="A1" s="65"/>
      <c r="B1" s="65"/>
      <c r="C1" s="65"/>
      <c r="D1" s="65"/>
      <c r="E1" s="65"/>
      <c r="F1" s="65"/>
      <c r="G1" s="65"/>
      <c r="H1" s="65"/>
      <c r="I1" s="65"/>
      <c r="J1" s="65"/>
      <c r="K1" s="65"/>
    </row>
    <row r="2" spans="1:11" ht="9.9499999999999993" customHeight="1">
      <c r="A2" s="1"/>
      <c r="B2" s="66" t="s">
        <v>0</v>
      </c>
      <c r="C2" s="66"/>
      <c r="D2" s="1"/>
      <c r="E2" s="1"/>
      <c r="F2" s="1"/>
      <c r="G2" s="1"/>
      <c r="H2" s="1"/>
      <c r="I2" s="1"/>
      <c r="J2" s="1"/>
      <c r="K2" s="1"/>
    </row>
    <row r="3" spans="1:11" ht="21.95" customHeight="1">
      <c r="A3" s="35" t="s">
        <v>2</v>
      </c>
      <c r="B3" s="36" t="s">
        <v>3</v>
      </c>
      <c r="C3" s="35" t="s">
        <v>4</v>
      </c>
      <c r="D3" s="35" t="s">
        <v>3132</v>
      </c>
      <c r="E3" s="35" t="s">
        <v>489</v>
      </c>
      <c r="F3" s="35" t="s">
        <v>6</v>
      </c>
      <c r="G3" s="35" t="s">
        <v>503</v>
      </c>
      <c r="H3" s="35" t="s">
        <v>3133</v>
      </c>
      <c r="I3" s="35" t="s">
        <v>3134</v>
      </c>
      <c r="J3" s="35" t="s">
        <v>3135</v>
      </c>
      <c r="K3" s="35" t="s">
        <v>3136</v>
      </c>
    </row>
    <row r="4" spans="1:11" ht="20.100000000000001" customHeight="1">
      <c r="A4" s="37" t="s">
        <v>185</v>
      </c>
      <c r="B4" s="38" t="s">
        <v>186</v>
      </c>
      <c r="C4" s="37" t="s">
        <v>80</v>
      </c>
      <c r="D4" s="37" t="s">
        <v>3137</v>
      </c>
      <c r="E4" s="37" t="s">
        <v>48</v>
      </c>
      <c r="F4" s="39">
        <v>1315.28</v>
      </c>
      <c r="G4" s="40">
        <v>295.17</v>
      </c>
      <c r="H4" s="40">
        <f t="shared" ref="H4:H35" si="0">ROUND(F4*G4,2)</f>
        <v>388231.2</v>
      </c>
      <c r="I4" s="41">
        <f t="shared" ref="I4:I35" si="1">H4/VALOR_TOTAL*100</f>
        <v>15.606224328150867</v>
      </c>
      <c r="J4" s="41">
        <f>I4</f>
        <v>15.606224328150867</v>
      </c>
      <c r="K4" s="37" t="str">
        <f t="shared" ref="K4:K35" si="2">IF(J4&lt;=50,"A",IF(J4&lt;=80,"B","C"))</f>
        <v>A</v>
      </c>
    </row>
    <row r="5" spans="1:11" ht="20.100000000000001" customHeight="1">
      <c r="A5" s="37" t="s">
        <v>261</v>
      </c>
      <c r="B5" s="38" t="s">
        <v>262</v>
      </c>
      <c r="C5" s="37" t="s">
        <v>80</v>
      </c>
      <c r="D5" s="37" t="s">
        <v>3137</v>
      </c>
      <c r="E5" s="37" t="s">
        <v>48</v>
      </c>
      <c r="F5" s="39">
        <v>340</v>
      </c>
      <c r="G5" s="40">
        <v>634.95000000000005</v>
      </c>
      <c r="H5" s="40">
        <f t="shared" si="0"/>
        <v>215883</v>
      </c>
      <c r="I5" s="41">
        <f t="shared" si="1"/>
        <v>8.6781240833662849</v>
      </c>
      <c r="J5" s="41">
        <f t="shared" ref="J5:J36" si="3">I5+J4</f>
        <v>24.284348411517151</v>
      </c>
      <c r="K5" s="37" t="str">
        <f t="shared" si="2"/>
        <v>A</v>
      </c>
    </row>
    <row r="6" spans="1:11" ht="20.100000000000001" customHeight="1">
      <c r="A6" s="37" t="s">
        <v>241</v>
      </c>
      <c r="B6" s="38" t="s">
        <v>242</v>
      </c>
      <c r="C6" s="37" t="s">
        <v>80</v>
      </c>
      <c r="D6" s="37" t="s">
        <v>3137</v>
      </c>
      <c r="E6" s="37" t="s">
        <v>48</v>
      </c>
      <c r="F6" s="39">
        <v>1269.6500000000001</v>
      </c>
      <c r="G6" s="40">
        <v>140.41999999999999</v>
      </c>
      <c r="H6" s="40">
        <f t="shared" si="0"/>
        <v>178284.25</v>
      </c>
      <c r="I6" s="41">
        <f t="shared" si="1"/>
        <v>7.1667192118411158</v>
      </c>
      <c r="J6" s="41">
        <f t="shared" si="3"/>
        <v>31.451067623358266</v>
      </c>
      <c r="K6" s="37" t="str">
        <f t="shared" si="2"/>
        <v>A</v>
      </c>
    </row>
    <row r="7" spans="1:11" ht="20.100000000000001" customHeight="1">
      <c r="A7" s="37" t="s">
        <v>150</v>
      </c>
      <c r="B7" s="38" t="s">
        <v>151</v>
      </c>
      <c r="C7" s="37" t="s">
        <v>80</v>
      </c>
      <c r="D7" s="37" t="s">
        <v>3137</v>
      </c>
      <c r="E7" s="37" t="s">
        <v>48</v>
      </c>
      <c r="F7" s="39">
        <v>2573.67</v>
      </c>
      <c r="G7" s="40">
        <v>50.47</v>
      </c>
      <c r="H7" s="40">
        <f t="shared" si="0"/>
        <v>129893.12</v>
      </c>
      <c r="I7" s="41">
        <f t="shared" si="1"/>
        <v>5.2214792870934108</v>
      </c>
      <c r="J7" s="41">
        <f t="shared" si="3"/>
        <v>36.672546910451679</v>
      </c>
      <c r="K7" s="37" t="str">
        <f t="shared" si="2"/>
        <v>A</v>
      </c>
    </row>
    <row r="8" spans="1:11" ht="27.95" customHeight="1">
      <c r="A8" s="37" t="s">
        <v>138</v>
      </c>
      <c r="B8" s="38" t="s">
        <v>139</v>
      </c>
      <c r="C8" s="37" t="s">
        <v>14</v>
      </c>
      <c r="D8" s="37" t="s">
        <v>518</v>
      </c>
      <c r="E8" s="37" t="s">
        <v>48</v>
      </c>
      <c r="F8" s="39">
        <v>1791.44</v>
      </c>
      <c r="G8" s="40">
        <v>53.75</v>
      </c>
      <c r="H8" s="40">
        <f t="shared" si="0"/>
        <v>96289.9</v>
      </c>
      <c r="I8" s="41">
        <f t="shared" si="1"/>
        <v>3.8706878270865759</v>
      </c>
      <c r="J8" s="41">
        <f t="shared" si="3"/>
        <v>40.543234737538256</v>
      </c>
      <c r="K8" s="37" t="str">
        <f t="shared" si="2"/>
        <v>A</v>
      </c>
    </row>
    <row r="9" spans="1:11" ht="20.100000000000001" customHeight="1">
      <c r="A9" s="37" t="s">
        <v>413</v>
      </c>
      <c r="B9" s="38" t="s">
        <v>414</v>
      </c>
      <c r="C9" s="37" t="s">
        <v>80</v>
      </c>
      <c r="D9" s="37" t="s">
        <v>3137</v>
      </c>
      <c r="E9" s="37" t="s">
        <v>48</v>
      </c>
      <c r="F9" s="39">
        <v>106.02</v>
      </c>
      <c r="G9" s="40">
        <v>715.51</v>
      </c>
      <c r="H9" s="40">
        <f t="shared" si="0"/>
        <v>75858.37</v>
      </c>
      <c r="I9" s="41">
        <f t="shared" si="1"/>
        <v>3.0493755766869581</v>
      </c>
      <c r="J9" s="41">
        <f t="shared" si="3"/>
        <v>43.592610314225212</v>
      </c>
      <c r="K9" s="37" t="str">
        <f t="shared" si="2"/>
        <v>A</v>
      </c>
    </row>
    <row r="10" spans="1:11" ht="20.100000000000001" customHeight="1">
      <c r="A10" s="37" t="s">
        <v>107</v>
      </c>
      <c r="B10" s="38" t="s">
        <v>108</v>
      </c>
      <c r="C10" s="37" t="s">
        <v>62</v>
      </c>
      <c r="D10" s="37" t="s">
        <v>3137</v>
      </c>
      <c r="E10" s="37" t="s">
        <v>48</v>
      </c>
      <c r="F10" s="39">
        <v>186.85</v>
      </c>
      <c r="G10" s="40">
        <v>392.5</v>
      </c>
      <c r="H10" s="40">
        <f t="shared" si="0"/>
        <v>73338.63</v>
      </c>
      <c r="I10" s="41">
        <f t="shared" si="1"/>
        <v>2.9480863766210827</v>
      </c>
      <c r="J10" s="41">
        <f t="shared" si="3"/>
        <v>46.540696690846296</v>
      </c>
      <c r="K10" s="37" t="str">
        <f t="shared" si="2"/>
        <v>A</v>
      </c>
    </row>
    <row r="11" spans="1:11" ht="20.100000000000001" customHeight="1">
      <c r="A11" s="37" t="s">
        <v>280</v>
      </c>
      <c r="B11" s="38" t="s">
        <v>281</v>
      </c>
      <c r="C11" s="37" t="s">
        <v>80</v>
      </c>
      <c r="D11" s="37" t="s">
        <v>3137</v>
      </c>
      <c r="E11" s="37" t="s">
        <v>48</v>
      </c>
      <c r="F11" s="39">
        <v>454.41</v>
      </c>
      <c r="G11" s="40">
        <v>146.66</v>
      </c>
      <c r="H11" s="40">
        <f t="shared" si="0"/>
        <v>66643.77</v>
      </c>
      <c r="I11" s="41">
        <f t="shared" si="1"/>
        <v>2.6789645569281673</v>
      </c>
      <c r="J11" s="41">
        <f t="shared" si="3"/>
        <v>49.219661247774461</v>
      </c>
      <c r="K11" s="37" t="str">
        <f t="shared" si="2"/>
        <v>A</v>
      </c>
    </row>
    <row r="12" spans="1:11" ht="27.95" customHeight="1">
      <c r="A12" s="37" t="s">
        <v>68</v>
      </c>
      <c r="B12" s="38" t="s">
        <v>69</v>
      </c>
      <c r="C12" s="37" t="s">
        <v>14</v>
      </c>
      <c r="D12" s="37" t="s">
        <v>557</v>
      </c>
      <c r="E12" s="37" t="s">
        <v>70</v>
      </c>
      <c r="F12" s="39">
        <v>3112.25</v>
      </c>
      <c r="G12" s="40">
        <v>19.420000000000002</v>
      </c>
      <c r="H12" s="40">
        <f t="shared" si="0"/>
        <v>60439.9</v>
      </c>
      <c r="I12" s="41">
        <f t="shared" si="1"/>
        <v>2.4295796880080878</v>
      </c>
      <c r="J12" s="41">
        <f t="shared" si="3"/>
        <v>51.649240935782551</v>
      </c>
      <c r="K12" s="37" t="str">
        <f t="shared" si="2"/>
        <v>B</v>
      </c>
    </row>
    <row r="13" spans="1:11" ht="36" customHeight="1">
      <c r="A13" s="37" t="s">
        <v>17</v>
      </c>
      <c r="B13" s="38" t="s">
        <v>18</v>
      </c>
      <c r="C13" s="37" t="s">
        <v>14</v>
      </c>
      <c r="D13" s="37" t="s">
        <v>586</v>
      </c>
      <c r="E13" s="37" t="s">
        <v>19</v>
      </c>
      <c r="F13" s="39">
        <v>12</v>
      </c>
      <c r="G13" s="40">
        <v>4817.3599999999997</v>
      </c>
      <c r="H13" s="40">
        <f t="shared" si="0"/>
        <v>57808.32</v>
      </c>
      <c r="I13" s="41">
        <f t="shared" si="1"/>
        <v>2.3237947129275809</v>
      </c>
      <c r="J13" s="41">
        <f t="shared" si="3"/>
        <v>53.97303564871013</v>
      </c>
      <c r="K13" s="37" t="str">
        <f t="shared" si="2"/>
        <v>B</v>
      </c>
    </row>
    <row r="14" spans="1:11" ht="20.100000000000001" customHeight="1">
      <c r="A14" s="37" t="s">
        <v>381</v>
      </c>
      <c r="B14" s="38" t="s">
        <v>382</v>
      </c>
      <c r="C14" s="37" t="s">
        <v>14</v>
      </c>
      <c r="D14" s="37" t="s">
        <v>518</v>
      </c>
      <c r="E14" s="37" t="s">
        <v>48</v>
      </c>
      <c r="F14" s="39">
        <v>416.73</v>
      </c>
      <c r="G14" s="40">
        <v>138.07</v>
      </c>
      <c r="H14" s="40">
        <f t="shared" si="0"/>
        <v>57537.91</v>
      </c>
      <c r="I14" s="41">
        <f t="shared" si="1"/>
        <v>2.3129246975332096</v>
      </c>
      <c r="J14" s="41">
        <f t="shared" si="3"/>
        <v>56.285960346243343</v>
      </c>
      <c r="K14" s="37" t="str">
        <f t="shared" si="2"/>
        <v>B</v>
      </c>
    </row>
    <row r="15" spans="1:11" ht="20.100000000000001" customHeight="1">
      <c r="A15" s="37" t="s">
        <v>128</v>
      </c>
      <c r="B15" s="38" t="s">
        <v>129</v>
      </c>
      <c r="C15" s="37" t="s">
        <v>14</v>
      </c>
      <c r="D15" s="37" t="s">
        <v>518</v>
      </c>
      <c r="E15" s="37" t="s">
        <v>48</v>
      </c>
      <c r="F15" s="39">
        <v>2183.17</v>
      </c>
      <c r="G15" s="40">
        <v>23.71</v>
      </c>
      <c r="H15" s="40">
        <f t="shared" si="0"/>
        <v>51762.96</v>
      </c>
      <c r="I15" s="41">
        <f t="shared" si="1"/>
        <v>2.0807816724907737</v>
      </c>
      <c r="J15" s="41">
        <f t="shared" si="3"/>
        <v>58.366742018734115</v>
      </c>
      <c r="K15" s="37" t="str">
        <f t="shared" si="2"/>
        <v>B</v>
      </c>
    </row>
    <row r="16" spans="1:11" ht="20.100000000000001" customHeight="1">
      <c r="A16" s="37" t="s">
        <v>211</v>
      </c>
      <c r="B16" s="38" t="s">
        <v>212</v>
      </c>
      <c r="C16" s="37" t="s">
        <v>14</v>
      </c>
      <c r="D16" s="37" t="s">
        <v>518</v>
      </c>
      <c r="E16" s="37" t="s">
        <v>101</v>
      </c>
      <c r="F16" s="39">
        <v>756.83</v>
      </c>
      <c r="G16" s="40">
        <v>65.84</v>
      </c>
      <c r="H16" s="40">
        <f t="shared" si="0"/>
        <v>49829.69</v>
      </c>
      <c r="I16" s="41">
        <f t="shared" si="1"/>
        <v>2.0030675544423424</v>
      </c>
      <c r="J16" s="41">
        <f t="shared" si="3"/>
        <v>60.369809573176454</v>
      </c>
      <c r="K16" s="37" t="str">
        <f t="shared" si="2"/>
        <v>B</v>
      </c>
    </row>
    <row r="17" spans="1:11" ht="27.95" customHeight="1">
      <c r="A17" s="37" t="s">
        <v>72</v>
      </c>
      <c r="B17" s="38" t="s">
        <v>73</v>
      </c>
      <c r="C17" s="37" t="s">
        <v>14</v>
      </c>
      <c r="D17" s="37" t="s">
        <v>518</v>
      </c>
      <c r="E17" s="37" t="s">
        <v>48</v>
      </c>
      <c r="F17" s="39">
        <v>2489.8000000000002</v>
      </c>
      <c r="G17" s="40">
        <v>18.47</v>
      </c>
      <c r="H17" s="40">
        <f t="shared" si="0"/>
        <v>45986.61</v>
      </c>
      <c r="I17" s="41">
        <f t="shared" si="1"/>
        <v>1.8485823698641064</v>
      </c>
      <c r="J17" s="41">
        <f t="shared" si="3"/>
        <v>62.218391943040558</v>
      </c>
      <c r="K17" s="37" t="str">
        <f t="shared" si="2"/>
        <v>B</v>
      </c>
    </row>
    <row r="18" spans="1:11" ht="20.100000000000001" customHeight="1">
      <c r="A18" s="37" t="s">
        <v>247</v>
      </c>
      <c r="B18" s="38" t="s">
        <v>248</v>
      </c>
      <c r="C18" s="37" t="s">
        <v>80</v>
      </c>
      <c r="D18" s="37" t="s">
        <v>3137</v>
      </c>
      <c r="E18" s="37" t="s">
        <v>48</v>
      </c>
      <c r="F18" s="39">
        <v>283.3</v>
      </c>
      <c r="G18" s="40">
        <v>133.87</v>
      </c>
      <c r="H18" s="40">
        <f t="shared" si="0"/>
        <v>37925.370000000003</v>
      </c>
      <c r="I18" s="41">
        <f t="shared" si="1"/>
        <v>1.5245344319264476</v>
      </c>
      <c r="J18" s="41">
        <f t="shared" si="3"/>
        <v>63.742926374967006</v>
      </c>
      <c r="K18" s="37" t="str">
        <f t="shared" si="2"/>
        <v>B</v>
      </c>
    </row>
    <row r="19" spans="1:11" ht="36" customHeight="1">
      <c r="A19" s="37" t="s">
        <v>12</v>
      </c>
      <c r="B19" s="38" t="s">
        <v>13</v>
      </c>
      <c r="C19" s="37" t="s">
        <v>14</v>
      </c>
      <c r="D19" s="37" t="s">
        <v>586</v>
      </c>
      <c r="E19" s="37" t="s">
        <v>15</v>
      </c>
      <c r="F19" s="39">
        <v>264</v>
      </c>
      <c r="G19" s="40">
        <v>131.88</v>
      </c>
      <c r="H19" s="40">
        <f t="shared" si="0"/>
        <v>34816.32</v>
      </c>
      <c r="I19" s="41">
        <f t="shared" si="1"/>
        <v>1.3995559867436864</v>
      </c>
      <c r="J19" s="41">
        <f t="shared" si="3"/>
        <v>65.142482361710691</v>
      </c>
      <c r="K19" s="37" t="str">
        <f t="shared" si="2"/>
        <v>B</v>
      </c>
    </row>
    <row r="20" spans="1:11" ht="20.100000000000001" customHeight="1">
      <c r="A20" s="37" t="s">
        <v>270</v>
      </c>
      <c r="B20" s="38" t="s">
        <v>271</v>
      </c>
      <c r="C20" s="37" t="s">
        <v>80</v>
      </c>
      <c r="D20" s="37" t="s">
        <v>3137</v>
      </c>
      <c r="E20" s="37" t="s">
        <v>48</v>
      </c>
      <c r="F20" s="39">
        <v>408</v>
      </c>
      <c r="G20" s="40">
        <v>80.790000000000006</v>
      </c>
      <c r="H20" s="40">
        <f t="shared" si="0"/>
        <v>32962.32</v>
      </c>
      <c r="I20" s="41">
        <f t="shared" si="1"/>
        <v>1.3250283859110081</v>
      </c>
      <c r="J20" s="41">
        <f t="shared" si="3"/>
        <v>66.467510747621702</v>
      </c>
      <c r="K20" s="37" t="str">
        <f t="shared" si="2"/>
        <v>B</v>
      </c>
    </row>
    <row r="21" spans="1:11" ht="20.100000000000001" customHeight="1">
      <c r="A21" s="37" t="s">
        <v>176</v>
      </c>
      <c r="B21" s="38" t="s">
        <v>177</v>
      </c>
      <c r="C21" s="37" t="s">
        <v>80</v>
      </c>
      <c r="D21" s="37" t="s">
        <v>3137</v>
      </c>
      <c r="E21" s="37" t="s">
        <v>48</v>
      </c>
      <c r="F21" s="39">
        <v>262.7</v>
      </c>
      <c r="G21" s="40">
        <v>125.44</v>
      </c>
      <c r="H21" s="40">
        <f t="shared" si="0"/>
        <v>32953.089999999997</v>
      </c>
      <c r="I21" s="41">
        <f t="shared" si="1"/>
        <v>1.3246573558378227</v>
      </c>
      <c r="J21" s="41">
        <f t="shared" si="3"/>
        <v>67.792168103459531</v>
      </c>
      <c r="K21" s="37" t="str">
        <f t="shared" si="2"/>
        <v>B</v>
      </c>
    </row>
    <row r="22" spans="1:11" ht="27.95" customHeight="1">
      <c r="A22" s="37" t="s">
        <v>267</v>
      </c>
      <c r="B22" s="38" t="s">
        <v>268</v>
      </c>
      <c r="C22" s="37" t="s">
        <v>14</v>
      </c>
      <c r="D22" s="37" t="s">
        <v>518</v>
      </c>
      <c r="E22" s="37" t="s">
        <v>48</v>
      </c>
      <c r="F22" s="39">
        <v>760.76</v>
      </c>
      <c r="G22" s="40">
        <v>41.23</v>
      </c>
      <c r="H22" s="40">
        <f t="shared" si="0"/>
        <v>31366.13</v>
      </c>
      <c r="I22" s="41">
        <f t="shared" si="1"/>
        <v>1.2608643022146153</v>
      </c>
      <c r="J22" s="41">
        <f t="shared" si="3"/>
        <v>69.053032405674145</v>
      </c>
      <c r="K22" s="37" t="str">
        <f t="shared" si="2"/>
        <v>B</v>
      </c>
    </row>
    <row r="23" spans="1:11" ht="20.100000000000001" customHeight="1">
      <c r="A23" s="37" t="s">
        <v>153</v>
      </c>
      <c r="B23" s="38" t="s">
        <v>154</v>
      </c>
      <c r="C23" s="37" t="s">
        <v>100</v>
      </c>
      <c r="D23" s="37" t="s">
        <v>3137</v>
      </c>
      <c r="E23" s="37" t="s">
        <v>155</v>
      </c>
      <c r="F23" s="39">
        <v>142</v>
      </c>
      <c r="G23" s="40">
        <v>199.61</v>
      </c>
      <c r="H23" s="40">
        <f t="shared" si="0"/>
        <v>28344.62</v>
      </c>
      <c r="I23" s="41">
        <f t="shared" si="1"/>
        <v>1.1394048139773194</v>
      </c>
      <c r="J23" s="41">
        <f t="shared" si="3"/>
        <v>70.192437219651467</v>
      </c>
      <c r="K23" s="37" t="str">
        <f t="shared" si="2"/>
        <v>B</v>
      </c>
    </row>
    <row r="24" spans="1:11" ht="15" customHeight="1">
      <c r="A24" s="37" t="s">
        <v>188</v>
      </c>
      <c r="B24" s="38" t="s">
        <v>189</v>
      </c>
      <c r="C24" s="37" t="s">
        <v>29</v>
      </c>
      <c r="D24" s="37" t="s">
        <v>518</v>
      </c>
      <c r="E24" s="37" t="s">
        <v>48</v>
      </c>
      <c r="F24" s="39">
        <v>360.72</v>
      </c>
      <c r="G24" s="40">
        <v>77.849999999999994</v>
      </c>
      <c r="H24" s="40">
        <f t="shared" si="0"/>
        <v>28082.05</v>
      </c>
      <c r="I24" s="41">
        <f t="shared" si="1"/>
        <v>1.1288499530546463</v>
      </c>
      <c r="J24" s="41">
        <f t="shared" si="3"/>
        <v>71.321287172706107</v>
      </c>
      <c r="K24" s="37" t="str">
        <f t="shared" si="2"/>
        <v>B</v>
      </c>
    </row>
    <row r="25" spans="1:11" ht="20.100000000000001" customHeight="1">
      <c r="A25" s="37" t="s">
        <v>50</v>
      </c>
      <c r="B25" s="38" t="s">
        <v>51</v>
      </c>
      <c r="C25" s="37" t="s">
        <v>14</v>
      </c>
      <c r="D25" s="37" t="s">
        <v>3137</v>
      </c>
      <c r="E25" s="37" t="s">
        <v>48</v>
      </c>
      <c r="F25" s="39">
        <v>30</v>
      </c>
      <c r="G25" s="40">
        <v>880.06</v>
      </c>
      <c r="H25" s="40">
        <f t="shared" si="0"/>
        <v>26401.8</v>
      </c>
      <c r="I25" s="41">
        <f t="shared" si="1"/>
        <v>1.0613068024078784</v>
      </c>
      <c r="J25" s="41">
        <f t="shared" si="3"/>
        <v>72.382593975113991</v>
      </c>
      <c r="K25" s="37" t="str">
        <f t="shared" si="2"/>
        <v>B</v>
      </c>
    </row>
    <row r="26" spans="1:11" ht="20.100000000000001" customHeight="1">
      <c r="A26" s="37" t="s">
        <v>361</v>
      </c>
      <c r="B26" s="38" t="s">
        <v>362</v>
      </c>
      <c r="C26" s="37" t="s">
        <v>14</v>
      </c>
      <c r="D26" s="37" t="s">
        <v>518</v>
      </c>
      <c r="E26" s="37" t="s">
        <v>48</v>
      </c>
      <c r="F26" s="39">
        <v>242</v>
      </c>
      <c r="G26" s="40">
        <v>106.69</v>
      </c>
      <c r="H26" s="40">
        <f t="shared" si="0"/>
        <v>25818.98</v>
      </c>
      <c r="I26" s="41">
        <f t="shared" si="1"/>
        <v>1.0378784440921818</v>
      </c>
      <c r="J26" s="41">
        <f t="shared" si="3"/>
        <v>73.420472419206178</v>
      </c>
      <c r="K26" s="37" t="str">
        <f t="shared" si="2"/>
        <v>B</v>
      </c>
    </row>
    <row r="27" spans="1:11" ht="20.100000000000001" customHeight="1">
      <c r="A27" s="37" t="s">
        <v>141</v>
      </c>
      <c r="B27" s="38" t="s">
        <v>142</v>
      </c>
      <c r="C27" s="37" t="s">
        <v>80</v>
      </c>
      <c r="D27" s="37" t="s">
        <v>3137</v>
      </c>
      <c r="E27" s="37" t="s">
        <v>81</v>
      </c>
      <c r="F27" s="39">
        <v>234</v>
      </c>
      <c r="G27" s="40">
        <v>107.82</v>
      </c>
      <c r="H27" s="40">
        <f t="shared" si="0"/>
        <v>25229.88</v>
      </c>
      <c r="I27" s="41">
        <f t="shared" si="1"/>
        <v>1.0141976406129312</v>
      </c>
      <c r="J27" s="41">
        <f t="shared" si="3"/>
        <v>74.434670059819112</v>
      </c>
      <c r="K27" s="37" t="str">
        <f t="shared" si="2"/>
        <v>B</v>
      </c>
    </row>
    <row r="28" spans="1:11" ht="20.100000000000001" customHeight="1">
      <c r="A28" s="37" t="s">
        <v>394</v>
      </c>
      <c r="B28" s="38" t="s">
        <v>395</v>
      </c>
      <c r="C28" s="37" t="s">
        <v>14</v>
      </c>
      <c r="D28" s="37" t="s">
        <v>518</v>
      </c>
      <c r="E28" s="37" t="s">
        <v>58</v>
      </c>
      <c r="F28" s="39">
        <v>33</v>
      </c>
      <c r="G28" s="40">
        <v>665</v>
      </c>
      <c r="H28" s="40">
        <f t="shared" si="0"/>
        <v>21945</v>
      </c>
      <c r="I28" s="41">
        <f t="shared" si="1"/>
        <v>0.88215113283340119</v>
      </c>
      <c r="J28" s="41">
        <f t="shared" si="3"/>
        <v>75.316821192652512</v>
      </c>
      <c r="K28" s="37" t="str">
        <f t="shared" si="2"/>
        <v>B</v>
      </c>
    </row>
    <row r="29" spans="1:11" ht="15" customHeight="1">
      <c r="A29" s="37" t="s">
        <v>131</v>
      </c>
      <c r="B29" s="38" t="s">
        <v>132</v>
      </c>
      <c r="C29" s="37" t="s">
        <v>14</v>
      </c>
      <c r="D29" s="37" t="s">
        <v>518</v>
      </c>
      <c r="E29" s="37" t="s">
        <v>48</v>
      </c>
      <c r="F29" s="39">
        <v>1812.9</v>
      </c>
      <c r="G29" s="40">
        <v>11.87</v>
      </c>
      <c r="H29" s="40">
        <f t="shared" si="0"/>
        <v>21519.119999999999</v>
      </c>
      <c r="I29" s="41">
        <f t="shared" si="1"/>
        <v>0.86503149171008875</v>
      </c>
      <c r="J29" s="41">
        <f t="shared" si="3"/>
        <v>76.181852684362596</v>
      </c>
      <c r="K29" s="37" t="str">
        <f t="shared" si="2"/>
        <v>B</v>
      </c>
    </row>
    <row r="30" spans="1:11" ht="20.100000000000001" customHeight="1">
      <c r="A30" s="37" t="s">
        <v>244</v>
      </c>
      <c r="B30" s="38" t="s">
        <v>245</v>
      </c>
      <c r="C30" s="37" t="s">
        <v>80</v>
      </c>
      <c r="D30" s="37" t="s">
        <v>3137</v>
      </c>
      <c r="E30" s="37" t="s">
        <v>48</v>
      </c>
      <c r="F30" s="39">
        <v>168.7</v>
      </c>
      <c r="G30" s="40">
        <v>126.87</v>
      </c>
      <c r="H30" s="40">
        <f t="shared" si="0"/>
        <v>21402.97</v>
      </c>
      <c r="I30" s="41">
        <f t="shared" si="1"/>
        <v>0.86036246213257239</v>
      </c>
      <c r="J30" s="41">
        <f t="shared" si="3"/>
        <v>77.042215146495167</v>
      </c>
      <c r="K30" s="37" t="str">
        <f t="shared" si="2"/>
        <v>B</v>
      </c>
    </row>
    <row r="31" spans="1:11" ht="15" customHeight="1">
      <c r="A31" s="37" t="s">
        <v>153</v>
      </c>
      <c r="B31" s="38" t="s">
        <v>154</v>
      </c>
      <c r="C31" s="37" t="s">
        <v>170</v>
      </c>
      <c r="D31" s="37" t="s">
        <v>518</v>
      </c>
      <c r="E31" s="37" t="s">
        <v>155</v>
      </c>
      <c r="F31" s="39">
        <v>371</v>
      </c>
      <c r="G31" s="40">
        <v>57.65</v>
      </c>
      <c r="H31" s="40">
        <f t="shared" si="0"/>
        <v>21388.15</v>
      </c>
      <c r="I31" s="41">
        <f t="shared" si="1"/>
        <v>0.85976672370520446</v>
      </c>
      <c r="J31" s="41">
        <f t="shared" si="3"/>
        <v>77.901981870200373</v>
      </c>
      <c r="K31" s="37" t="str">
        <f t="shared" si="2"/>
        <v>B</v>
      </c>
    </row>
    <row r="32" spans="1:11" ht="20.100000000000001" customHeight="1">
      <c r="A32" s="37" t="s">
        <v>32</v>
      </c>
      <c r="B32" s="38" t="s">
        <v>33</v>
      </c>
      <c r="C32" s="37" t="s">
        <v>14</v>
      </c>
      <c r="D32" s="37" t="s">
        <v>557</v>
      </c>
      <c r="E32" s="37" t="s">
        <v>19</v>
      </c>
      <c r="F32" s="39">
        <v>12</v>
      </c>
      <c r="G32" s="40">
        <v>1781.25</v>
      </c>
      <c r="H32" s="40">
        <f t="shared" si="0"/>
        <v>21375</v>
      </c>
      <c r="I32" s="41">
        <f t="shared" si="1"/>
        <v>0.85923811639616998</v>
      </c>
      <c r="J32" s="41">
        <f t="shared" si="3"/>
        <v>78.761219986596544</v>
      </c>
      <c r="K32" s="37" t="str">
        <f t="shared" si="2"/>
        <v>B</v>
      </c>
    </row>
    <row r="33" spans="1:11" ht="20.100000000000001" customHeight="1">
      <c r="A33" s="37" t="s">
        <v>419</v>
      </c>
      <c r="B33" s="38" t="s">
        <v>420</v>
      </c>
      <c r="C33" s="37" t="s">
        <v>14</v>
      </c>
      <c r="D33" s="37" t="s">
        <v>518</v>
      </c>
      <c r="E33" s="37" t="s">
        <v>48</v>
      </c>
      <c r="F33" s="39">
        <v>29.92</v>
      </c>
      <c r="G33" s="40">
        <v>684.08</v>
      </c>
      <c r="H33" s="40">
        <f t="shared" si="0"/>
        <v>20467.669999999998</v>
      </c>
      <c r="I33" s="41">
        <f t="shared" si="1"/>
        <v>0.82276501603828744</v>
      </c>
      <c r="J33" s="41">
        <f t="shared" si="3"/>
        <v>79.583985002634833</v>
      </c>
      <c r="K33" s="37" t="str">
        <f t="shared" si="2"/>
        <v>B</v>
      </c>
    </row>
    <row r="34" spans="1:11" ht="15" customHeight="1">
      <c r="A34" s="37" t="s">
        <v>437</v>
      </c>
      <c r="B34" s="38" t="s">
        <v>438</v>
      </c>
      <c r="C34" s="37" t="s">
        <v>170</v>
      </c>
      <c r="D34" s="37" t="s">
        <v>518</v>
      </c>
      <c r="E34" s="37" t="s">
        <v>171</v>
      </c>
      <c r="F34" s="39">
        <v>29.8</v>
      </c>
      <c r="G34" s="40">
        <v>574.74</v>
      </c>
      <c r="H34" s="40">
        <f t="shared" si="0"/>
        <v>17127.25</v>
      </c>
      <c r="I34" s="41">
        <f t="shared" si="1"/>
        <v>0.68848589609573341</v>
      </c>
      <c r="J34" s="41">
        <f t="shared" si="3"/>
        <v>80.27247089873056</v>
      </c>
      <c r="K34" s="37" t="str">
        <f t="shared" si="2"/>
        <v>C</v>
      </c>
    </row>
    <row r="35" spans="1:11" ht="20.100000000000001" customHeight="1">
      <c r="A35" s="37" t="s">
        <v>113</v>
      </c>
      <c r="B35" s="38" t="s">
        <v>114</v>
      </c>
      <c r="C35" s="37" t="s">
        <v>62</v>
      </c>
      <c r="D35" s="37" t="s">
        <v>3137</v>
      </c>
      <c r="E35" s="37" t="s">
        <v>101</v>
      </c>
      <c r="F35" s="39">
        <v>51.39</v>
      </c>
      <c r="G35" s="40">
        <v>315.54000000000002</v>
      </c>
      <c r="H35" s="40">
        <f t="shared" si="0"/>
        <v>16215.6</v>
      </c>
      <c r="I35" s="41">
        <f t="shared" si="1"/>
        <v>0.65183913919222147</v>
      </c>
      <c r="J35" s="41">
        <f t="shared" si="3"/>
        <v>80.92431003792278</v>
      </c>
      <c r="K35" s="37" t="str">
        <f t="shared" si="2"/>
        <v>C</v>
      </c>
    </row>
    <row r="36" spans="1:11" ht="20.100000000000001" customHeight="1">
      <c r="A36" s="37" t="s">
        <v>283</v>
      </c>
      <c r="B36" s="38" t="s">
        <v>284</v>
      </c>
      <c r="C36" s="37" t="s">
        <v>14</v>
      </c>
      <c r="D36" s="37" t="s">
        <v>518</v>
      </c>
      <c r="E36" s="37" t="s">
        <v>48</v>
      </c>
      <c r="F36" s="39">
        <v>229.45</v>
      </c>
      <c r="G36" s="40">
        <v>70.58</v>
      </c>
      <c r="H36" s="40">
        <f t="shared" ref="H36:H67" si="4">ROUND(F36*G36,2)</f>
        <v>16194.58</v>
      </c>
      <c r="I36" s="41">
        <f t="shared" ref="I36:I67" si="5">H36/VALOR_TOTAL*100</f>
        <v>0.65099417146325544</v>
      </c>
      <c r="J36" s="41">
        <f t="shared" si="3"/>
        <v>81.575304209386033</v>
      </c>
      <c r="K36" s="37" t="str">
        <f t="shared" ref="K36:K67" si="6">IF(J36&lt;=50,"A",IF(J36&lt;=80,"B","C"))</f>
        <v>C</v>
      </c>
    </row>
    <row r="37" spans="1:11" ht="20.100000000000001" customHeight="1">
      <c r="A37" s="37" t="s">
        <v>98</v>
      </c>
      <c r="B37" s="38" t="s">
        <v>99</v>
      </c>
      <c r="C37" s="37" t="s">
        <v>100</v>
      </c>
      <c r="D37" s="37" t="s">
        <v>3137</v>
      </c>
      <c r="E37" s="37" t="s">
        <v>101</v>
      </c>
      <c r="F37" s="39">
        <v>186.85</v>
      </c>
      <c r="G37" s="40">
        <v>83.09</v>
      </c>
      <c r="H37" s="40">
        <f t="shared" si="4"/>
        <v>15525.37</v>
      </c>
      <c r="I37" s="41">
        <f t="shared" si="5"/>
        <v>0.62409308421771259</v>
      </c>
      <c r="J37" s="41">
        <f t="shared" ref="J37:J68" si="7">I37+J36</f>
        <v>82.199397293603752</v>
      </c>
      <c r="K37" s="37" t="str">
        <f t="shared" si="6"/>
        <v>C</v>
      </c>
    </row>
    <row r="38" spans="1:11" ht="20.100000000000001" customHeight="1">
      <c r="A38" s="37" t="s">
        <v>162</v>
      </c>
      <c r="B38" s="38" t="s">
        <v>163</v>
      </c>
      <c r="C38" s="37" t="s">
        <v>80</v>
      </c>
      <c r="D38" s="37" t="s">
        <v>3137</v>
      </c>
      <c r="E38" s="37" t="s">
        <v>48</v>
      </c>
      <c r="F38" s="39">
        <v>161.22</v>
      </c>
      <c r="G38" s="40">
        <v>95.55</v>
      </c>
      <c r="H38" s="40">
        <f t="shared" si="4"/>
        <v>15404.57</v>
      </c>
      <c r="I38" s="41">
        <f t="shared" si="5"/>
        <v>0.6192371326639976</v>
      </c>
      <c r="J38" s="41">
        <f t="shared" si="7"/>
        <v>82.818634426267749</v>
      </c>
      <c r="K38" s="37" t="str">
        <f t="shared" si="6"/>
        <v>C</v>
      </c>
    </row>
    <row r="39" spans="1:11" ht="15" customHeight="1">
      <c r="A39" s="37" t="s">
        <v>75</v>
      </c>
      <c r="B39" s="38" t="s">
        <v>76</v>
      </c>
      <c r="C39" s="37" t="s">
        <v>14</v>
      </c>
      <c r="D39" s="37" t="s">
        <v>518</v>
      </c>
      <c r="E39" s="37" t="s">
        <v>48</v>
      </c>
      <c r="F39" s="39">
        <v>2489.8000000000002</v>
      </c>
      <c r="G39" s="40">
        <v>5.67</v>
      </c>
      <c r="H39" s="40">
        <f t="shared" si="4"/>
        <v>14117.17</v>
      </c>
      <c r="I39" s="41">
        <f t="shared" si="5"/>
        <v>0.56748587413541607</v>
      </c>
      <c r="J39" s="41">
        <f t="shared" si="7"/>
        <v>83.386120300403164</v>
      </c>
      <c r="K39" s="37" t="str">
        <f t="shared" si="6"/>
        <v>C</v>
      </c>
    </row>
    <row r="40" spans="1:11" ht="20.100000000000001" customHeight="1">
      <c r="A40" s="37" t="s">
        <v>390</v>
      </c>
      <c r="B40" s="38" t="s">
        <v>391</v>
      </c>
      <c r="C40" s="37" t="s">
        <v>392</v>
      </c>
      <c r="D40" s="37" t="s">
        <v>3137</v>
      </c>
      <c r="E40" s="37" t="s">
        <v>48</v>
      </c>
      <c r="F40" s="39">
        <v>123.31</v>
      </c>
      <c r="G40" s="40">
        <v>113.98</v>
      </c>
      <c r="H40" s="40">
        <f t="shared" si="4"/>
        <v>14054.87</v>
      </c>
      <c r="I40" s="41">
        <f t="shared" si="5"/>
        <v>0.56498152163710125</v>
      </c>
      <c r="J40" s="41">
        <f t="shared" si="7"/>
        <v>83.951101822040272</v>
      </c>
      <c r="K40" s="37" t="str">
        <f t="shared" si="6"/>
        <v>C</v>
      </c>
    </row>
    <row r="41" spans="1:11" ht="20.100000000000001" customHeight="1">
      <c r="A41" s="37" t="s">
        <v>403</v>
      </c>
      <c r="B41" s="38" t="s">
        <v>404</v>
      </c>
      <c r="C41" s="37" t="s">
        <v>14</v>
      </c>
      <c r="D41" s="37" t="s">
        <v>518</v>
      </c>
      <c r="E41" s="37" t="s">
        <v>58</v>
      </c>
      <c r="F41" s="39">
        <v>30</v>
      </c>
      <c r="G41" s="40">
        <v>446.04</v>
      </c>
      <c r="H41" s="40">
        <f t="shared" si="4"/>
        <v>13381.2</v>
      </c>
      <c r="I41" s="41">
        <f t="shared" si="5"/>
        <v>0.5379011500875055</v>
      </c>
      <c r="J41" s="41">
        <f t="shared" si="7"/>
        <v>84.489002972127778</v>
      </c>
      <c r="K41" s="37" t="str">
        <f t="shared" si="6"/>
        <v>C</v>
      </c>
    </row>
    <row r="42" spans="1:11" ht="27.95" customHeight="1">
      <c r="A42" s="37" t="s">
        <v>27</v>
      </c>
      <c r="B42" s="38" t="s">
        <v>28</v>
      </c>
      <c r="C42" s="37" t="s">
        <v>29</v>
      </c>
      <c r="D42" s="37" t="s">
        <v>518</v>
      </c>
      <c r="E42" s="37" t="s">
        <v>30</v>
      </c>
      <c r="F42" s="39">
        <v>12</v>
      </c>
      <c r="G42" s="40">
        <v>1097.99</v>
      </c>
      <c r="H42" s="40">
        <f t="shared" si="4"/>
        <v>13175.88</v>
      </c>
      <c r="I42" s="41">
        <f t="shared" si="5"/>
        <v>0.52964764037716805</v>
      </c>
      <c r="J42" s="41">
        <f t="shared" si="7"/>
        <v>85.018650612504942</v>
      </c>
      <c r="K42" s="37" t="str">
        <f t="shared" si="6"/>
        <v>C</v>
      </c>
    </row>
    <row r="43" spans="1:11" ht="20.100000000000001" customHeight="1">
      <c r="A43" s="37" t="s">
        <v>416</v>
      </c>
      <c r="B43" s="38" t="s">
        <v>417</v>
      </c>
      <c r="C43" s="37" t="s">
        <v>80</v>
      </c>
      <c r="D43" s="37" t="s">
        <v>3137</v>
      </c>
      <c r="E43" s="37" t="s">
        <v>48</v>
      </c>
      <c r="F43" s="39">
        <v>20.66</v>
      </c>
      <c r="G43" s="40">
        <v>627.17999999999995</v>
      </c>
      <c r="H43" s="40">
        <f t="shared" si="4"/>
        <v>12957.54</v>
      </c>
      <c r="I43" s="41">
        <f t="shared" si="5"/>
        <v>0.52087074913347509</v>
      </c>
      <c r="J43" s="41">
        <f t="shared" si="7"/>
        <v>85.539521361638421</v>
      </c>
      <c r="K43" s="37" t="str">
        <f t="shared" si="6"/>
        <v>C</v>
      </c>
    </row>
    <row r="44" spans="1:11" ht="27.95" customHeight="1">
      <c r="A44" s="37" t="s">
        <v>135</v>
      </c>
      <c r="B44" s="38" t="s">
        <v>136</v>
      </c>
      <c r="C44" s="37" t="s">
        <v>14</v>
      </c>
      <c r="D44" s="37" t="s">
        <v>518</v>
      </c>
      <c r="E44" s="37" t="s">
        <v>48</v>
      </c>
      <c r="F44" s="39">
        <v>1791.44</v>
      </c>
      <c r="G44" s="40">
        <v>7.07</v>
      </c>
      <c r="H44" s="40">
        <f t="shared" si="4"/>
        <v>12665.48</v>
      </c>
      <c r="I44" s="41">
        <f t="shared" si="5"/>
        <v>0.50913044109723327</v>
      </c>
      <c r="J44" s="41">
        <f t="shared" si="7"/>
        <v>86.048651802735648</v>
      </c>
      <c r="K44" s="37" t="str">
        <f t="shared" si="6"/>
        <v>C</v>
      </c>
    </row>
    <row r="45" spans="1:11" ht="20.100000000000001" customHeight="1">
      <c r="A45" s="37" t="s">
        <v>95</v>
      </c>
      <c r="B45" s="38" t="s">
        <v>96</v>
      </c>
      <c r="C45" s="37" t="s">
        <v>62</v>
      </c>
      <c r="D45" s="37" t="s">
        <v>3137</v>
      </c>
      <c r="E45" s="37" t="s">
        <v>48</v>
      </c>
      <c r="F45" s="39">
        <v>186.85</v>
      </c>
      <c r="G45" s="40">
        <v>67.72</v>
      </c>
      <c r="H45" s="40">
        <f t="shared" si="4"/>
        <v>12653.48</v>
      </c>
      <c r="I45" s="41">
        <f t="shared" si="5"/>
        <v>0.50864806180381794</v>
      </c>
      <c r="J45" s="41">
        <f t="shared" si="7"/>
        <v>86.557299864539459</v>
      </c>
      <c r="K45" s="37" t="str">
        <f t="shared" si="6"/>
        <v>C</v>
      </c>
    </row>
    <row r="46" spans="1:11" ht="36" customHeight="1">
      <c r="A46" s="37" t="s">
        <v>21</v>
      </c>
      <c r="B46" s="38" t="s">
        <v>22</v>
      </c>
      <c r="C46" s="37" t="s">
        <v>14</v>
      </c>
      <c r="D46" s="37" t="s">
        <v>586</v>
      </c>
      <c r="E46" s="37" t="s">
        <v>15</v>
      </c>
      <c r="F46" s="39">
        <v>396</v>
      </c>
      <c r="G46" s="40">
        <v>31.61</v>
      </c>
      <c r="H46" s="40">
        <f t="shared" si="4"/>
        <v>12517.56</v>
      </c>
      <c r="I46" s="41">
        <f t="shared" si="5"/>
        <v>0.50318431234039951</v>
      </c>
      <c r="J46" s="41">
        <f t="shared" si="7"/>
        <v>87.060484176879854</v>
      </c>
      <c r="K46" s="37" t="str">
        <f t="shared" si="6"/>
        <v>C</v>
      </c>
    </row>
    <row r="47" spans="1:11" ht="20.100000000000001" customHeight="1">
      <c r="A47" s="37" t="s">
        <v>325</v>
      </c>
      <c r="B47" s="38" t="s">
        <v>326</v>
      </c>
      <c r="C47" s="37" t="s">
        <v>80</v>
      </c>
      <c r="D47" s="37" t="s">
        <v>3137</v>
      </c>
      <c r="E47" s="37" t="s">
        <v>58</v>
      </c>
      <c r="F47" s="39">
        <v>2</v>
      </c>
      <c r="G47" s="40">
        <v>5997.84</v>
      </c>
      <c r="H47" s="40">
        <f t="shared" si="4"/>
        <v>11995.68</v>
      </c>
      <c r="I47" s="41">
        <f t="shared" si="5"/>
        <v>0.48220563686976409</v>
      </c>
      <c r="J47" s="41">
        <f t="shared" si="7"/>
        <v>87.542689813749618</v>
      </c>
      <c r="K47" s="37" t="str">
        <f t="shared" si="6"/>
        <v>C</v>
      </c>
    </row>
    <row r="48" spans="1:11" ht="36" customHeight="1">
      <c r="A48" s="37" t="s">
        <v>24</v>
      </c>
      <c r="B48" s="38" t="s">
        <v>25</v>
      </c>
      <c r="C48" s="37" t="s">
        <v>14</v>
      </c>
      <c r="D48" s="37" t="s">
        <v>586</v>
      </c>
      <c r="E48" s="37" t="s">
        <v>15</v>
      </c>
      <c r="F48" s="39">
        <v>396</v>
      </c>
      <c r="G48" s="40">
        <v>30.04</v>
      </c>
      <c r="H48" s="40">
        <f t="shared" si="4"/>
        <v>11895.84</v>
      </c>
      <c r="I48" s="41">
        <f t="shared" si="5"/>
        <v>0.47819224114854803</v>
      </c>
      <c r="J48" s="41">
        <f t="shared" si="7"/>
        <v>88.020882054898166</v>
      </c>
      <c r="K48" s="37" t="str">
        <f t="shared" si="6"/>
        <v>C</v>
      </c>
    </row>
    <row r="49" spans="1:11" ht="20.100000000000001" customHeight="1">
      <c r="A49" s="37" t="s">
        <v>275</v>
      </c>
      <c r="B49" s="38" t="s">
        <v>276</v>
      </c>
      <c r="C49" s="37" t="s">
        <v>29</v>
      </c>
      <c r="D49" s="37" t="s">
        <v>3137</v>
      </c>
      <c r="E49" s="37" t="s">
        <v>48</v>
      </c>
      <c r="F49" s="39">
        <v>352.76</v>
      </c>
      <c r="G49" s="40">
        <v>32.479999999999997</v>
      </c>
      <c r="H49" s="40">
        <f t="shared" si="4"/>
        <v>11457.64</v>
      </c>
      <c r="I49" s="41">
        <f t="shared" si="5"/>
        <v>0.4605773572839959</v>
      </c>
      <c r="J49" s="41">
        <f t="shared" si="7"/>
        <v>88.481459412182161</v>
      </c>
      <c r="K49" s="37" t="str">
        <f t="shared" si="6"/>
        <v>C</v>
      </c>
    </row>
    <row r="50" spans="1:11" ht="20.100000000000001" customHeight="1">
      <c r="A50" s="37" t="s">
        <v>475</v>
      </c>
      <c r="B50" s="38" t="s">
        <v>476</v>
      </c>
      <c r="C50" s="37" t="s">
        <v>80</v>
      </c>
      <c r="D50" s="37" t="s">
        <v>3137</v>
      </c>
      <c r="E50" s="37" t="s">
        <v>58</v>
      </c>
      <c r="F50" s="39">
        <v>1</v>
      </c>
      <c r="G50" s="40">
        <v>10841.06</v>
      </c>
      <c r="H50" s="40">
        <f t="shared" si="4"/>
        <v>10841.06</v>
      </c>
      <c r="I50" s="41">
        <f t="shared" si="5"/>
        <v>0.43579190522282391</v>
      </c>
      <c r="J50" s="41">
        <f t="shared" si="7"/>
        <v>88.91725131740499</v>
      </c>
      <c r="K50" s="37" t="str">
        <f t="shared" si="6"/>
        <v>C</v>
      </c>
    </row>
    <row r="51" spans="1:11" ht="20.100000000000001" customHeight="1">
      <c r="A51" s="37" t="s">
        <v>144</v>
      </c>
      <c r="B51" s="38" t="s">
        <v>145</v>
      </c>
      <c r="C51" s="37" t="s">
        <v>80</v>
      </c>
      <c r="D51" s="37" t="s">
        <v>3137</v>
      </c>
      <c r="E51" s="37" t="s">
        <v>48</v>
      </c>
      <c r="F51" s="39">
        <v>42.68</v>
      </c>
      <c r="G51" s="40">
        <v>249.76</v>
      </c>
      <c r="H51" s="40">
        <f t="shared" si="4"/>
        <v>10659.76</v>
      </c>
      <c r="I51" s="41">
        <f t="shared" si="5"/>
        <v>0.42850395806480646</v>
      </c>
      <c r="J51" s="41">
        <f t="shared" si="7"/>
        <v>89.345755275469799</v>
      </c>
      <c r="K51" s="37" t="str">
        <f t="shared" si="6"/>
        <v>C</v>
      </c>
    </row>
    <row r="52" spans="1:11" ht="27.95" customHeight="1">
      <c r="A52" s="37" t="s">
        <v>39</v>
      </c>
      <c r="B52" s="38" t="s">
        <v>40</v>
      </c>
      <c r="C52" s="37" t="s">
        <v>41</v>
      </c>
      <c r="D52" s="37" t="s">
        <v>3137</v>
      </c>
      <c r="E52" s="37" t="s">
        <v>42</v>
      </c>
      <c r="F52" s="39">
        <v>1</v>
      </c>
      <c r="G52" s="40">
        <v>10497.66</v>
      </c>
      <c r="H52" s="40">
        <f t="shared" si="4"/>
        <v>10497.66</v>
      </c>
      <c r="I52" s="41">
        <f t="shared" si="5"/>
        <v>0.42198781777625344</v>
      </c>
      <c r="J52" s="41">
        <f t="shared" si="7"/>
        <v>89.767743093246054</v>
      </c>
      <c r="K52" s="37" t="str">
        <f t="shared" si="6"/>
        <v>C</v>
      </c>
    </row>
    <row r="53" spans="1:11" ht="15" customHeight="1">
      <c r="A53" s="37" t="s">
        <v>406</v>
      </c>
      <c r="B53" s="38" t="s">
        <v>407</v>
      </c>
      <c r="C53" s="37" t="s">
        <v>14</v>
      </c>
      <c r="D53" s="37" t="s">
        <v>518</v>
      </c>
      <c r="E53" s="37" t="s">
        <v>58</v>
      </c>
      <c r="F53" s="39">
        <v>30</v>
      </c>
      <c r="G53" s="40">
        <v>319.08</v>
      </c>
      <c r="H53" s="40">
        <f t="shared" si="4"/>
        <v>9572.4</v>
      </c>
      <c r="I53" s="41">
        <f t="shared" si="5"/>
        <v>0.3847939623574595</v>
      </c>
      <c r="J53" s="41">
        <f t="shared" si="7"/>
        <v>90.152537055603517</v>
      </c>
      <c r="K53" s="37" t="str">
        <f t="shared" si="6"/>
        <v>C</v>
      </c>
    </row>
    <row r="54" spans="1:11" ht="20.100000000000001" customHeight="1">
      <c r="A54" s="37" t="s">
        <v>410</v>
      </c>
      <c r="B54" s="38" t="s">
        <v>411</v>
      </c>
      <c r="C54" s="37" t="s">
        <v>14</v>
      </c>
      <c r="D54" s="37" t="s">
        <v>518</v>
      </c>
      <c r="E54" s="37" t="s">
        <v>58</v>
      </c>
      <c r="F54" s="39">
        <v>11</v>
      </c>
      <c r="G54" s="40">
        <v>852.57</v>
      </c>
      <c r="H54" s="40">
        <f t="shared" si="4"/>
        <v>9378.27</v>
      </c>
      <c r="I54" s="41">
        <f t="shared" si="5"/>
        <v>0.37699027133823199</v>
      </c>
      <c r="J54" s="41">
        <f t="shared" si="7"/>
        <v>90.529527326941746</v>
      </c>
      <c r="K54" s="37" t="str">
        <f t="shared" si="6"/>
        <v>C</v>
      </c>
    </row>
    <row r="55" spans="1:11" ht="20.100000000000001" customHeight="1">
      <c r="A55" s="37" t="s">
        <v>358</v>
      </c>
      <c r="B55" s="38" t="s">
        <v>359</v>
      </c>
      <c r="C55" s="37" t="s">
        <v>14</v>
      </c>
      <c r="D55" s="37" t="s">
        <v>518</v>
      </c>
      <c r="E55" s="37" t="s">
        <v>81</v>
      </c>
      <c r="F55" s="39">
        <v>220</v>
      </c>
      <c r="G55" s="40">
        <v>42.16</v>
      </c>
      <c r="H55" s="40">
        <f t="shared" si="4"/>
        <v>9275.2000000000007</v>
      </c>
      <c r="I55" s="41">
        <f t="shared" si="5"/>
        <v>0.3728470351905383</v>
      </c>
      <c r="J55" s="41">
        <f t="shared" si="7"/>
        <v>90.902374362132278</v>
      </c>
      <c r="K55" s="37" t="str">
        <f t="shared" si="6"/>
        <v>C</v>
      </c>
    </row>
    <row r="56" spans="1:11" ht="20.100000000000001" customHeight="1">
      <c r="A56" s="37" t="s">
        <v>35</v>
      </c>
      <c r="B56" s="38" t="s">
        <v>36</v>
      </c>
      <c r="C56" s="37" t="s">
        <v>37</v>
      </c>
      <c r="D56" s="37" t="s">
        <v>3137</v>
      </c>
      <c r="E56" s="37" t="s">
        <v>30</v>
      </c>
      <c r="F56" s="39">
        <v>12</v>
      </c>
      <c r="G56" s="40">
        <v>731.82</v>
      </c>
      <c r="H56" s="40">
        <f t="shared" si="4"/>
        <v>8781.84</v>
      </c>
      <c r="I56" s="41">
        <f t="shared" si="5"/>
        <v>0.35301481450725336</v>
      </c>
      <c r="J56" s="41">
        <f t="shared" si="7"/>
        <v>91.255389176639525</v>
      </c>
      <c r="K56" s="37" t="str">
        <f t="shared" si="6"/>
        <v>C</v>
      </c>
    </row>
    <row r="57" spans="1:11" ht="20.100000000000001" customHeight="1">
      <c r="A57" s="37" t="s">
        <v>484</v>
      </c>
      <c r="B57" s="38" t="s">
        <v>485</v>
      </c>
      <c r="C57" s="37" t="s">
        <v>14</v>
      </c>
      <c r="D57" s="37" t="s">
        <v>3137</v>
      </c>
      <c r="E57" s="37" t="s">
        <v>48</v>
      </c>
      <c r="F57" s="39">
        <v>2211</v>
      </c>
      <c r="G57" s="40">
        <v>3.89</v>
      </c>
      <c r="H57" s="40">
        <f t="shared" si="4"/>
        <v>8600.7900000000009</v>
      </c>
      <c r="I57" s="41">
        <f t="shared" si="5"/>
        <v>0.34573691691784869</v>
      </c>
      <c r="J57" s="41">
        <f t="shared" si="7"/>
        <v>91.601126093557369</v>
      </c>
      <c r="K57" s="37" t="str">
        <f t="shared" si="6"/>
        <v>C</v>
      </c>
    </row>
    <row r="58" spans="1:11" ht="20.100000000000001" customHeight="1">
      <c r="A58" s="37" t="s">
        <v>53</v>
      </c>
      <c r="B58" s="38" t="s">
        <v>54</v>
      </c>
      <c r="C58" s="37" t="s">
        <v>14</v>
      </c>
      <c r="D58" s="37" t="s">
        <v>3137</v>
      </c>
      <c r="E58" s="37" t="s">
        <v>48</v>
      </c>
      <c r="F58" s="39">
        <v>14</v>
      </c>
      <c r="G58" s="40">
        <v>602.70000000000005</v>
      </c>
      <c r="H58" s="40">
        <f t="shared" si="4"/>
        <v>8437.7999999999993</v>
      </c>
      <c r="I58" s="41">
        <f t="shared" si="5"/>
        <v>0.339185000165034</v>
      </c>
      <c r="J58" s="41">
        <f t="shared" si="7"/>
        <v>91.9403110937224</v>
      </c>
      <c r="K58" s="37" t="str">
        <f t="shared" si="6"/>
        <v>C</v>
      </c>
    </row>
    <row r="59" spans="1:11" ht="20.100000000000001" customHeight="1">
      <c r="A59" s="37" t="s">
        <v>85</v>
      </c>
      <c r="B59" s="38" t="s">
        <v>86</v>
      </c>
      <c r="C59" s="37" t="s">
        <v>62</v>
      </c>
      <c r="D59" s="37" t="s">
        <v>3137</v>
      </c>
      <c r="E59" s="37" t="s">
        <v>48</v>
      </c>
      <c r="F59" s="39">
        <v>186.85</v>
      </c>
      <c r="G59" s="40">
        <v>44.2</v>
      </c>
      <c r="H59" s="40">
        <f t="shared" si="4"/>
        <v>8258.77</v>
      </c>
      <c r="I59" s="41">
        <f t="shared" si="5"/>
        <v>0.33198830309002092</v>
      </c>
      <c r="J59" s="41">
        <f t="shared" si="7"/>
        <v>92.272299396812414</v>
      </c>
      <c r="K59" s="37" t="str">
        <f t="shared" si="6"/>
        <v>C</v>
      </c>
    </row>
    <row r="60" spans="1:11" ht="15" customHeight="1">
      <c r="A60" s="37" t="s">
        <v>467</v>
      </c>
      <c r="B60" s="38" t="s">
        <v>468</v>
      </c>
      <c r="C60" s="37" t="s">
        <v>170</v>
      </c>
      <c r="D60" s="37" t="s">
        <v>518</v>
      </c>
      <c r="E60" s="37" t="s">
        <v>196</v>
      </c>
      <c r="F60" s="39">
        <v>34.72</v>
      </c>
      <c r="G60" s="40">
        <v>235.86</v>
      </c>
      <c r="H60" s="40">
        <f t="shared" si="4"/>
        <v>8189.06</v>
      </c>
      <c r="I60" s="41">
        <f t="shared" si="5"/>
        <v>0.32918608137802197</v>
      </c>
      <c r="J60" s="41">
        <f t="shared" si="7"/>
        <v>92.60148547819044</v>
      </c>
      <c r="K60" s="37" t="str">
        <f t="shared" si="6"/>
        <v>C</v>
      </c>
    </row>
    <row r="61" spans="1:11" ht="20.100000000000001" customHeight="1">
      <c r="A61" s="37" t="s">
        <v>191</v>
      </c>
      <c r="B61" s="38" t="s">
        <v>192</v>
      </c>
      <c r="C61" s="37" t="s">
        <v>80</v>
      </c>
      <c r="D61" s="37" t="s">
        <v>3137</v>
      </c>
      <c r="E61" s="37" t="s">
        <v>81</v>
      </c>
      <c r="F61" s="39">
        <v>91</v>
      </c>
      <c r="G61" s="40">
        <v>88.88</v>
      </c>
      <c r="H61" s="40">
        <f t="shared" si="4"/>
        <v>8088.08</v>
      </c>
      <c r="I61" s="41">
        <f t="shared" si="5"/>
        <v>0.32512685962393145</v>
      </c>
      <c r="J61" s="41">
        <f t="shared" si="7"/>
        <v>92.926612337814376</v>
      </c>
      <c r="K61" s="37" t="str">
        <f t="shared" si="6"/>
        <v>C</v>
      </c>
    </row>
    <row r="62" spans="1:11" ht="15" customHeight="1">
      <c r="A62" s="37" t="s">
        <v>194</v>
      </c>
      <c r="B62" s="38" t="s">
        <v>195</v>
      </c>
      <c r="C62" s="37" t="s">
        <v>170</v>
      </c>
      <c r="D62" s="37" t="s">
        <v>518</v>
      </c>
      <c r="E62" s="37" t="s">
        <v>196</v>
      </c>
      <c r="F62" s="39">
        <v>18</v>
      </c>
      <c r="G62" s="40">
        <v>422.66</v>
      </c>
      <c r="H62" s="40">
        <f t="shared" si="4"/>
        <v>7607.88</v>
      </c>
      <c r="I62" s="41">
        <f t="shared" si="5"/>
        <v>0.30582364823242542</v>
      </c>
      <c r="J62" s="41">
        <f t="shared" si="7"/>
        <v>93.232435986046795</v>
      </c>
      <c r="K62" s="37" t="str">
        <f t="shared" si="6"/>
        <v>C</v>
      </c>
    </row>
    <row r="63" spans="1:11" ht="20.100000000000001" customHeight="1">
      <c r="A63" s="37" t="s">
        <v>258</v>
      </c>
      <c r="B63" s="38" t="s">
        <v>259</v>
      </c>
      <c r="C63" s="37" t="s">
        <v>62</v>
      </c>
      <c r="D63" s="37" t="s">
        <v>3137</v>
      </c>
      <c r="E63" s="37" t="s">
        <v>48</v>
      </c>
      <c r="F63" s="39">
        <v>340</v>
      </c>
      <c r="G63" s="40">
        <v>21.49</v>
      </c>
      <c r="H63" s="40">
        <f t="shared" si="4"/>
        <v>7306.6</v>
      </c>
      <c r="I63" s="41">
        <f t="shared" si="5"/>
        <v>0.29371271210574296</v>
      </c>
      <c r="J63" s="41">
        <f t="shared" si="7"/>
        <v>93.526148698152539</v>
      </c>
      <c r="K63" s="37" t="str">
        <f t="shared" si="6"/>
        <v>C</v>
      </c>
    </row>
    <row r="64" spans="1:11" ht="27.95" customHeight="1">
      <c r="A64" s="37" t="s">
        <v>173</v>
      </c>
      <c r="B64" s="38" t="s">
        <v>174</v>
      </c>
      <c r="C64" s="37" t="s">
        <v>14</v>
      </c>
      <c r="D64" s="37" t="s">
        <v>518</v>
      </c>
      <c r="E64" s="37" t="s">
        <v>48</v>
      </c>
      <c r="F64" s="39">
        <v>142</v>
      </c>
      <c r="G64" s="40">
        <v>49.45</v>
      </c>
      <c r="H64" s="40">
        <f t="shared" si="4"/>
        <v>7021.9</v>
      </c>
      <c r="I64" s="41">
        <f t="shared" si="5"/>
        <v>0.2822682633694627</v>
      </c>
      <c r="J64" s="41">
        <f t="shared" si="7"/>
        <v>93.808416961521999</v>
      </c>
      <c r="K64" s="37" t="str">
        <f t="shared" si="6"/>
        <v>C</v>
      </c>
    </row>
    <row r="65" spans="1:11" ht="20.100000000000001" customHeight="1">
      <c r="A65" s="37" t="s">
        <v>452</v>
      </c>
      <c r="B65" s="38" t="s">
        <v>453</v>
      </c>
      <c r="C65" s="37" t="s">
        <v>37</v>
      </c>
      <c r="D65" s="37" t="s">
        <v>3137</v>
      </c>
      <c r="E65" s="37" t="s">
        <v>196</v>
      </c>
      <c r="F65" s="39">
        <v>33</v>
      </c>
      <c r="G65" s="40">
        <v>206.23</v>
      </c>
      <c r="H65" s="40">
        <f t="shared" si="4"/>
        <v>6805.59</v>
      </c>
      <c r="I65" s="41">
        <f t="shared" si="5"/>
        <v>0.27357297462290575</v>
      </c>
      <c r="J65" s="41">
        <f t="shared" si="7"/>
        <v>94.081989936144907</v>
      </c>
      <c r="K65" s="37" t="str">
        <f t="shared" si="6"/>
        <v>C</v>
      </c>
    </row>
    <row r="66" spans="1:11" ht="20.100000000000001" customHeight="1">
      <c r="A66" s="37" t="s">
        <v>377</v>
      </c>
      <c r="B66" s="38" t="s">
        <v>378</v>
      </c>
      <c r="C66" s="37" t="s">
        <v>14</v>
      </c>
      <c r="D66" s="37" t="s">
        <v>518</v>
      </c>
      <c r="E66" s="37" t="s">
        <v>48</v>
      </c>
      <c r="F66" s="39">
        <v>123.31</v>
      </c>
      <c r="G66" s="40">
        <v>55.13</v>
      </c>
      <c r="H66" s="40">
        <f t="shared" si="4"/>
        <v>6798.08</v>
      </c>
      <c r="I66" s="41">
        <f t="shared" si="5"/>
        <v>0.2732710855817766</v>
      </c>
      <c r="J66" s="41">
        <f t="shared" si="7"/>
        <v>94.35526102172669</v>
      </c>
      <c r="K66" s="37" t="str">
        <f t="shared" si="6"/>
        <v>C</v>
      </c>
    </row>
    <row r="67" spans="1:11" ht="20.100000000000001" customHeight="1">
      <c r="A67" s="37" t="s">
        <v>91</v>
      </c>
      <c r="B67" s="38" t="s">
        <v>92</v>
      </c>
      <c r="C67" s="37" t="s">
        <v>80</v>
      </c>
      <c r="D67" s="37" t="s">
        <v>3137</v>
      </c>
      <c r="E67" s="37" t="s">
        <v>93</v>
      </c>
      <c r="F67" s="39">
        <v>2668.72</v>
      </c>
      <c r="G67" s="40">
        <v>2.54</v>
      </c>
      <c r="H67" s="40">
        <f t="shared" si="4"/>
        <v>6778.55</v>
      </c>
      <c r="I67" s="41">
        <f t="shared" si="5"/>
        <v>0.27248601328174304</v>
      </c>
      <c r="J67" s="41">
        <f t="shared" si="7"/>
        <v>94.62774703500844</v>
      </c>
      <c r="K67" s="37" t="str">
        <f t="shared" si="6"/>
        <v>C</v>
      </c>
    </row>
    <row r="68" spans="1:11" ht="20.100000000000001" customHeight="1">
      <c r="A68" s="37" t="s">
        <v>478</v>
      </c>
      <c r="B68" s="38" t="s">
        <v>479</v>
      </c>
      <c r="C68" s="37" t="s">
        <v>80</v>
      </c>
      <c r="D68" s="37" t="s">
        <v>3137</v>
      </c>
      <c r="E68" s="37" t="s">
        <v>58</v>
      </c>
      <c r="F68" s="39">
        <v>1</v>
      </c>
      <c r="G68" s="40">
        <v>6557.28</v>
      </c>
      <c r="H68" s="40">
        <f t="shared" ref="H68:H99" si="8">ROUND(F68*G68,2)</f>
        <v>6557.28</v>
      </c>
      <c r="I68" s="41">
        <f t="shared" ref="I68:I99" si="9">H68/VALOR_TOTAL*100</f>
        <v>0.26359134109390769</v>
      </c>
      <c r="J68" s="41">
        <f t="shared" si="7"/>
        <v>94.891338376102354</v>
      </c>
      <c r="K68" s="37" t="str">
        <f t="shared" ref="K68:K99" si="10">IF(J68&lt;=50,"A",IF(J68&lt;=80,"B","C"))</f>
        <v>C</v>
      </c>
    </row>
    <row r="69" spans="1:11" ht="15" customHeight="1">
      <c r="A69" s="37" t="s">
        <v>428</v>
      </c>
      <c r="B69" s="38" t="s">
        <v>429</v>
      </c>
      <c r="C69" s="37" t="s">
        <v>29</v>
      </c>
      <c r="D69" s="37" t="s">
        <v>518</v>
      </c>
      <c r="E69" s="37" t="s">
        <v>48</v>
      </c>
      <c r="F69" s="39">
        <v>45.45</v>
      </c>
      <c r="G69" s="40">
        <v>141.5</v>
      </c>
      <c r="H69" s="40">
        <f t="shared" si="8"/>
        <v>6431.18</v>
      </c>
      <c r="I69" s="41">
        <f t="shared" si="9"/>
        <v>0.25852233868560098</v>
      </c>
      <c r="J69" s="41">
        <f t="shared" ref="J69:J100" si="11">I69+J68</f>
        <v>95.149860714787948</v>
      </c>
      <c r="K69" s="37" t="str">
        <f t="shared" si="10"/>
        <v>C</v>
      </c>
    </row>
    <row r="70" spans="1:11" ht="20.100000000000001" customHeight="1">
      <c r="A70" s="37" t="s">
        <v>110</v>
      </c>
      <c r="B70" s="38" t="s">
        <v>111</v>
      </c>
      <c r="C70" s="37" t="s">
        <v>14</v>
      </c>
      <c r="D70" s="37" t="s">
        <v>518</v>
      </c>
      <c r="E70" s="37" t="s">
        <v>58</v>
      </c>
      <c r="F70" s="39">
        <v>622.92999999999995</v>
      </c>
      <c r="G70" s="40">
        <v>10.18</v>
      </c>
      <c r="H70" s="40">
        <f t="shared" si="8"/>
        <v>6341.43</v>
      </c>
      <c r="I70" s="41">
        <f t="shared" si="9"/>
        <v>0.25491454355359833</v>
      </c>
      <c r="J70" s="41">
        <f t="shared" si="11"/>
        <v>95.404775258341544</v>
      </c>
      <c r="K70" s="37" t="str">
        <f t="shared" si="10"/>
        <v>C</v>
      </c>
    </row>
    <row r="71" spans="1:11" ht="20.100000000000001" customHeight="1">
      <c r="A71" s="37" t="s">
        <v>431</v>
      </c>
      <c r="B71" s="38" t="s">
        <v>432</v>
      </c>
      <c r="C71" s="37" t="s">
        <v>170</v>
      </c>
      <c r="D71" s="37" t="s">
        <v>518</v>
      </c>
      <c r="E71" s="37" t="s">
        <v>196</v>
      </c>
      <c r="F71" s="39">
        <v>47</v>
      </c>
      <c r="G71" s="40">
        <v>123.31</v>
      </c>
      <c r="H71" s="40">
        <f t="shared" si="8"/>
        <v>5795.57</v>
      </c>
      <c r="I71" s="41">
        <f t="shared" si="9"/>
        <v>0.23297191346162105</v>
      </c>
      <c r="J71" s="41">
        <f t="shared" si="11"/>
        <v>95.63774717180317</v>
      </c>
      <c r="K71" s="37" t="str">
        <f t="shared" si="10"/>
        <v>C</v>
      </c>
    </row>
    <row r="72" spans="1:11" ht="20.100000000000001" customHeight="1">
      <c r="A72" s="37" t="s">
        <v>338</v>
      </c>
      <c r="B72" s="38" t="s">
        <v>339</v>
      </c>
      <c r="C72" s="37" t="s">
        <v>80</v>
      </c>
      <c r="D72" s="37" t="s">
        <v>3137</v>
      </c>
      <c r="E72" s="37" t="s">
        <v>118</v>
      </c>
      <c r="F72" s="39">
        <v>9.9</v>
      </c>
      <c r="G72" s="40">
        <v>578.08000000000004</v>
      </c>
      <c r="H72" s="40">
        <f t="shared" si="8"/>
        <v>5722.99</v>
      </c>
      <c r="I72" s="41">
        <f t="shared" si="9"/>
        <v>0.23005432270194695</v>
      </c>
      <c r="J72" s="41">
        <f t="shared" si="11"/>
        <v>95.867801494505116</v>
      </c>
      <c r="K72" s="37" t="str">
        <f t="shared" si="10"/>
        <v>C</v>
      </c>
    </row>
    <row r="73" spans="1:11" ht="27.95" customHeight="1">
      <c r="A73" s="37" t="s">
        <v>348</v>
      </c>
      <c r="B73" s="38" t="s">
        <v>349</v>
      </c>
      <c r="C73" s="37" t="s">
        <v>14</v>
      </c>
      <c r="D73" s="37" t="s">
        <v>518</v>
      </c>
      <c r="E73" s="37" t="s">
        <v>48</v>
      </c>
      <c r="F73" s="39">
        <v>72</v>
      </c>
      <c r="G73" s="40">
        <v>79.2</v>
      </c>
      <c r="H73" s="40">
        <f t="shared" si="8"/>
        <v>5702.4</v>
      </c>
      <c r="I73" s="41">
        <f t="shared" si="9"/>
        <v>0.22922664023099504</v>
      </c>
      <c r="J73" s="41">
        <f t="shared" si="11"/>
        <v>96.097028134736107</v>
      </c>
      <c r="K73" s="37" t="str">
        <f t="shared" si="10"/>
        <v>C</v>
      </c>
    </row>
    <row r="74" spans="1:11" ht="20.100000000000001" customHeight="1">
      <c r="A74" s="37" t="s">
        <v>365</v>
      </c>
      <c r="B74" s="38" t="s">
        <v>366</v>
      </c>
      <c r="C74" s="37" t="s">
        <v>80</v>
      </c>
      <c r="D74" s="37" t="s">
        <v>3137</v>
      </c>
      <c r="E74" s="37" t="s">
        <v>81</v>
      </c>
      <c r="F74" s="39">
        <v>110</v>
      </c>
      <c r="G74" s="40">
        <v>49.82</v>
      </c>
      <c r="H74" s="40">
        <f t="shared" si="8"/>
        <v>5480.2</v>
      </c>
      <c r="I74" s="41">
        <f t="shared" si="9"/>
        <v>0.22029458364792001</v>
      </c>
      <c r="J74" s="41">
        <f t="shared" si="11"/>
        <v>96.31732271838402</v>
      </c>
      <c r="K74" s="37" t="str">
        <f t="shared" si="10"/>
        <v>C</v>
      </c>
    </row>
    <row r="75" spans="1:11" ht="20.100000000000001" customHeight="1">
      <c r="A75" s="37" t="s">
        <v>286</v>
      </c>
      <c r="B75" s="38" t="s">
        <v>287</v>
      </c>
      <c r="C75" s="37" t="s">
        <v>14</v>
      </c>
      <c r="D75" s="37" t="s">
        <v>518</v>
      </c>
      <c r="E75" s="37" t="s">
        <v>48</v>
      </c>
      <c r="F75" s="39">
        <v>101.64</v>
      </c>
      <c r="G75" s="40">
        <v>51.18</v>
      </c>
      <c r="H75" s="40">
        <f t="shared" si="8"/>
        <v>5201.9399999999996</v>
      </c>
      <c r="I75" s="41">
        <f t="shared" si="9"/>
        <v>0.20910901179910604</v>
      </c>
      <c r="J75" s="41">
        <f t="shared" si="11"/>
        <v>96.52643173018312</v>
      </c>
      <c r="K75" s="37" t="str">
        <f t="shared" si="10"/>
        <v>C</v>
      </c>
    </row>
    <row r="76" spans="1:11" ht="20.100000000000001" customHeight="1">
      <c r="A76" s="37" t="s">
        <v>254</v>
      </c>
      <c r="B76" s="38" t="s">
        <v>255</v>
      </c>
      <c r="C76" s="37" t="s">
        <v>14</v>
      </c>
      <c r="D76" s="37" t="s">
        <v>518</v>
      </c>
      <c r="E76" s="37" t="s">
        <v>48</v>
      </c>
      <c r="F76" s="39">
        <v>226.29</v>
      </c>
      <c r="G76" s="40">
        <v>21.13</v>
      </c>
      <c r="H76" s="40">
        <f t="shared" si="8"/>
        <v>4781.51</v>
      </c>
      <c r="I76" s="41">
        <f t="shared" si="9"/>
        <v>0.19220845127155325</v>
      </c>
      <c r="J76" s="41">
        <f t="shared" si="11"/>
        <v>96.718640181454674</v>
      </c>
      <c r="K76" s="37" t="str">
        <f t="shared" si="10"/>
        <v>C</v>
      </c>
    </row>
    <row r="77" spans="1:11" ht="20.100000000000001" customHeight="1">
      <c r="A77" s="37" t="s">
        <v>182</v>
      </c>
      <c r="B77" s="38" t="s">
        <v>183</v>
      </c>
      <c r="C77" s="37" t="s">
        <v>14</v>
      </c>
      <c r="D77" s="37" t="s">
        <v>518</v>
      </c>
      <c r="E77" s="37" t="s">
        <v>48</v>
      </c>
      <c r="F77" s="39">
        <v>1217</v>
      </c>
      <c r="G77" s="40">
        <v>3.69</v>
      </c>
      <c r="H77" s="40">
        <f t="shared" si="8"/>
        <v>4490.7299999999996</v>
      </c>
      <c r="I77" s="41">
        <f t="shared" si="9"/>
        <v>0.18051959702660922</v>
      </c>
      <c r="J77" s="41">
        <f t="shared" si="11"/>
        <v>96.899159778481277</v>
      </c>
      <c r="K77" s="37" t="str">
        <f t="shared" si="10"/>
        <v>C</v>
      </c>
    </row>
    <row r="78" spans="1:11" ht="20.100000000000001" customHeight="1">
      <c r="A78" s="37" t="s">
        <v>470</v>
      </c>
      <c r="B78" s="38" t="s">
        <v>471</v>
      </c>
      <c r="C78" s="37" t="s">
        <v>80</v>
      </c>
      <c r="D78" s="37" t="s">
        <v>3137</v>
      </c>
      <c r="E78" s="37" t="s">
        <v>58</v>
      </c>
      <c r="F78" s="39">
        <v>1</v>
      </c>
      <c r="G78" s="40">
        <v>4428.2299999999996</v>
      </c>
      <c r="H78" s="40">
        <f t="shared" si="8"/>
        <v>4428.2299999999996</v>
      </c>
      <c r="I78" s="41">
        <f t="shared" si="9"/>
        <v>0.17800720487340405</v>
      </c>
      <c r="J78" s="41">
        <f t="shared" si="11"/>
        <v>97.077166983354687</v>
      </c>
      <c r="K78" s="37" t="str">
        <f t="shared" si="10"/>
        <v>C</v>
      </c>
    </row>
    <row r="79" spans="1:11" ht="15" customHeight="1">
      <c r="A79" s="37" t="s">
        <v>422</v>
      </c>
      <c r="B79" s="38" t="s">
        <v>423</v>
      </c>
      <c r="C79" s="37" t="s">
        <v>29</v>
      </c>
      <c r="D79" s="37" t="s">
        <v>518</v>
      </c>
      <c r="E79" s="37" t="s">
        <v>58</v>
      </c>
      <c r="F79" s="39">
        <v>10</v>
      </c>
      <c r="G79" s="40">
        <v>412.27</v>
      </c>
      <c r="H79" s="40">
        <f t="shared" si="8"/>
        <v>4122.7</v>
      </c>
      <c r="I79" s="41">
        <f t="shared" si="9"/>
        <v>0.16572542608030363</v>
      </c>
      <c r="J79" s="41">
        <f t="shared" si="11"/>
        <v>97.242892409434987</v>
      </c>
      <c r="K79" s="37" t="str">
        <f t="shared" si="10"/>
        <v>C</v>
      </c>
    </row>
    <row r="80" spans="1:11" ht="20.100000000000001" customHeight="1">
      <c r="A80" s="37" t="s">
        <v>103</v>
      </c>
      <c r="B80" s="38" t="s">
        <v>104</v>
      </c>
      <c r="C80" s="37" t="s">
        <v>105</v>
      </c>
      <c r="D80" s="37" t="s">
        <v>518</v>
      </c>
      <c r="E80" s="37" t="s">
        <v>101</v>
      </c>
      <c r="F80" s="39">
        <v>346.18</v>
      </c>
      <c r="G80" s="40">
        <v>10.98</v>
      </c>
      <c r="H80" s="40">
        <f t="shared" si="8"/>
        <v>3801.06</v>
      </c>
      <c r="I80" s="41">
        <f t="shared" si="9"/>
        <v>0.15279605308579303</v>
      </c>
      <c r="J80" s="41">
        <f t="shared" si="11"/>
        <v>97.395688462520781</v>
      </c>
      <c r="K80" s="37" t="str">
        <f t="shared" si="10"/>
        <v>C</v>
      </c>
    </row>
    <row r="81" spans="1:11" ht="15" customHeight="1">
      <c r="A81" s="37" t="s">
        <v>400</v>
      </c>
      <c r="B81" s="38" t="s">
        <v>401</v>
      </c>
      <c r="C81" s="37" t="s">
        <v>14</v>
      </c>
      <c r="D81" s="37" t="s">
        <v>518</v>
      </c>
      <c r="E81" s="37" t="s">
        <v>58</v>
      </c>
      <c r="F81" s="39">
        <v>63</v>
      </c>
      <c r="G81" s="40">
        <v>58.36</v>
      </c>
      <c r="H81" s="40">
        <f t="shared" si="8"/>
        <v>3676.68</v>
      </c>
      <c r="I81" s="41">
        <f t="shared" si="9"/>
        <v>0.14779619170954247</v>
      </c>
      <c r="J81" s="41">
        <f t="shared" si="11"/>
        <v>97.543484654230326</v>
      </c>
      <c r="K81" s="37" t="str">
        <f t="shared" si="10"/>
        <v>C</v>
      </c>
    </row>
    <row r="82" spans="1:11" ht="20.100000000000001" customHeight="1">
      <c r="A82" s="37" t="s">
        <v>298</v>
      </c>
      <c r="B82" s="38" t="s">
        <v>299</v>
      </c>
      <c r="C82" s="37" t="s">
        <v>14</v>
      </c>
      <c r="D82" s="37" t="s">
        <v>518</v>
      </c>
      <c r="E82" s="37" t="s">
        <v>118</v>
      </c>
      <c r="F82" s="39">
        <v>3.63</v>
      </c>
      <c r="G82" s="40">
        <v>938.34</v>
      </c>
      <c r="H82" s="40">
        <f t="shared" si="8"/>
        <v>3406.17</v>
      </c>
      <c r="I82" s="41">
        <f t="shared" si="9"/>
        <v>0.13692215648772593</v>
      </c>
      <c r="J82" s="41">
        <f t="shared" si="11"/>
        <v>97.680406810718054</v>
      </c>
      <c r="K82" s="37" t="str">
        <f t="shared" si="10"/>
        <v>C</v>
      </c>
    </row>
    <row r="83" spans="1:11" ht="27.95" customHeight="1">
      <c r="A83" s="37" t="s">
        <v>481</v>
      </c>
      <c r="B83" s="38" t="s">
        <v>482</v>
      </c>
      <c r="C83" s="37" t="s">
        <v>14</v>
      </c>
      <c r="D83" s="37" t="s">
        <v>518</v>
      </c>
      <c r="E83" s="37" t="s">
        <v>118</v>
      </c>
      <c r="F83" s="39">
        <v>355.22</v>
      </c>
      <c r="G83" s="40">
        <v>9.3699999999999992</v>
      </c>
      <c r="H83" s="40">
        <f t="shared" si="8"/>
        <v>3328.41</v>
      </c>
      <c r="I83" s="41">
        <f t="shared" si="9"/>
        <v>0.1337963386663942</v>
      </c>
      <c r="J83" s="41">
        <f t="shared" si="11"/>
        <v>97.814203149384454</v>
      </c>
      <c r="K83" s="37" t="str">
        <f t="shared" si="10"/>
        <v>C</v>
      </c>
    </row>
    <row r="84" spans="1:11" ht="20.100000000000001" customHeight="1">
      <c r="A84" s="37" t="s">
        <v>355</v>
      </c>
      <c r="B84" s="38" t="s">
        <v>356</v>
      </c>
      <c r="C84" s="37" t="s">
        <v>14</v>
      </c>
      <c r="D84" s="37" t="s">
        <v>518</v>
      </c>
      <c r="E84" s="37" t="s">
        <v>118</v>
      </c>
      <c r="F84" s="39">
        <v>3.89</v>
      </c>
      <c r="G84" s="40">
        <v>817.47</v>
      </c>
      <c r="H84" s="40">
        <f t="shared" si="8"/>
        <v>3179.96</v>
      </c>
      <c r="I84" s="41">
        <f t="shared" si="9"/>
        <v>0.12782890482410128</v>
      </c>
      <c r="J84" s="41">
        <f t="shared" si="11"/>
        <v>97.942032054208553</v>
      </c>
      <c r="K84" s="37" t="str">
        <f t="shared" si="10"/>
        <v>C</v>
      </c>
    </row>
    <row r="85" spans="1:11" ht="20.100000000000001" customHeight="1">
      <c r="A85" s="37" t="s">
        <v>116</v>
      </c>
      <c r="B85" s="38" t="s">
        <v>117</v>
      </c>
      <c r="C85" s="37" t="s">
        <v>14</v>
      </c>
      <c r="D85" s="37" t="s">
        <v>518</v>
      </c>
      <c r="E85" s="37" t="s">
        <v>118</v>
      </c>
      <c r="F85" s="39">
        <v>53.24</v>
      </c>
      <c r="G85" s="40">
        <v>59.27</v>
      </c>
      <c r="H85" s="40">
        <f t="shared" si="8"/>
        <v>3155.53</v>
      </c>
      <c r="I85" s="41">
        <f t="shared" si="9"/>
        <v>0.12684686097925643</v>
      </c>
      <c r="J85" s="41">
        <f t="shared" si="11"/>
        <v>98.06887891518781</v>
      </c>
      <c r="K85" s="37" t="str">
        <f t="shared" si="10"/>
        <v>C</v>
      </c>
    </row>
    <row r="86" spans="1:11" ht="20.100000000000001" customHeight="1">
      <c r="A86" s="37" t="s">
        <v>322</v>
      </c>
      <c r="B86" s="38" t="s">
        <v>323</v>
      </c>
      <c r="C86" s="37" t="s">
        <v>80</v>
      </c>
      <c r="D86" s="37" t="s">
        <v>3137</v>
      </c>
      <c r="E86" s="37" t="s">
        <v>81</v>
      </c>
      <c r="F86" s="39">
        <v>30</v>
      </c>
      <c r="G86" s="40">
        <v>88.88</v>
      </c>
      <c r="H86" s="40">
        <f t="shared" si="8"/>
        <v>2666.4</v>
      </c>
      <c r="I86" s="41">
        <f t="shared" si="9"/>
        <v>0.10718467899690047</v>
      </c>
      <c r="J86" s="41">
        <f t="shared" si="11"/>
        <v>98.176063594184711</v>
      </c>
      <c r="K86" s="37" t="str">
        <f t="shared" si="10"/>
        <v>C</v>
      </c>
    </row>
    <row r="87" spans="1:11" ht="20.100000000000001" customHeight="1">
      <c r="A87" s="37" t="s">
        <v>78</v>
      </c>
      <c r="B87" s="38" t="s">
        <v>79</v>
      </c>
      <c r="C87" s="37" t="s">
        <v>80</v>
      </c>
      <c r="D87" s="37" t="s">
        <v>3137</v>
      </c>
      <c r="E87" s="37" t="s">
        <v>81</v>
      </c>
      <c r="F87" s="39">
        <v>278.52999999999997</v>
      </c>
      <c r="G87" s="40">
        <v>9.17</v>
      </c>
      <c r="H87" s="40">
        <f t="shared" si="8"/>
        <v>2554.12</v>
      </c>
      <c r="I87" s="41">
        <f t="shared" si="9"/>
        <v>0.10267121674151043</v>
      </c>
      <c r="J87" s="41">
        <f t="shared" si="11"/>
        <v>98.278734810926224</v>
      </c>
      <c r="K87" s="37" t="str">
        <f t="shared" si="10"/>
        <v>C</v>
      </c>
    </row>
    <row r="88" spans="1:11" ht="15" customHeight="1">
      <c r="A88" s="37" t="s">
        <v>168</v>
      </c>
      <c r="B88" s="38" t="s">
        <v>169</v>
      </c>
      <c r="C88" s="37" t="s">
        <v>170</v>
      </c>
      <c r="D88" s="37" t="s">
        <v>518</v>
      </c>
      <c r="E88" s="37" t="s">
        <v>171</v>
      </c>
      <c r="F88" s="39">
        <v>262.7</v>
      </c>
      <c r="G88" s="40">
        <v>8.64</v>
      </c>
      <c r="H88" s="40">
        <f t="shared" si="8"/>
        <v>2269.73</v>
      </c>
      <c r="I88" s="41">
        <f t="shared" si="9"/>
        <v>9.1239229470310129E-2</v>
      </c>
      <c r="J88" s="41">
        <f t="shared" si="11"/>
        <v>98.369974040396528</v>
      </c>
      <c r="K88" s="37" t="str">
        <f t="shared" si="10"/>
        <v>C</v>
      </c>
    </row>
    <row r="89" spans="1:11" ht="20.100000000000001" customHeight="1">
      <c r="A89" s="37" t="s">
        <v>88</v>
      </c>
      <c r="B89" s="38" t="s">
        <v>89</v>
      </c>
      <c r="C89" s="37" t="s">
        <v>62</v>
      </c>
      <c r="D89" s="37" t="s">
        <v>3137</v>
      </c>
      <c r="E89" s="37" t="s">
        <v>48</v>
      </c>
      <c r="F89" s="39">
        <v>186.85</v>
      </c>
      <c r="G89" s="40">
        <v>11.84</v>
      </c>
      <c r="H89" s="40">
        <f t="shared" si="8"/>
        <v>2212.3000000000002</v>
      </c>
      <c r="I89" s="41">
        <f t="shared" si="9"/>
        <v>8.8930642568572957E-2</v>
      </c>
      <c r="J89" s="41">
        <f t="shared" si="11"/>
        <v>98.458904682965098</v>
      </c>
      <c r="K89" s="37" t="str">
        <f t="shared" si="10"/>
        <v>C</v>
      </c>
    </row>
    <row r="90" spans="1:11" ht="20.100000000000001" customHeight="1">
      <c r="A90" s="37" t="s">
        <v>317</v>
      </c>
      <c r="B90" s="38" t="s">
        <v>318</v>
      </c>
      <c r="C90" s="37" t="s">
        <v>14</v>
      </c>
      <c r="D90" s="37" t="s">
        <v>518</v>
      </c>
      <c r="E90" s="37" t="s">
        <v>48</v>
      </c>
      <c r="F90" s="39">
        <v>459</v>
      </c>
      <c r="G90" s="40">
        <v>4.74</v>
      </c>
      <c r="H90" s="40">
        <f t="shared" si="8"/>
        <v>2175.66</v>
      </c>
      <c r="I90" s="41">
        <f t="shared" si="9"/>
        <v>8.7457777792677938E-2</v>
      </c>
      <c r="J90" s="41">
        <f t="shared" si="11"/>
        <v>98.546362460757777</v>
      </c>
      <c r="K90" s="37" t="str">
        <f t="shared" si="10"/>
        <v>C</v>
      </c>
    </row>
    <row r="91" spans="1:11" ht="20.100000000000001" customHeight="1">
      <c r="A91" s="37" t="s">
        <v>331</v>
      </c>
      <c r="B91" s="38" t="s">
        <v>332</v>
      </c>
      <c r="C91" s="37" t="s">
        <v>80</v>
      </c>
      <c r="D91" s="37" t="s">
        <v>3137</v>
      </c>
      <c r="E91" s="37" t="s">
        <v>333</v>
      </c>
      <c r="F91" s="39">
        <v>3.89</v>
      </c>
      <c r="G91" s="40">
        <v>550.66999999999996</v>
      </c>
      <c r="H91" s="40">
        <f t="shared" si="8"/>
        <v>2142.11</v>
      </c>
      <c r="I91" s="41">
        <f t="shared" si="9"/>
        <v>8.6109125684837418E-2</v>
      </c>
      <c r="J91" s="41">
        <f t="shared" si="11"/>
        <v>98.63247158644262</v>
      </c>
      <c r="K91" s="37" t="str">
        <f t="shared" si="10"/>
        <v>C</v>
      </c>
    </row>
    <row r="92" spans="1:11" ht="20.100000000000001" customHeight="1">
      <c r="A92" s="37" t="s">
        <v>304</v>
      </c>
      <c r="B92" s="38" t="s">
        <v>305</v>
      </c>
      <c r="C92" s="37" t="s">
        <v>14</v>
      </c>
      <c r="D92" s="37" t="s">
        <v>518</v>
      </c>
      <c r="E92" s="37" t="s">
        <v>48</v>
      </c>
      <c r="F92" s="39">
        <v>12</v>
      </c>
      <c r="G92" s="40">
        <v>178.18</v>
      </c>
      <c r="H92" s="40">
        <f t="shared" si="8"/>
        <v>2138.16</v>
      </c>
      <c r="I92" s="41">
        <f t="shared" si="9"/>
        <v>8.5950342500754826E-2</v>
      </c>
      <c r="J92" s="41">
        <f t="shared" si="11"/>
        <v>98.718421928943371</v>
      </c>
      <c r="K92" s="37" t="str">
        <f t="shared" si="10"/>
        <v>C</v>
      </c>
    </row>
    <row r="93" spans="1:11" ht="20.100000000000001" customHeight="1">
      <c r="A93" s="37" t="s">
        <v>371</v>
      </c>
      <c r="B93" s="38" t="s">
        <v>372</v>
      </c>
      <c r="C93" s="37" t="s">
        <v>14</v>
      </c>
      <c r="D93" s="37" t="s">
        <v>3137</v>
      </c>
      <c r="E93" s="37" t="s">
        <v>48</v>
      </c>
      <c r="F93" s="39">
        <v>106.02</v>
      </c>
      <c r="G93" s="40">
        <v>17.489999999999998</v>
      </c>
      <c r="H93" s="40">
        <f t="shared" si="8"/>
        <v>1854.29</v>
      </c>
      <c r="I93" s="41">
        <f t="shared" si="9"/>
        <v>7.4539258332269195E-2</v>
      </c>
      <c r="J93" s="41">
        <f t="shared" si="11"/>
        <v>98.792961187275637</v>
      </c>
      <c r="K93" s="37" t="str">
        <f t="shared" si="10"/>
        <v>C</v>
      </c>
    </row>
    <row r="94" spans="1:11" ht="15" customHeight="1">
      <c r="A94" s="37" t="s">
        <v>159</v>
      </c>
      <c r="B94" s="38" t="s">
        <v>160</v>
      </c>
      <c r="C94" s="37" t="s">
        <v>14</v>
      </c>
      <c r="D94" s="37" t="s">
        <v>518</v>
      </c>
      <c r="E94" s="37" t="s">
        <v>48</v>
      </c>
      <c r="F94" s="39">
        <v>923.72</v>
      </c>
      <c r="G94" s="40">
        <v>1.98</v>
      </c>
      <c r="H94" s="40">
        <f t="shared" si="8"/>
        <v>1828.97</v>
      </c>
      <c r="I94" s="41">
        <f t="shared" si="9"/>
        <v>7.3521438023162716E-2</v>
      </c>
      <c r="J94" s="41">
        <f t="shared" si="11"/>
        <v>98.866482625298801</v>
      </c>
      <c r="K94" s="37" t="str">
        <f t="shared" si="10"/>
        <v>C</v>
      </c>
    </row>
    <row r="95" spans="1:11" ht="20.100000000000001" customHeight="1">
      <c r="A95" s="37" t="s">
        <v>60</v>
      </c>
      <c r="B95" s="38" t="s">
        <v>61</v>
      </c>
      <c r="C95" s="37" t="s">
        <v>62</v>
      </c>
      <c r="D95" s="37" t="s">
        <v>3137</v>
      </c>
      <c r="E95" s="37" t="s">
        <v>58</v>
      </c>
      <c r="F95" s="39">
        <v>1</v>
      </c>
      <c r="G95" s="40">
        <v>1826.47</v>
      </c>
      <c r="H95" s="40">
        <f t="shared" si="8"/>
        <v>1826.47</v>
      </c>
      <c r="I95" s="41">
        <f t="shared" si="9"/>
        <v>7.34209423370345E-2</v>
      </c>
      <c r="J95" s="41">
        <f t="shared" si="11"/>
        <v>98.939903567635838</v>
      </c>
      <c r="K95" s="37" t="str">
        <f t="shared" si="10"/>
        <v>C</v>
      </c>
    </row>
    <row r="96" spans="1:11" ht="15" customHeight="1">
      <c r="A96" s="37" t="s">
        <v>449</v>
      </c>
      <c r="B96" s="38" t="s">
        <v>450</v>
      </c>
      <c r="C96" s="37" t="s">
        <v>170</v>
      </c>
      <c r="D96" s="37" t="s">
        <v>518</v>
      </c>
      <c r="E96" s="37" t="s">
        <v>196</v>
      </c>
      <c r="F96" s="39">
        <v>33</v>
      </c>
      <c r="G96" s="40">
        <v>53.06</v>
      </c>
      <c r="H96" s="40">
        <f t="shared" si="8"/>
        <v>1750.98</v>
      </c>
      <c r="I96" s="41">
        <f t="shared" si="9"/>
        <v>7.0386374598707169E-2</v>
      </c>
      <c r="J96" s="41">
        <f t="shared" si="11"/>
        <v>99.01028994223455</v>
      </c>
      <c r="K96" s="37" t="str">
        <f t="shared" si="10"/>
        <v>C</v>
      </c>
    </row>
    <row r="97" spans="1:11" ht="20.100000000000001" customHeight="1">
      <c r="A97" s="37" t="s">
        <v>123</v>
      </c>
      <c r="B97" s="38" t="s">
        <v>124</v>
      </c>
      <c r="C97" s="37" t="s">
        <v>14</v>
      </c>
      <c r="D97" s="37" t="s">
        <v>518</v>
      </c>
      <c r="E97" s="37" t="s">
        <v>101</v>
      </c>
      <c r="F97" s="39">
        <v>166.49</v>
      </c>
      <c r="G97" s="40">
        <v>9.83</v>
      </c>
      <c r="H97" s="40">
        <f t="shared" si="8"/>
        <v>1636.6</v>
      </c>
      <c r="I97" s="41">
        <f t="shared" si="9"/>
        <v>6.5788495966969437E-2</v>
      </c>
      <c r="J97" s="41">
        <f t="shared" si="11"/>
        <v>99.07607843820152</v>
      </c>
      <c r="K97" s="37" t="str">
        <f t="shared" si="10"/>
        <v>C</v>
      </c>
    </row>
    <row r="98" spans="1:11" ht="15" customHeight="1">
      <c r="A98" s="37" t="s">
        <v>397</v>
      </c>
      <c r="B98" s="38" t="s">
        <v>398</v>
      </c>
      <c r="C98" s="37" t="s">
        <v>14</v>
      </c>
      <c r="D98" s="37" t="s">
        <v>518</v>
      </c>
      <c r="E98" s="37" t="s">
        <v>58</v>
      </c>
      <c r="F98" s="39">
        <v>33</v>
      </c>
      <c r="G98" s="40">
        <v>45.32</v>
      </c>
      <c r="H98" s="40">
        <f t="shared" si="8"/>
        <v>1495.56</v>
      </c>
      <c r="I98" s="41">
        <f t="shared" si="9"/>
        <v>6.0118931338360514E-2</v>
      </c>
      <c r="J98" s="41">
        <f t="shared" si="11"/>
        <v>99.136197369539886</v>
      </c>
      <c r="K98" s="37" t="str">
        <f t="shared" si="10"/>
        <v>C</v>
      </c>
    </row>
    <row r="99" spans="1:11" ht="20.100000000000001" customHeight="1">
      <c r="A99" s="37" t="s">
        <v>464</v>
      </c>
      <c r="B99" s="38" t="s">
        <v>465</v>
      </c>
      <c r="C99" s="37" t="s">
        <v>14</v>
      </c>
      <c r="D99" s="37" t="s">
        <v>518</v>
      </c>
      <c r="E99" s="37" t="s">
        <v>58</v>
      </c>
      <c r="F99" s="39">
        <v>2</v>
      </c>
      <c r="G99" s="40">
        <v>726.86</v>
      </c>
      <c r="H99" s="40">
        <f t="shared" si="8"/>
        <v>1453.72</v>
      </c>
      <c r="I99" s="41">
        <f t="shared" si="9"/>
        <v>5.8437035535318836E-2</v>
      </c>
      <c r="J99" s="41">
        <f t="shared" si="11"/>
        <v>99.194634405075206</v>
      </c>
      <c r="K99" s="37" t="str">
        <f t="shared" si="10"/>
        <v>C</v>
      </c>
    </row>
    <row r="100" spans="1:11" ht="20.100000000000001" customHeight="1">
      <c r="A100" s="37" t="s">
        <v>56</v>
      </c>
      <c r="B100" s="38" t="s">
        <v>57</v>
      </c>
      <c r="C100" s="37" t="s">
        <v>14</v>
      </c>
      <c r="D100" s="37" t="s">
        <v>518</v>
      </c>
      <c r="E100" s="37" t="s">
        <v>58</v>
      </c>
      <c r="F100" s="39">
        <v>1</v>
      </c>
      <c r="G100" s="40">
        <v>1428.32</v>
      </c>
      <c r="H100" s="40">
        <f t="shared" ref="H100:H128" si="12">ROUND(F100*G100,2)</f>
        <v>1428.32</v>
      </c>
      <c r="I100" s="41">
        <f t="shared" ref="I100:I128" si="13">H100/VALOR_TOTAL*100</f>
        <v>5.7415999364256252E-2</v>
      </c>
      <c r="J100" s="41">
        <f t="shared" si="11"/>
        <v>99.252050404439458</v>
      </c>
      <c r="K100" s="37" t="str">
        <f t="shared" ref="K100:K128" si="14">IF(J100&lt;=50,"A",IF(J100&lt;=80,"B","C"))</f>
        <v>C</v>
      </c>
    </row>
    <row r="101" spans="1:11" ht="20.100000000000001" customHeight="1">
      <c r="A101" s="37" t="s">
        <v>335</v>
      </c>
      <c r="B101" s="38" t="s">
        <v>336</v>
      </c>
      <c r="C101" s="37" t="s">
        <v>14</v>
      </c>
      <c r="D101" s="37" t="s">
        <v>518</v>
      </c>
      <c r="E101" s="37" t="s">
        <v>118</v>
      </c>
      <c r="F101" s="39">
        <v>9.9</v>
      </c>
      <c r="G101" s="40">
        <v>133.57</v>
      </c>
      <c r="H101" s="40">
        <f t="shared" si="12"/>
        <v>1322.34</v>
      </c>
      <c r="I101" s="41">
        <f t="shared" si="13"/>
        <v>5.3155786237909307E-2</v>
      </c>
      <c r="J101" s="41">
        <f t="shared" ref="J101:J128" si="15">I101+J100</f>
        <v>99.305206190677367</v>
      </c>
      <c r="K101" s="37" t="str">
        <f t="shared" si="14"/>
        <v>C</v>
      </c>
    </row>
    <row r="102" spans="1:11" ht="27.95" customHeight="1">
      <c r="A102" s="37" t="s">
        <v>301</v>
      </c>
      <c r="B102" s="38" t="s">
        <v>302</v>
      </c>
      <c r="C102" s="37" t="s">
        <v>14</v>
      </c>
      <c r="D102" s="37" t="s">
        <v>518</v>
      </c>
      <c r="E102" s="37" t="s">
        <v>48</v>
      </c>
      <c r="F102" s="39">
        <v>25</v>
      </c>
      <c r="G102" s="40">
        <v>52.22</v>
      </c>
      <c r="H102" s="40">
        <f t="shared" si="12"/>
        <v>1305.5</v>
      </c>
      <c r="I102" s="41">
        <f t="shared" si="13"/>
        <v>5.2478847296149697E-2</v>
      </c>
      <c r="J102" s="41">
        <f t="shared" si="15"/>
        <v>99.357685037973511</v>
      </c>
      <c r="K102" s="37" t="str">
        <f t="shared" si="14"/>
        <v>C</v>
      </c>
    </row>
    <row r="103" spans="1:11" ht="20.100000000000001" customHeight="1">
      <c r="A103" s="37" t="s">
        <v>425</v>
      </c>
      <c r="B103" s="38" t="s">
        <v>426</v>
      </c>
      <c r="C103" s="37" t="s">
        <v>62</v>
      </c>
      <c r="D103" s="37" t="s">
        <v>3137</v>
      </c>
      <c r="E103" s="37" t="s">
        <v>58</v>
      </c>
      <c r="F103" s="39">
        <v>2</v>
      </c>
      <c r="G103" s="40">
        <v>626.17999999999995</v>
      </c>
      <c r="H103" s="40">
        <f t="shared" si="12"/>
        <v>1252.3599999999999</v>
      </c>
      <c r="I103" s="41">
        <f t="shared" si="13"/>
        <v>5.0342710991808523E-2</v>
      </c>
      <c r="J103" s="41">
        <f t="shared" si="15"/>
        <v>99.408027748965324</v>
      </c>
      <c r="K103" s="37" t="str">
        <f t="shared" si="14"/>
        <v>C</v>
      </c>
    </row>
    <row r="104" spans="1:11" ht="20.100000000000001" customHeight="1">
      <c r="A104" s="37" t="s">
        <v>351</v>
      </c>
      <c r="B104" s="38" t="s">
        <v>352</v>
      </c>
      <c r="C104" s="37" t="s">
        <v>14</v>
      </c>
      <c r="D104" s="37" t="s">
        <v>553</v>
      </c>
      <c r="E104" s="37" t="s">
        <v>81</v>
      </c>
      <c r="F104" s="39">
        <v>220</v>
      </c>
      <c r="G104" s="40">
        <v>5.48</v>
      </c>
      <c r="H104" s="40">
        <f t="shared" si="12"/>
        <v>1205.5999999999999</v>
      </c>
      <c r="I104" s="41">
        <f t="shared" si="13"/>
        <v>4.8463039678466546E-2</v>
      </c>
      <c r="J104" s="41">
        <f t="shared" si="15"/>
        <v>99.456490788643791</v>
      </c>
      <c r="K104" s="37" t="str">
        <f t="shared" si="14"/>
        <v>C</v>
      </c>
    </row>
    <row r="105" spans="1:11" ht="20.100000000000001" customHeight="1">
      <c r="A105" s="37" t="s">
        <v>455</v>
      </c>
      <c r="B105" s="38" t="s">
        <v>456</v>
      </c>
      <c r="C105" s="37" t="s">
        <v>14</v>
      </c>
      <c r="D105" s="37" t="s">
        <v>518</v>
      </c>
      <c r="E105" s="37" t="s">
        <v>58</v>
      </c>
      <c r="F105" s="39">
        <v>12</v>
      </c>
      <c r="G105" s="40">
        <v>96.37</v>
      </c>
      <c r="H105" s="40">
        <f t="shared" si="12"/>
        <v>1156.44</v>
      </c>
      <c r="I105" s="41">
        <f t="shared" si="13"/>
        <v>4.6486892506441488E-2</v>
      </c>
      <c r="J105" s="41">
        <f t="shared" si="15"/>
        <v>99.502977681150227</v>
      </c>
      <c r="K105" s="37" t="str">
        <f t="shared" si="14"/>
        <v>C</v>
      </c>
    </row>
    <row r="106" spans="1:11" ht="20.100000000000001" customHeight="1">
      <c r="A106" s="37" t="s">
        <v>461</v>
      </c>
      <c r="B106" s="38" t="s">
        <v>462</v>
      </c>
      <c r="C106" s="37" t="s">
        <v>14</v>
      </c>
      <c r="D106" s="37" t="s">
        <v>518</v>
      </c>
      <c r="E106" s="37" t="s">
        <v>58</v>
      </c>
      <c r="F106" s="39">
        <v>3</v>
      </c>
      <c r="G106" s="40">
        <v>360.34</v>
      </c>
      <c r="H106" s="40">
        <f t="shared" si="12"/>
        <v>1081.02</v>
      </c>
      <c r="I106" s="41">
        <f t="shared" si="13"/>
        <v>4.3455138647325732E-2</v>
      </c>
      <c r="J106" s="41">
        <f t="shared" si="15"/>
        <v>99.546432819797559</v>
      </c>
      <c r="K106" s="37" t="str">
        <f t="shared" si="14"/>
        <v>C</v>
      </c>
    </row>
    <row r="107" spans="1:11" ht="20.100000000000001" customHeight="1">
      <c r="A107" s="37" t="s">
        <v>223</v>
      </c>
      <c r="B107" s="38" t="s">
        <v>224</v>
      </c>
      <c r="C107" s="37" t="s">
        <v>37</v>
      </c>
      <c r="D107" s="37" t="s">
        <v>3137</v>
      </c>
      <c r="E107" s="37" t="s">
        <v>48</v>
      </c>
      <c r="F107" s="39">
        <v>1.36</v>
      </c>
      <c r="G107" s="40">
        <v>792.03</v>
      </c>
      <c r="H107" s="40">
        <f t="shared" si="12"/>
        <v>1077.1600000000001</v>
      </c>
      <c r="I107" s="41">
        <f t="shared" si="13"/>
        <v>4.3299973307943794E-2</v>
      </c>
      <c r="J107" s="41">
        <f t="shared" si="15"/>
        <v>99.589732793105497</v>
      </c>
      <c r="K107" s="37" t="str">
        <f t="shared" si="14"/>
        <v>C</v>
      </c>
    </row>
    <row r="108" spans="1:11" ht="20.100000000000001" customHeight="1">
      <c r="A108" s="37" t="s">
        <v>345</v>
      </c>
      <c r="B108" s="38" t="s">
        <v>346</v>
      </c>
      <c r="C108" s="37" t="s">
        <v>14</v>
      </c>
      <c r="D108" s="37" t="s">
        <v>518</v>
      </c>
      <c r="E108" s="37" t="s">
        <v>101</v>
      </c>
      <c r="F108" s="39">
        <v>60.82</v>
      </c>
      <c r="G108" s="40">
        <v>15.58</v>
      </c>
      <c r="H108" s="40">
        <f t="shared" si="12"/>
        <v>947.58</v>
      </c>
      <c r="I108" s="41">
        <f t="shared" si="13"/>
        <v>3.8091080904546562E-2</v>
      </c>
      <c r="J108" s="41">
        <f t="shared" si="15"/>
        <v>99.627823874010048</v>
      </c>
      <c r="K108" s="37" t="str">
        <f t="shared" si="14"/>
        <v>C</v>
      </c>
    </row>
    <row r="109" spans="1:11" ht="20.100000000000001" customHeight="1">
      <c r="A109" s="37" t="s">
        <v>46</v>
      </c>
      <c r="B109" s="38" t="s">
        <v>47</v>
      </c>
      <c r="C109" s="37" t="s">
        <v>14</v>
      </c>
      <c r="D109" s="37" t="s">
        <v>518</v>
      </c>
      <c r="E109" s="37" t="s">
        <v>48</v>
      </c>
      <c r="F109" s="39">
        <v>2.88</v>
      </c>
      <c r="G109" s="40">
        <v>316.04000000000002</v>
      </c>
      <c r="H109" s="40">
        <f t="shared" si="12"/>
        <v>910.2</v>
      </c>
      <c r="I109" s="41">
        <f t="shared" si="13"/>
        <v>3.6588469405557614E-2</v>
      </c>
      <c r="J109" s="41">
        <f t="shared" si="15"/>
        <v>99.664412343415606</v>
      </c>
      <c r="K109" s="37" t="str">
        <f t="shared" si="14"/>
        <v>C</v>
      </c>
    </row>
    <row r="110" spans="1:11" ht="20.100000000000001" customHeight="1">
      <c r="A110" s="37" t="s">
        <v>220</v>
      </c>
      <c r="B110" s="38" t="s">
        <v>221</v>
      </c>
      <c r="C110" s="37" t="s">
        <v>14</v>
      </c>
      <c r="D110" s="37" t="s">
        <v>518</v>
      </c>
      <c r="E110" s="37" t="s">
        <v>48</v>
      </c>
      <c r="F110" s="39">
        <v>9</v>
      </c>
      <c r="G110" s="40">
        <v>92.41</v>
      </c>
      <c r="H110" s="40">
        <f t="shared" si="12"/>
        <v>831.69</v>
      </c>
      <c r="I110" s="41">
        <f t="shared" si="13"/>
        <v>3.34325028783874E-2</v>
      </c>
      <c r="J110" s="41">
        <f t="shared" si="15"/>
        <v>99.697844846293989</v>
      </c>
      <c r="K110" s="37" t="str">
        <f t="shared" si="14"/>
        <v>C</v>
      </c>
    </row>
    <row r="111" spans="1:11" ht="20.100000000000001" customHeight="1">
      <c r="A111" s="37" t="s">
        <v>229</v>
      </c>
      <c r="B111" s="38" t="s">
        <v>230</v>
      </c>
      <c r="C111" s="37" t="s">
        <v>29</v>
      </c>
      <c r="D111" s="37" t="s">
        <v>518</v>
      </c>
      <c r="E111" s="37" t="s">
        <v>48</v>
      </c>
      <c r="F111" s="39">
        <v>17.399999999999999</v>
      </c>
      <c r="G111" s="40">
        <v>46.82</v>
      </c>
      <c r="H111" s="40">
        <f t="shared" si="12"/>
        <v>814.67</v>
      </c>
      <c r="I111" s="41">
        <f t="shared" si="13"/>
        <v>3.2748328247226566E-2</v>
      </c>
      <c r="J111" s="41">
        <f t="shared" si="15"/>
        <v>99.730593174541212</v>
      </c>
      <c r="K111" s="37" t="str">
        <f t="shared" si="14"/>
        <v>C</v>
      </c>
    </row>
    <row r="112" spans="1:11" ht="15" customHeight="1">
      <c r="A112" s="37" t="s">
        <v>341</v>
      </c>
      <c r="B112" s="38" t="s">
        <v>342</v>
      </c>
      <c r="C112" s="37" t="s">
        <v>14</v>
      </c>
      <c r="D112" s="37" t="s">
        <v>518</v>
      </c>
      <c r="E112" s="37" t="s">
        <v>118</v>
      </c>
      <c r="F112" s="39">
        <v>9.07</v>
      </c>
      <c r="G112" s="40">
        <v>87.42</v>
      </c>
      <c r="H112" s="40">
        <f t="shared" si="12"/>
        <v>792.9</v>
      </c>
      <c r="I112" s="41">
        <f t="shared" si="13"/>
        <v>3.1873211812422135E-2</v>
      </c>
      <c r="J112" s="41">
        <f t="shared" si="15"/>
        <v>99.762466386353637</v>
      </c>
      <c r="K112" s="37" t="str">
        <f t="shared" si="14"/>
        <v>C</v>
      </c>
    </row>
    <row r="113" spans="1:11" ht="27.95" customHeight="1">
      <c r="A113" s="37" t="s">
        <v>232</v>
      </c>
      <c r="B113" s="38" t="s">
        <v>233</v>
      </c>
      <c r="C113" s="37" t="s">
        <v>170</v>
      </c>
      <c r="D113" s="37" t="s">
        <v>518</v>
      </c>
      <c r="E113" s="37" t="s">
        <v>171</v>
      </c>
      <c r="F113" s="39">
        <v>17.399999999999999</v>
      </c>
      <c r="G113" s="40">
        <v>42.13</v>
      </c>
      <c r="H113" s="40">
        <f t="shared" si="12"/>
        <v>733.06</v>
      </c>
      <c r="I113" s="41">
        <f t="shared" si="13"/>
        <v>2.946774706925737E-2</v>
      </c>
      <c r="J113" s="41">
        <f t="shared" si="15"/>
        <v>99.791934133422899</v>
      </c>
      <c r="K113" s="37" t="str">
        <f t="shared" si="14"/>
        <v>C</v>
      </c>
    </row>
    <row r="114" spans="1:11" ht="27.95" customHeight="1">
      <c r="A114" s="37" t="s">
        <v>307</v>
      </c>
      <c r="B114" s="38" t="s">
        <v>308</v>
      </c>
      <c r="C114" s="37" t="s">
        <v>14</v>
      </c>
      <c r="D114" s="37" t="s">
        <v>518</v>
      </c>
      <c r="E114" s="37" t="s">
        <v>118</v>
      </c>
      <c r="F114" s="39">
        <v>0.56000000000000005</v>
      </c>
      <c r="G114" s="40">
        <v>1253.1400000000001</v>
      </c>
      <c r="H114" s="40">
        <f t="shared" si="12"/>
        <v>701.76</v>
      </c>
      <c r="I114" s="41">
        <f t="shared" si="13"/>
        <v>2.820954107893222E-2</v>
      </c>
      <c r="J114" s="41">
        <f t="shared" si="15"/>
        <v>99.820143674501836</v>
      </c>
      <c r="K114" s="37" t="str">
        <f t="shared" si="14"/>
        <v>C</v>
      </c>
    </row>
    <row r="115" spans="1:11" ht="15" customHeight="1">
      <c r="A115" s="37" t="s">
        <v>446</v>
      </c>
      <c r="B115" s="38" t="s">
        <v>447</v>
      </c>
      <c r="C115" s="37" t="s">
        <v>170</v>
      </c>
      <c r="D115" s="37" t="s">
        <v>518</v>
      </c>
      <c r="E115" s="37" t="s">
        <v>196</v>
      </c>
      <c r="F115" s="39">
        <v>12</v>
      </c>
      <c r="G115" s="40">
        <v>53.69</v>
      </c>
      <c r="H115" s="40">
        <f t="shared" si="12"/>
        <v>644.28</v>
      </c>
      <c r="I115" s="41">
        <f t="shared" si="13"/>
        <v>2.5898944263472484E-2</v>
      </c>
      <c r="J115" s="41">
        <f t="shared" si="15"/>
        <v>99.84604261876531</v>
      </c>
      <c r="K115" s="37" t="str">
        <f t="shared" si="14"/>
        <v>C</v>
      </c>
    </row>
    <row r="116" spans="1:11" ht="20.100000000000001" customHeight="1">
      <c r="A116" s="37" t="s">
        <v>312</v>
      </c>
      <c r="B116" s="38" t="s">
        <v>313</v>
      </c>
      <c r="C116" s="37" t="s">
        <v>14</v>
      </c>
      <c r="D116" s="37" t="s">
        <v>518</v>
      </c>
      <c r="E116" s="37" t="s">
        <v>48</v>
      </c>
      <c r="F116" s="39">
        <v>168</v>
      </c>
      <c r="G116" s="40">
        <v>3.73</v>
      </c>
      <c r="H116" s="40">
        <f t="shared" si="12"/>
        <v>626.64</v>
      </c>
      <c r="I116" s="41">
        <f t="shared" si="13"/>
        <v>2.5189846702151852E-2</v>
      </c>
      <c r="J116" s="41">
        <f t="shared" si="15"/>
        <v>99.871232465467457</v>
      </c>
      <c r="K116" s="37" t="str">
        <f t="shared" si="14"/>
        <v>C</v>
      </c>
    </row>
    <row r="117" spans="1:11" ht="20.100000000000001" customHeight="1">
      <c r="A117" s="37" t="s">
        <v>147</v>
      </c>
      <c r="B117" s="38" t="s">
        <v>148</v>
      </c>
      <c r="C117" s="37" t="s">
        <v>80</v>
      </c>
      <c r="D117" s="37" t="s">
        <v>3137</v>
      </c>
      <c r="E117" s="37" t="s">
        <v>48</v>
      </c>
      <c r="F117" s="39">
        <v>2.09</v>
      </c>
      <c r="G117" s="40">
        <v>234.01</v>
      </c>
      <c r="H117" s="40">
        <f t="shared" si="12"/>
        <v>489.08</v>
      </c>
      <c r="I117" s="41">
        <f t="shared" si="13"/>
        <v>1.9660172068633394E-2</v>
      </c>
      <c r="J117" s="41">
        <f t="shared" si="15"/>
        <v>99.890892637536098</v>
      </c>
      <c r="K117" s="37" t="str">
        <f t="shared" si="14"/>
        <v>C</v>
      </c>
    </row>
    <row r="118" spans="1:11" ht="15" customHeight="1">
      <c r="A118" s="37" t="s">
        <v>443</v>
      </c>
      <c r="B118" s="38" t="s">
        <v>444</v>
      </c>
      <c r="C118" s="37" t="s">
        <v>170</v>
      </c>
      <c r="D118" s="37" t="s">
        <v>518</v>
      </c>
      <c r="E118" s="37" t="s">
        <v>196</v>
      </c>
      <c r="F118" s="39">
        <v>12</v>
      </c>
      <c r="G118" s="40">
        <v>35.71</v>
      </c>
      <c r="H118" s="40">
        <f t="shared" si="12"/>
        <v>428.52</v>
      </c>
      <c r="I118" s="41">
        <f t="shared" si="13"/>
        <v>1.7225764567863705E-2</v>
      </c>
      <c r="J118" s="41">
        <f t="shared" si="15"/>
        <v>99.908118402103966</v>
      </c>
      <c r="K118" s="37" t="str">
        <f t="shared" si="14"/>
        <v>C</v>
      </c>
    </row>
    <row r="119" spans="1:11" ht="15" customHeight="1">
      <c r="A119" s="37" t="s">
        <v>384</v>
      </c>
      <c r="B119" s="38" t="s">
        <v>385</v>
      </c>
      <c r="C119" s="37" t="s">
        <v>14</v>
      </c>
      <c r="D119" s="37" t="s">
        <v>518</v>
      </c>
      <c r="E119" s="37" t="s">
        <v>48</v>
      </c>
      <c r="F119" s="39">
        <v>416.73</v>
      </c>
      <c r="G119" s="40">
        <v>0.88</v>
      </c>
      <c r="H119" s="40">
        <f t="shared" si="12"/>
        <v>366.72</v>
      </c>
      <c r="I119" s="41">
        <f t="shared" si="13"/>
        <v>1.4741511206774433E-2</v>
      </c>
      <c r="J119" s="41">
        <f t="shared" si="15"/>
        <v>99.922859913310745</v>
      </c>
      <c r="K119" s="37" t="str">
        <f t="shared" si="14"/>
        <v>C</v>
      </c>
    </row>
    <row r="120" spans="1:11" ht="20.100000000000001" customHeight="1">
      <c r="A120" s="37" t="s">
        <v>458</v>
      </c>
      <c r="B120" s="38" t="s">
        <v>459</v>
      </c>
      <c r="C120" s="37" t="s">
        <v>14</v>
      </c>
      <c r="D120" s="37" t="s">
        <v>518</v>
      </c>
      <c r="E120" s="37" t="s">
        <v>58</v>
      </c>
      <c r="F120" s="39">
        <v>2</v>
      </c>
      <c r="G120" s="40">
        <v>149.38</v>
      </c>
      <c r="H120" s="40">
        <f t="shared" si="12"/>
        <v>298.76</v>
      </c>
      <c r="I120" s="41">
        <f t="shared" si="13"/>
        <v>1.200963647506525E-2</v>
      </c>
      <c r="J120" s="41">
        <f t="shared" si="15"/>
        <v>99.934869549785816</v>
      </c>
      <c r="K120" s="37" t="str">
        <f t="shared" si="14"/>
        <v>C</v>
      </c>
    </row>
    <row r="121" spans="1:11" ht="20.100000000000001" customHeight="1">
      <c r="A121" s="37" t="s">
        <v>440</v>
      </c>
      <c r="B121" s="38" t="s">
        <v>441</v>
      </c>
      <c r="C121" s="37" t="s">
        <v>80</v>
      </c>
      <c r="D121" s="37" t="s">
        <v>3137</v>
      </c>
      <c r="E121" s="37" t="s">
        <v>58</v>
      </c>
      <c r="F121" s="39">
        <v>17</v>
      </c>
      <c r="G121" s="40">
        <v>16.75</v>
      </c>
      <c r="H121" s="40">
        <f t="shared" si="12"/>
        <v>284.75</v>
      </c>
      <c r="I121" s="41">
        <f t="shared" si="13"/>
        <v>1.1446458650002779E-2</v>
      </c>
      <c r="J121" s="41">
        <f t="shared" si="15"/>
        <v>99.946316008435815</v>
      </c>
      <c r="K121" s="37" t="str">
        <f t="shared" si="14"/>
        <v>C</v>
      </c>
    </row>
    <row r="122" spans="1:11" ht="27.95" customHeight="1">
      <c r="A122" s="37" t="s">
        <v>211</v>
      </c>
      <c r="B122" s="38" t="s">
        <v>296</v>
      </c>
      <c r="C122" s="37" t="s">
        <v>14</v>
      </c>
      <c r="D122" s="37" t="s">
        <v>518</v>
      </c>
      <c r="E122" s="37" t="s">
        <v>101</v>
      </c>
      <c r="F122" s="39">
        <v>4</v>
      </c>
      <c r="G122" s="40">
        <v>65.84</v>
      </c>
      <c r="H122" s="40">
        <f t="shared" si="12"/>
        <v>263.36</v>
      </c>
      <c r="I122" s="41">
        <f t="shared" si="13"/>
        <v>1.0586617559489839E-2</v>
      </c>
      <c r="J122" s="41">
        <f t="shared" si="15"/>
        <v>99.956902625995312</v>
      </c>
      <c r="K122" s="37" t="str">
        <f t="shared" si="14"/>
        <v>C</v>
      </c>
    </row>
    <row r="123" spans="1:11" ht="15" customHeight="1">
      <c r="A123" s="37" t="s">
        <v>251</v>
      </c>
      <c r="B123" s="38" t="s">
        <v>252</v>
      </c>
      <c r="C123" s="37" t="s">
        <v>14</v>
      </c>
      <c r="D123" s="37" t="s">
        <v>518</v>
      </c>
      <c r="E123" s="37" t="s">
        <v>48</v>
      </c>
      <c r="F123" s="39">
        <v>58.29</v>
      </c>
      <c r="G123" s="40">
        <v>4.38</v>
      </c>
      <c r="H123" s="40">
        <f t="shared" si="12"/>
        <v>255.31</v>
      </c>
      <c r="I123" s="41">
        <f t="shared" si="13"/>
        <v>1.0263021450157013E-2</v>
      </c>
      <c r="J123" s="41">
        <f t="shared" si="15"/>
        <v>99.967165647445469</v>
      </c>
      <c r="K123" s="37" t="str">
        <f t="shared" si="14"/>
        <v>C</v>
      </c>
    </row>
    <row r="124" spans="1:11" ht="20.100000000000001" customHeight="1">
      <c r="A124" s="37" t="s">
        <v>387</v>
      </c>
      <c r="B124" s="38" t="s">
        <v>388</v>
      </c>
      <c r="C124" s="37" t="s">
        <v>14</v>
      </c>
      <c r="D124" s="37" t="s">
        <v>518</v>
      </c>
      <c r="E124" s="37" t="s">
        <v>48</v>
      </c>
      <c r="F124" s="39">
        <v>123.31</v>
      </c>
      <c r="G124" s="40">
        <v>1.99</v>
      </c>
      <c r="H124" s="40">
        <f t="shared" si="12"/>
        <v>245.39</v>
      </c>
      <c r="I124" s="41">
        <f t="shared" si="13"/>
        <v>9.8642545676002873E-3</v>
      </c>
      <c r="J124" s="41">
        <f t="shared" si="15"/>
        <v>99.977029902013072</v>
      </c>
      <c r="K124" s="37" t="str">
        <f t="shared" si="14"/>
        <v>C</v>
      </c>
    </row>
    <row r="125" spans="1:11" ht="15" customHeight="1">
      <c r="A125" s="37" t="s">
        <v>434</v>
      </c>
      <c r="B125" s="38" t="s">
        <v>435</v>
      </c>
      <c r="C125" s="37" t="s">
        <v>29</v>
      </c>
      <c r="D125" s="37" t="s">
        <v>518</v>
      </c>
      <c r="E125" s="37" t="s">
        <v>58</v>
      </c>
      <c r="F125" s="39">
        <v>1</v>
      </c>
      <c r="G125" s="40">
        <v>211.46</v>
      </c>
      <c r="H125" s="40">
        <f t="shared" si="12"/>
        <v>211.46</v>
      </c>
      <c r="I125" s="41">
        <f t="shared" si="13"/>
        <v>8.5003271154682619E-3</v>
      </c>
      <c r="J125" s="41">
        <f t="shared" si="15"/>
        <v>99.985530229128543</v>
      </c>
      <c r="K125" s="37" t="str">
        <f t="shared" si="14"/>
        <v>C</v>
      </c>
    </row>
    <row r="126" spans="1:11" ht="20.100000000000001" customHeight="1">
      <c r="A126" s="37" t="s">
        <v>292</v>
      </c>
      <c r="B126" s="38" t="s">
        <v>293</v>
      </c>
      <c r="C126" s="37" t="s">
        <v>14</v>
      </c>
      <c r="D126" s="37" t="s">
        <v>518</v>
      </c>
      <c r="E126" s="37" t="s">
        <v>118</v>
      </c>
      <c r="F126" s="39">
        <v>0.25</v>
      </c>
      <c r="G126" s="40">
        <v>590.37</v>
      </c>
      <c r="H126" s="40">
        <f t="shared" si="12"/>
        <v>147.59</v>
      </c>
      <c r="I126" s="41">
        <f t="shared" si="13"/>
        <v>5.9328633262648294E-3</v>
      </c>
      <c r="J126" s="41">
        <f t="shared" si="15"/>
        <v>99.991463092454808</v>
      </c>
      <c r="K126" s="37" t="str">
        <f t="shared" si="14"/>
        <v>C</v>
      </c>
    </row>
    <row r="127" spans="1:11" ht="20.100000000000001" customHeight="1">
      <c r="A127" s="37" t="s">
        <v>120</v>
      </c>
      <c r="B127" s="38" t="s">
        <v>121</v>
      </c>
      <c r="C127" s="37" t="s">
        <v>14</v>
      </c>
      <c r="D127" s="37" t="s">
        <v>553</v>
      </c>
      <c r="E127" s="37" t="s">
        <v>81</v>
      </c>
      <c r="F127" s="39">
        <v>86.44</v>
      </c>
      <c r="G127" s="40">
        <v>1.45</v>
      </c>
      <c r="H127" s="40">
        <f t="shared" si="12"/>
        <v>125.34</v>
      </c>
      <c r="I127" s="41">
        <f t="shared" si="13"/>
        <v>5.0384517197237869E-3</v>
      </c>
      <c r="J127" s="41">
        <f t="shared" si="15"/>
        <v>99.996501544174535</v>
      </c>
      <c r="K127" s="37" t="str">
        <f t="shared" si="14"/>
        <v>C</v>
      </c>
    </row>
    <row r="128" spans="1:11" ht="20.100000000000001" customHeight="1">
      <c r="A128" s="37" t="s">
        <v>226</v>
      </c>
      <c r="B128" s="38" t="s">
        <v>227</v>
      </c>
      <c r="C128" s="37" t="s">
        <v>14</v>
      </c>
      <c r="D128" s="37" t="s">
        <v>518</v>
      </c>
      <c r="E128" s="37" t="s">
        <v>48</v>
      </c>
      <c r="F128" s="39">
        <v>17.399999999999999</v>
      </c>
      <c r="G128" s="40">
        <v>5</v>
      </c>
      <c r="H128" s="40">
        <f t="shared" si="12"/>
        <v>87</v>
      </c>
      <c r="I128" s="41">
        <f t="shared" si="13"/>
        <v>3.4972498772616041E-3</v>
      </c>
      <c r="J128" s="41">
        <f t="shared" si="15"/>
        <v>99.999998794051791</v>
      </c>
      <c r="K128" s="37" t="str">
        <f t="shared" si="14"/>
        <v>C</v>
      </c>
    </row>
    <row r="129" spans="1:11" ht="18" customHeight="1">
      <c r="A129" s="1"/>
      <c r="B129" s="1"/>
      <c r="C129" s="66" t="s">
        <v>0</v>
      </c>
      <c r="D129" s="66"/>
      <c r="E129" s="66"/>
      <c r="F129" s="66"/>
      <c r="G129" s="1"/>
      <c r="H129" s="1"/>
      <c r="I129" s="1"/>
      <c r="J129" s="1"/>
      <c r="K129" s="1"/>
    </row>
    <row r="130" spans="1:11" ht="18" customHeight="1">
      <c r="A130" s="1"/>
      <c r="B130" s="1"/>
      <c r="C130" s="1"/>
      <c r="D130" s="1"/>
      <c r="E130" s="1"/>
      <c r="F130" s="1"/>
      <c r="G130" s="66" t="str">
        <f>"Subtotal até "&amp;TRUNC(J128,2)&amp;"%"</f>
        <v>Subtotal até 99,99%</v>
      </c>
      <c r="H130" s="66"/>
      <c r="I130" s="81">
        <f>SUM(H4:H128)</f>
        <v>2487668.9400000004</v>
      </c>
      <c r="J130" s="81"/>
      <c r="K130" s="81"/>
    </row>
    <row r="131" spans="1:11" ht="18" customHeight="1">
      <c r="A131" s="1"/>
      <c r="B131" s="1"/>
      <c r="C131" s="1"/>
      <c r="D131" s="1"/>
      <c r="E131" s="1"/>
      <c r="F131" s="1"/>
      <c r="G131" s="66" t="s">
        <v>3138</v>
      </c>
      <c r="H131" s="66"/>
      <c r="I131" s="81">
        <f>I132-I130</f>
        <v>2.9999999795109034E-2</v>
      </c>
      <c r="J131" s="81"/>
      <c r="K131" s="81"/>
    </row>
    <row r="132" spans="1:11" ht="18" customHeight="1">
      <c r="A132" s="1"/>
      <c r="B132" s="1"/>
      <c r="C132" s="1"/>
      <c r="D132" s="1"/>
      <c r="E132" s="1"/>
      <c r="F132" s="1"/>
      <c r="G132" s="66" t="s">
        <v>3139</v>
      </c>
      <c r="H132" s="66"/>
      <c r="I132" s="81">
        <v>2487668.9700000002</v>
      </c>
      <c r="J132" s="81"/>
      <c r="K132" s="81"/>
    </row>
  </sheetData>
  <mergeCells count="9">
    <mergeCell ref="G131:H131"/>
    <mergeCell ref="I131:K131"/>
    <mergeCell ref="G132:H132"/>
    <mergeCell ref="I132:K132"/>
    <mergeCell ref="A1:K1"/>
    <mergeCell ref="B2:C2"/>
    <mergeCell ref="C129:F129"/>
    <mergeCell ref="G130:H130"/>
    <mergeCell ref="I130:K130"/>
  </mergeCells>
  <pageMargins left="0.5" right="0.5" top="0.5" bottom="0.5" header="0" footer="0"/>
  <pageSetup paperSize="9" scale="85"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K407"/>
  <sheetViews>
    <sheetView workbookViewId="0">
      <selection activeCell="H13" sqref="H13"/>
    </sheetView>
  </sheetViews>
  <sheetFormatPr defaultRowHeight="15"/>
  <cols>
    <col min="1" max="1" width="9.42578125" customWidth="1"/>
    <col min="2" max="2" width="68.5703125" customWidth="1"/>
    <col min="3" max="3" width="9.42578125" customWidth="1"/>
    <col min="4" max="4" width="10.42578125" customWidth="1"/>
    <col min="5" max="5" width="9.42578125" customWidth="1"/>
    <col min="6" max="8" width="12.42578125" customWidth="1"/>
    <col min="9" max="10" width="8.5703125" customWidth="1"/>
    <col min="11" max="11" width="4.5703125" customWidth="1"/>
  </cols>
  <sheetData>
    <row r="1" spans="1:11" ht="99" customHeight="1">
      <c r="A1" s="65"/>
      <c r="B1" s="65"/>
      <c r="C1" s="65"/>
      <c r="D1" s="65"/>
      <c r="E1" s="65"/>
      <c r="F1" s="65"/>
      <c r="G1" s="65"/>
      <c r="H1" s="65"/>
      <c r="I1" s="65"/>
      <c r="J1" s="65"/>
      <c r="K1" s="65"/>
    </row>
    <row r="2" spans="1:11" ht="9.9499999999999993" customHeight="1">
      <c r="A2" s="1"/>
      <c r="B2" s="66" t="s">
        <v>0</v>
      </c>
      <c r="C2" s="66"/>
      <c r="D2" s="1"/>
      <c r="E2" s="1"/>
      <c r="F2" s="1"/>
      <c r="G2" s="1"/>
      <c r="H2" s="1"/>
      <c r="I2" s="1"/>
      <c r="J2" s="1"/>
      <c r="K2" s="1"/>
    </row>
    <row r="3" spans="1:11" ht="21.95" customHeight="1">
      <c r="A3" s="35" t="s">
        <v>2</v>
      </c>
      <c r="B3" s="36" t="s">
        <v>3</v>
      </c>
      <c r="C3" s="35" t="s">
        <v>4</v>
      </c>
      <c r="D3" s="35" t="s">
        <v>3132</v>
      </c>
      <c r="E3" s="35" t="s">
        <v>489</v>
      </c>
      <c r="F3" s="35" t="s">
        <v>6</v>
      </c>
      <c r="G3" s="35" t="s">
        <v>503</v>
      </c>
      <c r="H3" s="35" t="s">
        <v>3133</v>
      </c>
      <c r="I3" s="35" t="s">
        <v>3134</v>
      </c>
      <c r="J3" s="35" t="s">
        <v>3135</v>
      </c>
      <c r="K3" s="35" t="s">
        <v>3136</v>
      </c>
    </row>
    <row r="4" spans="1:11" ht="20.100000000000001" customHeight="1">
      <c r="A4" s="37" t="s">
        <v>928</v>
      </c>
      <c r="B4" s="38" t="s">
        <v>186</v>
      </c>
      <c r="C4" s="37" t="s">
        <v>105</v>
      </c>
      <c r="D4" s="37" t="s">
        <v>553</v>
      </c>
      <c r="E4" s="37" t="s">
        <v>48</v>
      </c>
      <c r="F4" s="39">
        <v>1507.31088</v>
      </c>
      <c r="G4" s="40">
        <v>249.43</v>
      </c>
      <c r="H4" s="40">
        <f t="shared" ref="H4:H67" si="0">ROUND(F4*G4,2)</f>
        <v>375968.55</v>
      </c>
      <c r="I4" s="41">
        <f t="shared" ref="I4:I67" si="1">H4/VALOR_TOTAL*100</f>
        <v>15.113286957950841</v>
      </c>
      <c r="J4" s="41">
        <f>I4</f>
        <v>15.113286957950841</v>
      </c>
      <c r="K4" s="37" t="str">
        <f t="shared" ref="K4:K67" si="2">IF(J4&lt;=50,"A",IF(J4&lt;=80,"B","C"))</f>
        <v>A</v>
      </c>
    </row>
    <row r="5" spans="1:11" ht="20.100000000000001" customHeight="1">
      <c r="A5" s="37" t="s">
        <v>1045</v>
      </c>
      <c r="B5" s="38" t="s">
        <v>1046</v>
      </c>
      <c r="C5" s="37" t="s">
        <v>105</v>
      </c>
      <c r="D5" s="37" t="s">
        <v>553</v>
      </c>
      <c r="E5" s="37" t="s">
        <v>58</v>
      </c>
      <c r="F5" s="39">
        <v>340</v>
      </c>
      <c r="G5" s="40">
        <v>614.01</v>
      </c>
      <c r="H5" s="40">
        <f t="shared" si="0"/>
        <v>208763.4</v>
      </c>
      <c r="I5" s="41">
        <f t="shared" si="1"/>
        <v>8.3919284485829326</v>
      </c>
      <c r="J5" s="41">
        <f t="shared" ref="J5:J68" si="3">I5+J4</f>
        <v>23.505215406533772</v>
      </c>
      <c r="K5" s="37" t="str">
        <f t="shared" si="2"/>
        <v>A</v>
      </c>
    </row>
    <row r="6" spans="1:11" ht="15" customHeight="1">
      <c r="A6" s="37" t="s">
        <v>1763</v>
      </c>
      <c r="B6" s="38" t="s">
        <v>1764</v>
      </c>
      <c r="C6" s="37" t="s">
        <v>14</v>
      </c>
      <c r="D6" s="37" t="s">
        <v>514</v>
      </c>
      <c r="E6" s="37" t="s">
        <v>15</v>
      </c>
      <c r="F6" s="39">
        <v>10069.051131255612</v>
      </c>
      <c r="G6" s="40">
        <v>13.95</v>
      </c>
      <c r="H6" s="40">
        <f t="shared" si="0"/>
        <v>140463.26</v>
      </c>
      <c r="I6" s="41">
        <f t="shared" si="1"/>
        <v>5.6463806758018942</v>
      </c>
      <c r="J6" s="41">
        <f t="shared" si="3"/>
        <v>29.151596082335665</v>
      </c>
      <c r="K6" s="37" t="str">
        <f t="shared" si="2"/>
        <v>A</v>
      </c>
    </row>
    <row r="7" spans="1:11" ht="15" customHeight="1">
      <c r="A7" s="37" t="s">
        <v>884</v>
      </c>
      <c r="B7" s="38" t="s">
        <v>885</v>
      </c>
      <c r="C7" s="37" t="s">
        <v>14</v>
      </c>
      <c r="D7" s="37" t="s">
        <v>553</v>
      </c>
      <c r="E7" s="37" t="s">
        <v>101</v>
      </c>
      <c r="F7" s="39">
        <v>723.58142480000004</v>
      </c>
      <c r="G7" s="40">
        <v>138.51</v>
      </c>
      <c r="H7" s="40">
        <f t="shared" si="0"/>
        <v>100223.26</v>
      </c>
      <c r="I7" s="41">
        <f t="shared" si="1"/>
        <v>4.0288021118822739</v>
      </c>
      <c r="J7" s="41">
        <f t="shared" si="3"/>
        <v>33.180398194217936</v>
      </c>
      <c r="K7" s="37" t="str">
        <f t="shared" si="2"/>
        <v>A</v>
      </c>
    </row>
    <row r="8" spans="1:11" ht="20.100000000000001" customHeight="1">
      <c r="A8" s="37" t="s">
        <v>1026</v>
      </c>
      <c r="B8" s="38" t="s">
        <v>242</v>
      </c>
      <c r="C8" s="37" t="s">
        <v>105</v>
      </c>
      <c r="D8" s="37" t="s">
        <v>553</v>
      </c>
      <c r="E8" s="37" t="s">
        <v>48</v>
      </c>
      <c r="F8" s="39">
        <v>1333.1324999999999</v>
      </c>
      <c r="G8" s="40">
        <v>60.87</v>
      </c>
      <c r="H8" s="40">
        <f t="shared" si="0"/>
        <v>81147.78</v>
      </c>
      <c r="I8" s="41">
        <f t="shared" si="1"/>
        <v>3.2620007315523178</v>
      </c>
      <c r="J8" s="41">
        <f t="shared" si="3"/>
        <v>36.442398925770256</v>
      </c>
      <c r="K8" s="37" t="str">
        <f t="shared" si="2"/>
        <v>A</v>
      </c>
    </row>
    <row r="9" spans="1:11" ht="27.95" customHeight="1">
      <c r="A9" s="37" t="s">
        <v>1359</v>
      </c>
      <c r="B9" s="38" t="s">
        <v>1360</v>
      </c>
      <c r="C9" s="37" t="s">
        <v>14</v>
      </c>
      <c r="D9" s="37" t="s">
        <v>500</v>
      </c>
      <c r="E9" s="37" t="s">
        <v>15</v>
      </c>
      <c r="F9" s="39">
        <v>22936.03788850439</v>
      </c>
      <c r="G9" s="40">
        <v>3.39</v>
      </c>
      <c r="H9" s="40">
        <f t="shared" si="0"/>
        <v>77753.17</v>
      </c>
      <c r="I9" s="41">
        <f t="shared" si="1"/>
        <v>3.1255432671172487</v>
      </c>
      <c r="J9" s="41">
        <f t="shared" si="3"/>
        <v>39.567942192887507</v>
      </c>
      <c r="K9" s="37" t="str">
        <f t="shared" si="2"/>
        <v>A</v>
      </c>
    </row>
    <row r="10" spans="1:11" ht="20.100000000000001" customHeight="1">
      <c r="A10" s="37" t="s">
        <v>1216</v>
      </c>
      <c r="B10" s="38" t="s">
        <v>1217</v>
      </c>
      <c r="C10" s="37" t="s">
        <v>105</v>
      </c>
      <c r="D10" s="37" t="s">
        <v>553</v>
      </c>
      <c r="E10" s="37" t="s">
        <v>48</v>
      </c>
      <c r="F10" s="39">
        <v>106.02</v>
      </c>
      <c r="G10" s="40">
        <v>698.33</v>
      </c>
      <c r="H10" s="40">
        <f t="shared" si="0"/>
        <v>74036.95</v>
      </c>
      <c r="I10" s="41">
        <f t="shared" si="1"/>
        <v>2.9761576356359023</v>
      </c>
      <c r="J10" s="41">
        <f t="shared" si="3"/>
        <v>42.544099828523407</v>
      </c>
      <c r="K10" s="37" t="str">
        <f t="shared" si="2"/>
        <v>A</v>
      </c>
    </row>
    <row r="11" spans="1:11" ht="15" customHeight="1">
      <c r="A11" s="37" t="s">
        <v>1468</v>
      </c>
      <c r="B11" s="38" t="s">
        <v>1469</v>
      </c>
      <c r="C11" s="37" t="s">
        <v>14</v>
      </c>
      <c r="D11" s="37" t="s">
        <v>514</v>
      </c>
      <c r="E11" s="37" t="s">
        <v>15</v>
      </c>
      <c r="F11" s="39">
        <v>3471.12040892292</v>
      </c>
      <c r="G11" s="40">
        <v>20.46</v>
      </c>
      <c r="H11" s="40">
        <f t="shared" si="0"/>
        <v>71019.12</v>
      </c>
      <c r="I11" s="41">
        <f t="shared" si="1"/>
        <v>2.8548460770485873</v>
      </c>
      <c r="J11" s="41">
        <f t="shared" si="3"/>
        <v>45.398945905571992</v>
      </c>
      <c r="K11" s="37" t="str">
        <f t="shared" si="2"/>
        <v>A</v>
      </c>
    </row>
    <row r="12" spans="1:11" ht="15" customHeight="1">
      <c r="A12" s="37" t="s">
        <v>1757</v>
      </c>
      <c r="B12" s="38" t="s">
        <v>1758</v>
      </c>
      <c r="C12" s="37" t="s">
        <v>14</v>
      </c>
      <c r="D12" s="37" t="s">
        <v>514</v>
      </c>
      <c r="E12" s="37" t="s">
        <v>15</v>
      </c>
      <c r="F12" s="39">
        <v>3190.4997102716579</v>
      </c>
      <c r="G12" s="40">
        <v>20.46</v>
      </c>
      <c r="H12" s="40">
        <f t="shared" si="0"/>
        <v>65277.62</v>
      </c>
      <c r="I12" s="41">
        <f t="shared" si="1"/>
        <v>2.6240476842865474</v>
      </c>
      <c r="J12" s="41">
        <f t="shared" si="3"/>
        <v>48.022993589858537</v>
      </c>
      <c r="K12" s="37" t="str">
        <f t="shared" si="2"/>
        <v>A</v>
      </c>
    </row>
    <row r="13" spans="1:11" ht="27.95" customHeight="1">
      <c r="A13" s="37" t="s">
        <v>68</v>
      </c>
      <c r="B13" s="38" t="s">
        <v>69</v>
      </c>
      <c r="C13" s="37" t="s">
        <v>14</v>
      </c>
      <c r="D13" s="37" t="s">
        <v>557</v>
      </c>
      <c r="E13" s="37" t="s">
        <v>70</v>
      </c>
      <c r="F13" s="39">
        <v>3112.25</v>
      </c>
      <c r="G13" s="40">
        <v>19.420000000000002</v>
      </c>
      <c r="H13" s="40">
        <f t="shared" si="0"/>
        <v>60439.9</v>
      </c>
      <c r="I13" s="41">
        <f t="shared" si="1"/>
        <v>2.4295796880080878</v>
      </c>
      <c r="J13" s="41">
        <f t="shared" si="3"/>
        <v>50.452573277866627</v>
      </c>
      <c r="K13" s="37" t="str">
        <f t="shared" si="2"/>
        <v>B</v>
      </c>
    </row>
    <row r="14" spans="1:11" ht="15" customHeight="1">
      <c r="A14" s="37" t="s">
        <v>878</v>
      </c>
      <c r="B14" s="38" t="s">
        <v>879</v>
      </c>
      <c r="C14" s="37" t="s">
        <v>14</v>
      </c>
      <c r="D14" s="37" t="s">
        <v>553</v>
      </c>
      <c r="E14" s="37" t="s">
        <v>101</v>
      </c>
      <c r="F14" s="39">
        <v>13654.426600000001</v>
      </c>
      <c r="G14" s="40">
        <v>3.95</v>
      </c>
      <c r="H14" s="40">
        <f t="shared" si="0"/>
        <v>53934.99</v>
      </c>
      <c r="I14" s="41">
        <f t="shared" si="1"/>
        <v>2.1680935305471936</v>
      </c>
      <c r="J14" s="41">
        <f t="shared" si="3"/>
        <v>52.620666808413823</v>
      </c>
      <c r="K14" s="37" t="str">
        <f t="shared" si="2"/>
        <v>B</v>
      </c>
    </row>
    <row r="15" spans="1:11" ht="15" customHeight="1">
      <c r="A15" s="37" t="s">
        <v>534</v>
      </c>
      <c r="B15" s="38" t="s">
        <v>535</v>
      </c>
      <c r="C15" s="37" t="s">
        <v>14</v>
      </c>
      <c r="D15" s="37" t="s">
        <v>514</v>
      </c>
      <c r="E15" s="37" t="s">
        <v>19</v>
      </c>
      <c r="F15" s="39">
        <v>12.21912</v>
      </c>
      <c r="G15" s="40">
        <v>4225.92</v>
      </c>
      <c r="H15" s="40">
        <f t="shared" si="0"/>
        <v>51637.02</v>
      </c>
      <c r="I15" s="41">
        <f t="shared" si="1"/>
        <v>2.0757191018063792</v>
      </c>
      <c r="J15" s="41">
        <f t="shared" si="3"/>
        <v>54.696385910220201</v>
      </c>
      <c r="K15" s="37" t="str">
        <f t="shared" si="2"/>
        <v>B</v>
      </c>
    </row>
    <row r="16" spans="1:11" ht="20.100000000000001" customHeight="1">
      <c r="A16" s="37" t="s">
        <v>835</v>
      </c>
      <c r="B16" s="38" t="s">
        <v>836</v>
      </c>
      <c r="C16" s="37" t="s">
        <v>29</v>
      </c>
      <c r="D16" s="37" t="s">
        <v>553</v>
      </c>
      <c r="E16" s="37" t="s">
        <v>101</v>
      </c>
      <c r="F16" s="39">
        <v>8875.375</v>
      </c>
      <c r="G16" s="40">
        <v>5.49</v>
      </c>
      <c r="H16" s="40">
        <f t="shared" si="0"/>
        <v>48725.81</v>
      </c>
      <c r="I16" s="41">
        <f t="shared" si="1"/>
        <v>1.9586934832410603</v>
      </c>
      <c r="J16" s="41">
        <f t="shared" si="3"/>
        <v>56.655079393461264</v>
      </c>
      <c r="K16" s="37" t="str">
        <f t="shared" si="2"/>
        <v>B</v>
      </c>
    </row>
    <row r="17" spans="1:11" ht="20.100000000000001" customHeight="1">
      <c r="A17" s="37" t="s">
        <v>1062</v>
      </c>
      <c r="B17" s="38" t="s">
        <v>1063</v>
      </c>
      <c r="C17" s="37" t="s">
        <v>14</v>
      </c>
      <c r="D17" s="37" t="s">
        <v>553</v>
      </c>
      <c r="E17" s="37" t="s">
        <v>48</v>
      </c>
      <c r="F17" s="39">
        <v>522.57150000000001</v>
      </c>
      <c r="G17" s="40">
        <v>86.65</v>
      </c>
      <c r="H17" s="40">
        <f t="shared" si="0"/>
        <v>45280.82</v>
      </c>
      <c r="I17" s="41">
        <f t="shared" si="1"/>
        <v>1.8202108297391355</v>
      </c>
      <c r="J17" s="41">
        <f t="shared" si="3"/>
        <v>58.475290223200403</v>
      </c>
      <c r="K17" s="37" t="str">
        <f t="shared" si="2"/>
        <v>B</v>
      </c>
    </row>
    <row r="18" spans="1:11" ht="15" customHeight="1">
      <c r="A18" s="37" t="s">
        <v>1051</v>
      </c>
      <c r="B18" s="38" t="s">
        <v>1052</v>
      </c>
      <c r="C18" s="37" t="s">
        <v>14</v>
      </c>
      <c r="D18" s="37" t="s">
        <v>553</v>
      </c>
      <c r="E18" s="37" t="s">
        <v>101</v>
      </c>
      <c r="F18" s="39">
        <v>50643.544358486521</v>
      </c>
      <c r="G18" s="40">
        <v>0.72</v>
      </c>
      <c r="H18" s="40">
        <f t="shared" si="0"/>
        <v>36463.35</v>
      </c>
      <c r="I18" s="41">
        <f t="shared" si="1"/>
        <v>1.4657637507131827</v>
      </c>
      <c r="J18" s="41">
        <f t="shared" si="3"/>
        <v>59.941053973913583</v>
      </c>
      <c r="K18" s="37" t="str">
        <f t="shared" si="2"/>
        <v>B</v>
      </c>
    </row>
    <row r="19" spans="1:11" ht="20.100000000000001" customHeight="1">
      <c r="A19" s="37" t="s">
        <v>1168</v>
      </c>
      <c r="B19" s="38" t="s">
        <v>1169</v>
      </c>
      <c r="C19" s="37" t="s">
        <v>14</v>
      </c>
      <c r="D19" s="37" t="s">
        <v>553</v>
      </c>
      <c r="E19" s="37" t="s">
        <v>48</v>
      </c>
      <c r="F19" s="39">
        <v>445.48437000000001</v>
      </c>
      <c r="G19" s="40">
        <v>81.5</v>
      </c>
      <c r="H19" s="40">
        <f t="shared" si="0"/>
        <v>36306.980000000003</v>
      </c>
      <c r="I19" s="41">
        <f t="shared" si="1"/>
        <v>1.4594779465372358</v>
      </c>
      <c r="J19" s="41">
        <f t="shared" si="3"/>
        <v>61.400531920450817</v>
      </c>
      <c r="K19" s="37" t="str">
        <f t="shared" si="2"/>
        <v>B</v>
      </c>
    </row>
    <row r="20" spans="1:11" ht="15" customHeight="1">
      <c r="A20" s="37" t="s">
        <v>515</v>
      </c>
      <c r="B20" s="38" t="s">
        <v>516</v>
      </c>
      <c r="C20" s="37" t="s">
        <v>14</v>
      </c>
      <c r="D20" s="37" t="s">
        <v>514</v>
      </c>
      <c r="E20" s="37" t="s">
        <v>15</v>
      </c>
      <c r="F20" s="39">
        <v>268.6278199592</v>
      </c>
      <c r="G20" s="40">
        <v>127.59</v>
      </c>
      <c r="H20" s="40">
        <f t="shared" si="0"/>
        <v>34274.22</v>
      </c>
      <c r="I20" s="41">
        <f t="shared" si="1"/>
        <v>1.3777645021636462</v>
      </c>
      <c r="J20" s="41">
        <f t="shared" si="3"/>
        <v>62.77829642261446</v>
      </c>
      <c r="K20" s="37" t="str">
        <f t="shared" si="2"/>
        <v>B</v>
      </c>
    </row>
    <row r="21" spans="1:11" ht="27.95" customHeight="1">
      <c r="A21" s="37" t="s">
        <v>507</v>
      </c>
      <c r="B21" s="38" t="s">
        <v>508</v>
      </c>
      <c r="C21" s="37" t="s">
        <v>14</v>
      </c>
      <c r="D21" s="37" t="s">
        <v>500</v>
      </c>
      <c r="E21" s="37" t="s">
        <v>15</v>
      </c>
      <c r="F21" s="39">
        <v>24280.264874504392</v>
      </c>
      <c r="G21" s="40">
        <v>1.34</v>
      </c>
      <c r="H21" s="40">
        <f t="shared" si="0"/>
        <v>32535.55</v>
      </c>
      <c r="I21" s="41">
        <f t="shared" si="1"/>
        <v>1.3078729683234342</v>
      </c>
      <c r="J21" s="41">
        <f t="shared" si="3"/>
        <v>64.086169390937897</v>
      </c>
      <c r="K21" s="37" t="str">
        <f t="shared" si="2"/>
        <v>B</v>
      </c>
    </row>
    <row r="22" spans="1:11" ht="15" customHeight="1">
      <c r="A22" s="37" t="s">
        <v>1724</v>
      </c>
      <c r="B22" s="38" t="s">
        <v>1725</v>
      </c>
      <c r="C22" s="37" t="s">
        <v>14</v>
      </c>
      <c r="D22" s="37" t="s">
        <v>514</v>
      </c>
      <c r="E22" s="37" t="s">
        <v>15</v>
      </c>
      <c r="F22" s="39">
        <v>1580.36506923312</v>
      </c>
      <c r="G22" s="40">
        <v>18.059999999999999</v>
      </c>
      <c r="H22" s="40">
        <f t="shared" si="0"/>
        <v>28541.39</v>
      </c>
      <c r="I22" s="41">
        <f t="shared" si="1"/>
        <v>1.1473146284410984</v>
      </c>
      <c r="J22" s="41">
        <f t="shared" si="3"/>
        <v>65.233484019378992</v>
      </c>
      <c r="K22" s="37" t="str">
        <f t="shared" si="2"/>
        <v>B</v>
      </c>
    </row>
    <row r="23" spans="1:11" ht="15" customHeight="1">
      <c r="A23" s="37" t="s">
        <v>1615</v>
      </c>
      <c r="B23" s="38" t="s">
        <v>1616</v>
      </c>
      <c r="C23" s="37" t="s">
        <v>14</v>
      </c>
      <c r="D23" s="37" t="s">
        <v>514</v>
      </c>
      <c r="E23" s="37" t="s">
        <v>15</v>
      </c>
      <c r="F23" s="39">
        <v>1296.341506079184</v>
      </c>
      <c r="G23" s="40">
        <v>20.46</v>
      </c>
      <c r="H23" s="40">
        <f t="shared" si="0"/>
        <v>26523.15</v>
      </c>
      <c r="I23" s="41">
        <f t="shared" si="1"/>
        <v>1.0661848630125415</v>
      </c>
      <c r="J23" s="41">
        <f t="shared" si="3"/>
        <v>66.299668882391529</v>
      </c>
      <c r="K23" s="37" t="str">
        <f t="shared" si="2"/>
        <v>B</v>
      </c>
    </row>
    <row r="24" spans="1:11" ht="15" customHeight="1">
      <c r="A24" s="37" t="s">
        <v>1056</v>
      </c>
      <c r="B24" s="38" t="s">
        <v>1057</v>
      </c>
      <c r="C24" s="37" t="s">
        <v>14</v>
      </c>
      <c r="D24" s="37" t="s">
        <v>553</v>
      </c>
      <c r="E24" s="37" t="s">
        <v>101</v>
      </c>
      <c r="F24" s="39">
        <v>1020</v>
      </c>
      <c r="G24" s="40">
        <v>25.96</v>
      </c>
      <c r="H24" s="40">
        <f t="shared" si="0"/>
        <v>26479.200000000001</v>
      </c>
      <c r="I24" s="41">
        <f t="shared" si="1"/>
        <v>1.0644181488504076</v>
      </c>
      <c r="J24" s="41">
        <f t="shared" si="3"/>
        <v>67.364087031241937</v>
      </c>
      <c r="K24" s="37" t="str">
        <f t="shared" si="2"/>
        <v>B</v>
      </c>
    </row>
    <row r="25" spans="1:11" ht="27.95" customHeight="1">
      <c r="A25" s="37" t="s">
        <v>1365</v>
      </c>
      <c r="B25" s="38" t="s">
        <v>1366</v>
      </c>
      <c r="C25" s="37" t="s">
        <v>14</v>
      </c>
      <c r="D25" s="37" t="s">
        <v>500</v>
      </c>
      <c r="E25" s="37" t="s">
        <v>15</v>
      </c>
      <c r="F25" s="39">
        <v>22936.03788850439</v>
      </c>
      <c r="G25" s="40">
        <v>1.1000000000000001</v>
      </c>
      <c r="H25" s="40">
        <f t="shared" si="0"/>
        <v>25229.64</v>
      </c>
      <c r="I25" s="41">
        <f t="shared" si="1"/>
        <v>1.0141879930270628</v>
      </c>
      <c r="J25" s="41">
        <f t="shared" si="3"/>
        <v>68.378275024269001</v>
      </c>
      <c r="K25" s="37" t="str">
        <f t="shared" si="2"/>
        <v>B</v>
      </c>
    </row>
    <row r="26" spans="1:11" ht="15" customHeight="1">
      <c r="A26" s="37" t="s">
        <v>1408</v>
      </c>
      <c r="B26" s="38" t="s">
        <v>1409</v>
      </c>
      <c r="C26" s="37" t="s">
        <v>14</v>
      </c>
      <c r="D26" s="37" t="s">
        <v>553</v>
      </c>
      <c r="E26" s="37" t="s">
        <v>118</v>
      </c>
      <c r="F26" s="39">
        <v>169.82679889972479</v>
      </c>
      <c r="G26" s="40">
        <v>130</v>
      </c>
      <c r="H26" s="40">
        <f t="shared" si="0"/>
        <v>22077.48</v>
      </c>
      <c r="I26" s="41">
        <f t="shared" si="1"/>
        <v>0.88747660023270702</v>
      </c>
      <c r="J26" s="41">
        <f t="shared" si="3"/>
        <v>69.265751624501704</v>
      </c>
      <c r="K26" s="37" t="str">
        <f t="shared" si="2"/>
        <v>B</v>
      </c>
    </row>
    <row r="27" spans="1:11" ht="20.100000000000001" customHeight="1">
      <c r="A27" s="37" t="s">
        <v>32</v>
      </c>
      <c r="B27" s="38" t="s">
        <v>33</v>
      </c>
      <c r="C27" s="37" t="s">
        <v>14</v>
      </c>
      <c r="D27" s="37" t="s">
        <v>557</v>
      </c>
      <c r="E27" s="37" t="s">
        <v>19</v>
      </c>
      <c r="F27" s="39">
        <v>12</v>
      </c>
      <c r="G27" s="40">
        <v>1781.25</v>
      </c>
      <c r="H27" s="40">
        <f t="shared" si="0"/>
        <v>21375</v>
      </c>
      <c r="I27" s="41">
        <f t="shared" si="1"/>
        <v>0.85923811639616998</v>
      </c>
      <c r="J27" s="41">
        <f t="shared" si="3"/>
        <v>70.124989740897874</v>
      </c>
      <c r="K27" s="37" t="str">
        <f t="shared" si="2"/>
        <v>B</v>
      </c>
    </row>
    <row r="28" spans="1:11" ht="20.100000000000001" customHeight="1">
      <c r="A28" s="37" t="s">
        <v>910</v>
      </c>
      <c r="B28" s="38" t="s">
        <v>911</v>
      </c>
      <c r="C28" s="37" t="s">
        <v>14</v>
      </c>
      <c r="D28" s="37" t="s">
        <v>553</v>
      </c>
      <c r="E28" s="37" t="s">
        <v>48</v>
      </c>
      <c r="F28" s="39">
        <v>302.10500000000002</v>
      </c>
      <c r="G28" s="40">
        <v>68.2</v>
      </c>
      <c r="H28" s="40">
        <f t="shared" si="0"/>
        <v>20603.560000000001</v>
      </c>
      <c r="I28" s="41">
        <f t="shared" si="1"/>
        <v>0.82822755955347249</v>
      </c>
      <c r="J28" s="41">
        <f t="shared" si="3"/>
        <v>70.953217300451342</v>
      </c>
      <c r="K28" s="37" t="str">
        <f t="shared" si="2"/>
        <v>B</v>
      </c>
    </row>
    <row r="29" spans="1:11" ht="15" customHeight="1">
      <c r="A29" s="37" t="s">
        <v>871</v>
      </c>
      <c r="B29" s="38" t="s">
        <v>872</v>
      </c>
      <c r="C29" s="37" t="s">
        <v>14</v>
      </c>
      <c r="D29" s="37" t="s">
        <v>553</v>
      </c>
      <c r="E29" s="37" t="s">
        <v>81</v>
      </c>
      <c r="F29" s="39">
        <v>234</v>
      </c>
      <c r="G29" s="40">
        <v>86.56</v>
      </c>
      <c r="H29" s="40">
        <f t="shared" si="0"/>
        <v>20255.04</v>
      </c>
      <c r="I29" s="41">
        <f t="shared" si="1"/>
        <v>0.81421765694171133</v>
      </c>
      <c r="J29" s="41">
        <f t="shared" si="3"/>
        <v>71.76743495739305</v>
      </c>
      <c r="K29" s="37" t="str">
        <f t="shared" si="2"/>
        <v>B</v>
      </c>
    </row>
    <row r="30" spans="1:11" ht="15" customHeight="1">
      <c r="A30" s="37" t="s">
        <v>934</v>
      </c>
      <c r="B30" s="38" t="s">
        <v>935</v>
      </c>
      <c r="C30" s="37" t="s">
        <v>29</v>
      </c>
      <c r="D30" s="37" t="s">
        <v>553</v>
      </c>
      <c r="E30" s="37" t="s">
        <v>48</v>
      </c>
      <c r="F30" s="39">
        <v>396.79199999999997</v>
      </c>
      <c r="G30" s="40">
        <v>50.52</v>
      </c>
      <c r="H30" s="40">
        <f t="shared" si="0"/>
        <v>20045.93</v>
      </c>
      <c r="I30" s="41">
        <f t="shared" si="1"/>
        <v>0.80581179577120343</v>
      </c>
      <c r="J30" s="41">
        <f t="shared" si="3"/>
        <v>72.573246753164256</v>
      </c>
      <c r="K30" s="37" t="str">
        <f t="shared" si="2"/>
        <v>B</v>
      </c>
    </row>
    <row r="31" spans="1:11" ht="15" customHeight="1">
      <c r="A31" s="37" t="s">
        <v>1714</v>
      </c>
      <c r="B31" s="38" t="s">
        <v>1715</v>
      </c>
      <c r="C31" s="37" t="s">
        <v>14</v>
      </c>
      <c r="D31" s="37" t="s">
        <v>514</v>
      </c>
      <c r="E31" s="37" t="s">
        <v>15</v>
      </c>
      <c r="F31" s="39">
        <v>973.98677898000005</v>
      </c>
      <c r="G31" s="40">
        <v>20.46</v>
      </c>
      <c r="H31" s="40">
        <f t="shared" si="0"/>
        <v>19927.77</v>
      </c>
      <c r="I31" s="41">
        <f t="shared" si="1"/>
        <v>0.80106196766204008</v>
      </c>
      <c r="J31" s="41">
        <f t="shared" si="3"/>
        <v>73.374308720826292</v>
      </c>
      <c r="K31" s="37" t="str">
        <f t="shared" si="2"/>
        <v>B</v>
      </c>
    </row>
    <row r="32" spans="1:11" ht="20.100000000000001" customHeight="1">
      <c r="A32" s="37" t="s">
        <v>1183</v>
      </c>
      <c r="B32" s="38" t="s">
        <v>1184</v>
      </c>
      <c r="C32" s="37" t="s">
        <v>14</v>
      </c>
      <c r="D32" s="37" t="s">
        <v>553</v>
      </c>
      <c r="E32" s="37" t="s">
        <v>58</v>
      </c>
      <c r="F32" s="39">
        <v>33</v>
      </c>
      <c r="G32" s="40">
        <v>543.36</v>
      </c>
      <c r="H32" s="40">
        <f t="shared" si="0"/>
        <v>17930.88</v>
      </c>
      <c r="I32" s="41">
        <f t="shared" si="1"/>
        <v>0.7207904353930179</v>
      </c>
      <c r="J32" s="41">
        <f t="shared" si="3"/>
        <v>74.095099156219305</v>
      </c>
      <c r="K32" s="37" t="str">
        <f t="shared" si="2"/>
        <v>B</v>
      </c>
    </row>
    <row r="33" spans="1:11" ht="15" customHeight="1">
      <c r="A33" s="37" t="s">
        <v>1707</v>
      </c>
      <c r="B33" s="38" t="s">
        <v>1708</v>
      </c>
      <c r="C33" s="37" t="s">
        <v>14</v>
      </c>
      <c r="D33" s="37" t="s">
        <v>514</v>
      </c>
      <c r="E33" s="37" t="s">
        <v>15</v>
      </c>
      <c r="F33" s="39">
        <v>143.09049300000001</v>
      </c>
      <c r="G33" s="40">
        <v>117.29</v>
      </c>
      <c r="H33" s="40">
        <f t="shared" si="0"/>
        <v>16783.080000000002</v>
      </c>
      <c r="I33" s="41">
        <f t="shared" si="1"/>
        <v>0.67465085597783547</v>
      </c>
      <c r="J33" s="41">
        <f t="shared" si="3"/>
        <v>74.769750012197136</v>
      </c>
      <c r="K33" s="37" t="str">
        <f t="shared" si="2"/>
        <v>B</v>
      </c>
    </row>
    <row r="34" spans="1:11" ht="15" customHeight="1">
      <c r="A34" s="37" t="s">
        <v>1258</v>
      </c>
      <c r="B34" s="38" t="s">
        <v>438</v>
      </c>
      <c r="C34" s="37" t="s">
        <v>170</v>
      </c>
      <c r="D34" s="37" t="s">
        <v>553</v>
      </c>
      <c r="E34" s="37" t="s">
        <v>93</v>
      </c>
      <c r="F34" s="39">
        <v>29.8</v>
      </c>
      <c r="G34" s="40">
        <v>559.45000000000005</v>
      </c>
      <c r="H34" s="40">
        <f t="shared" si="0"/>
        <v>16671.61</v>
      </c>
      <c r="I34" s="41">
        <f t="shared" si="1"/>
        <v>0.67016995432475102</v>
      </c>
      <c r="J34" s="41">
        <f t="shared" si="3"/>
        <v>75.439919966521884</v>
      </c>
      <c r="K34" s="37" t="str">
        <f t="shared" si="2"/>
        <v>B</v>
      </c>
    </row>
    <row r="35" spans="1:11" ht="20.100000000000001" customHeight="1">
      <c r="A35" s="37" t="s">
        <v>1030</v>
      </c>
      <c r="B35" s="38" t="s">
        <v>248</v>
      </c>
      <c r="C35" s="37" t="s">
        <v>105</v>
      </c>
      <c r="D35" s="37" t="s">
        <v>553</v>
      </c>
      <c r="E35" s="37" t="s">
        <v>48</v>
      </c>
      <c r="F35" s="39">
        <v>297.46499999999997</v>
      </c>
      <c r="G35" s="40">
        <v>54.63</v>
      </c>
      <c r="H35" s="40">
        <f t="shared" si="0"/>
        <v>16250.51</v>
      </c>
      <c r="I35" s="41">
        <f t="shared" si="1"/>
        <v>0.65324246095331573</v>
      </c>
      <c r="J35" s="41">
        <f t="shared" si="3"/>
        <v>76.093162427475207</v>
      </c>
      <c r="K35" s="37" t="str">
        <f t="shared" si="2"/>
        <v>B</v>
      </c>
    </row>
    <row r="36" spans="1:11" ht="15" customHeight="1">
      <c r="A36" s="37" t="s">
        <v>1410</v>
      </c>
      <c r="B36" s="38" t="s">
        <v>1411</v>
      </c>
      <c r="C36" s="37" t="s">
        <v>14</v>
      </c>
      <c r="D36" s="37" t="s">
        <v>553</v>
      </c>
      <c r="E36" s="37" t="s">
        <v>101</v>
      </c>
      <c r="F36" s="39">
        <v>13069.350255592</v>
      </c>
      <c r="G36" s="40">
        <v>1.1499999999999999</v>
      </c>
      <c r="H36" s="40">
        <f t="shared" si="0"/>
        <v>15029.75</v>
      </c>
      <c r="I36" s="41">
        <f t="shared" si="1"/>
        <v>0.60417001543416771</v>
      </c>
      <c r="J36" s="41">
        <f t="shared" si="3"/>
        <v>76.697332442909371</v>
      </c>
      <c r="K36" s="37" t="str">
        <f t="shared" si="2"/>
        <v>B</v>
      </c>
    </row>
    <row r="37" spans="1:11" ht="27.95" customHeight="1">
      <c r="A37" s="37" t="s">
        <v>1386</v>
      </c>
      <c r="B37" s="38" t="s">
        <v>1387</v>
      </c>
      <c r="C37" s="37" t="s">
        <v>14</v>
      </c>
      <c r="D37" s="37" t="s">
        <v>500</v>
      </c>
      <c r="E37" s="37" t="s">
        <v>15</v>
      </c>
      <c r="F37" s="39">
        <v>10234.636628794842</v>
      </c>
      <c r="G37" s="40">
        <v>1.33</v>
      </c>
      <c r="H37" s="40">
        <f t="shared" si="0"/>
        <v>13612.07</v>
      </c>
      <c r="I37" s="41">
        <f t="shared" si="1"/>
        <v>0.54718172571007306</v>
      </c>
      <c r="J37" s="41">
        <f t="shared" si="3"/>
        <v>77.244514168619446</v>
      </c>
      <c r="K37" s="37" t="str">
        <f t="shared" si="2"/>
        <v>B</v>
      </c>
    </row>
    <row r="38" spans="1:11" ht="27.95" customHeight="1">
      <c r="A38" s="37" t="s">
        <v>554</v>
      </c>
      <c r="B38" s="38" t="s">
        <v>28</v>
      </c>
      <c r="C38" s="37" t="s">
        <v>29</v>
      </c>
      <c r="D38" s="37" t="s">
        <v>553</v>
      </c>
      <c r="E38" s="37" t="s">
        <v>30</v>
      </c>
      <c r="F38" s="39">
        <v>12</v>
      </c>
      <c r="G38" s="40">
        <v>1097.99</v>
      </c>
      <c r="H38" s="40">
        <f t="shared" si="0"/>
        <v>13175.88</v>
      </c>
      <c r="I38" s="41">
        <f t="shared" si="1"/>
        <v>0.52964764037716805</v>
      </c>
      <c r="J38" s="41">
        <f t="shared" si="3"/>
        <v>77.77416180899661</v>
      </c>
      <c r="K38" s="37" t="str">
        <f t="shared" si="2"/>
        <v>B</v>
      </c>
    </row>
    <row r="39" spans="1:11" ht="15" customHeight="1">
      <c r="A39" s="37" t="s">
        <v>1166</v>
      </c>
      <c r="B39" s="38" t="s">
        <v>1167</v>
      </c>
      <c r="C39" s="37" t="s">
        <v>14</v>
      </c>
      <c r="D39" s="37" t="s">
        <v>553</v>
      </c>
      <c r="E39" s="37" t="s">
        <v>101</v>
      </c>
      <c r="F39" s="39">
        <v>3804.7449000000001</v>
      </c>
      <c r="G39" s="40">
        <v>3.44</v>
      </c>
      <c r="H39" s="40">
        <f t="shared" si="0"/>
        <v>13088.32</v>
      </c>
      <c r="I39" s="41">
        <f t="shared" si="1"/>
        <v>0.52612787946621375</v>
      </c>
      <c r="J39" s="41">
        <f t="shared" si="3"/>
        <v>78.300289688462826</v>
      </c>
      <c r="K39" s="37" t="str">
        <f t="shared" si="2"/>
        <v>B</v>
      </c>
    </row>
    <row r="40" spans="1:11" ht="20.100000000000001" customHeight="1">
      <c r="A40" s="37" t="s">
        <v>1226</v>
      </c>
      <c r="B40" s="38" t="s">
        <v>1227</v>
      </c>
      <c r="C40" s="37" t="s">
        <v>14</v>
      </c>
      <c r="D40" s="37" t="s">
        <v>553</v>
      </c>
      <c r="E40" s="37" t="s">
        <v>48</v>
      </c>
      <c r="F40" s="39">
        <v>29.92</v>
      </c>
      <c r="G40" s="40">
        <v>431.7</v>
      </c>
      <c r="H40" s="40">
        <f t="shared" si="0"/>
        <v>12916.46</v>
      </c>
      <c r="I40" s="41">
        <f t="shared" si="1"/>
        <v>0.51921940401901623</v>
      </c>
      <c r="J40" s="41">
        <f t="shared" si="3"/>
        <v>78.819509092481837</v>
      </c>
      <c r="K40" s="37" t="str">
        <f t="shared" si="2"/>
        <v>B</v>
      </c>
    </row>
    <row r="41" spans="1:11" ht="20.100000000000001" customHeight="1">
      <c r="A41" s="37" t="s">
        <v>1219</v>
      </c>
      <c r="B41" s="38" t="s">
        <v>1220</v>
      </c>
      <c r="C41" s="37" t="s">
        <v>105</v>
      </c>
      <c r="D41" s="37" t="s">
        <v>553</v>
      </c>
      <c r="E41" s="37" t="s">
        <v>48</v>
      </c>
      <c r="F41" s="39">
        <v>20.66</v>
      </c>
      <c r="G41" s="40">
        <v>610</v>
      </c>
      <c r="H41" s="40">
        <f t="shared" si="0"/>
        <v>12602.6</v>
      </c>
      <c r="I41" s="41">
        <f t="shared" si="1"/>
        <v>0.50660277359973671</v>
      </c>
      <c r="J41" s="41">
        <f t="shared" si="3"/>
        <v>79.326111866081575</v>
      </c>
      <c r="K41" s="37" t="str">
        <f t="shared" si="2"/>
        <v>B</v>
      </c>
    </row>
    <row r="42" spans="1:11" ht="15" customHeight="1">
      <c r="A42" s="37" t="s">
        <v>821</v>
      </c>
      <c r="B42" s="38" t="s">
        <v>822</v>
      </c>
      <c r="C42" s="37" t="s">
        <v>14</v>
      </c>
      <c r="D42" s="37" t="s">
        <v>553</v>
      </c>
      <c r="E42" s="37" t="s">
        <v>101</v>
      </c>
      <c r="F42" s="39">
        <v>245.52090000000001</v>
      </c>
      <c r="G42" s="40">
        <v>51.08</v>
      </c>
      <c r="H42" s="40">
        <f t="shared" si="0"/>
        <v>12541.21</v>
      </c>
      <c r="I42" s="41">
        <f t="shared" si="1"/>
        <v>0.50413500153117241</v>
      </c>
      <c r="J42" s="41">
        <f t="shared" si="3"/>
        <v>79.830246867612743</v>
      </c>
      <c r="K42" s="37" t="str">
        <f t="shared" si="2"/>
        <v>B</v>
      </c>
    </row>
    <row r="43" spans="1:11" ht="15" customHeight="1">
      <c r="A43" s="37" t="s">
        <v>1146</v>
      </c>
      <c r="B43" s="38" t="s">
        <v>1147</v>
      </c>
      <c r="C43" s="37" t="s">
        <v>14</v>
      </c>
      <c r="D43" s="37" t="s">
        <v>553</v>
      </c>
      <c r="E43" s="37" t="s">
        <v>58</v>
      </c>
      <c r="F43" s="39">
        <v>2469.3679999999999</v>
      </c>
      <c r="G43" s="40">
        <v>4.8499999999999996</v>
      </c>
      <c r="H43" s="40">
        <f t="shared" si="0"/>
        <v>11976.43</v>
      </c>
      <c r="I43" s="41">
        <f t="shared" si="1"/>
        <v>0.48143182008657692</v>
      </c>
      <c r="J43" s="41">
        <f t="shared" si="3"/>
        <v>80.311678687699313</v>
      </c>
      <c r="K43" s="37" t="str">
        <f t="shared" si="2"/>
        <v>C</v>
      </c>
    </row>
    <row r="44" spans="1:11" ht="20.100000000000001" customHeight="1">
      <c r="A44" s="37" t="s">
        <v>1105</v>
      </c>
      <c r="B44" s="38" t="s">
        <v>1106</v>
      </c>
      <c r="C44" s="37" t="s">
        <v>105</v>
      </c>
      <c r="D44" s="37" t="s">
        <v>553</v>
      </c>
      <c r="E44" s="37" t="s">
        <v>58</v>
      </c>
      <c r="F44" s="39">
        <v>2</v>
      </c>
      <c r="G44" s="40">
        <v>5950.6</v>
      </c>
      <c r="H44" s="40">
        <f t="shared" si="0"/>
        <v>11901.2</v>
      </c>
      <c r="I44" s="41">
        <f t="shared" si="1"/>
        <v>0.47840770389960696</v>
      </c>
      <c r="J44" s="41">
        <f t="shared" si="3"/>
        <v>80.790086391598919</v>
      </c>
      <c r="K44" s="37" t="str">
        <f t="shared" si="2"/>
        <v>C</v>
      </c>
    </row>
    <row r="45" spans="1:11" ht="15" customHeight="1">
      <c r="A45" s="37" t="s">
        <v>543</v>
      </c>
      <c r="B45" s="38" t="s">
        <v>544</v>
      </c>
      <c r="C45" s="37" t="s">
        <v>14</v>
      </c>
      <c r="D45" s="37" t="s">
        <v>514</v>
      </c>
      <c r="E45" s="37" t="s">
        <v>15</v>
      </c>
      <c r="F45" s="39">
        <v>404.19720000000001</v>
      </c>
      <c r="G45" s="40">
        <v>28.79</v>
      </c>
      <c r="H45" s="40">
        <f t="shared" si="0"/>
        <v>11636.84</v>
      </c>
      <c r="I45" s="41">
        <f t="shared" si="1"/>
        <v>0.46778088806566581</v>
      </c>
      <c r="J45" s="41">
        <f t="shared" si="3"/>
        <v>81.25786727966458</v>
      </c>
      <c r="K45" s="37" t="str">
        <f t="shared" si="2"/>
        <v>C</v>
      </c>
    </row>
    <row r="46" spans="1:11" ht="15" customHeight="1">
      <c r="A46" s="37" t="s">
        <v>548</v>
      </c>
      <c r="B46" s="38" t="s">
        <v>549</v>
      </c>
      <c r="C46" s="37" t="s">
        <v>14</v>
      </c>
      <c r="D46" s="37" t="s">
        <v>514</v>
      </c>
      <c r="E46" s="37" t="s">
        <v>15</v>
      </c>
      <c r="F46" s="39">
        <v>399.78971999999999</v>
      </c>
      <c r="G46" s="40">
        <v>27.65</v>
      </c>
      <c r="H46" s="40">
        <f t="shared" si="0"/>
        <v>11054.19</v>
      </c>
      <c r="I46" s="41">
        <f t="shared" si="1"/>
        <v>0.44435936345662591</v>
      </c>
      <c r="J46" s="41">
        <f t="shared" si="3"/>
        <v>81.702226643121207</v>
      </c>
      <c r="K46" s="37" t="str">
        <f t="shared" si="2"/>
        <v>C</v>
      </c>
    </row>
    <row r="47" spans="1:11" ht="15" customHeight="1">
      <c r="A47" s="37" t="s">
        <v>1736</v>
      </c>
      <c r="B47" s="38" t="s">
        <v>1737</v>
      </c>
      <c r="C47" s="37" t="s">
        <v>14</v>
      </c>
      <c r="D47" s="37" t="s">
        <v>514</v>
      </c>
      <c r="E47" s="37" t="s">
        <v>15</v>
      </c>
      <c r="F47" s="39">
        <v>558.2168045223824</v>
      </c>
      <c r="G47" s="40">
        <v>19.78</v>
      </c>
      <c r="H47" s="40">
        <f t="shared" si="0"/>
        <v>11041.53</v>
      </c>
      <c r="I47" s="41">
        <f t="shared" si="1"/>
        <v>0.44385045330207268</v>
      </c>
      <c r="J47" s="41">
        <f t="shared" si="3"/>
        <v>82.146077096423284</v>
      </c>
      <c r="K47" s="37" t="str">
        <f t="shared" si="2"/>
        <v>C</v>
      </c>
    </row>
    <row r="48" spans="1:11" ht="20.100000000000001" customHeight="1">
      <c r="A48" s="37" t="s">
        <v>1951</v>
      </c>
      <c r="B48" s="38" t="s">
        <v>1952</v>
      </c>
      <c r="C48" s="37" t="s">
        <v>14</v>
      </c>
      <c r="D48" s="37" t="s">
        <v>553</v>
      </c>
      <c r="E48" s="37" t="s">
        <v>48</v>
      </c>
      <c r="F48" s="39">
        <v>109.55096039999999</v>
      </c>
      <c r="G48" s="40">
        <v>98.3</v>
      </c>
      <c r="H48" s="40">
        <f t="shared" si="0"/>
        <v>10768.86</v>
      </c>
      <c r="I48" s="41">
        <f t="shared" si="1"/>
        <v>0.43288958980744136</v>
      </c>
      <c r="J48" s="41">
        <f t="shared" si="3"/>
        <v>82.578966686230729</v>
      </c>
      <c r="K48" s="37" t="str">
        <f t="shared" si="2"/>
        <v>C</v>
      </c>
    </row>
    <row r="49" spans="1:11" ht="20.100000000000001" customHeight="1">
      <c r="A49" s="37" t="s">
        <v>1980</v>
      </c>
      <c r="B49" s="38" t="s">
        <v>1981</v>
      </c>
      <c r="C49" s="37" t="s">
        <v>170</v>
      </c>
      <c r="D49" s="37" t="s">
        <v>553</v>
      </c>
      <c r="E49" s="37" t="s">
        <v>155</v>
      </c>
      <c r="F49" s="39">
        <v>416.91199999999998</v>
      </c>
      <c r="G49" s="40">
        <v>24.75</v>
      </c>
      <c r="H49" s="40">
        <f t="shared" si="0"/>
        <v>10318.57</v>
      </c>
      <c r="I49" s="41">
        <f t="shared" si="1"/>
        <v>0.41478870880477314</v>
      </c>
      <c r="J49" s="41">
        <f t="shared" si="3"/>
        <v>82.993755395035507</v>
      </c>
      <c r="K49" s="37" t="str">
        <f t="shared" si="2"/>
        <v>C</v>
      </c>
    </row>
    <row r="50" spans="1:11" ht="27.95" customHeight="1">
      <c r="A50" s="37" t="s">
        <v>1361</v>
      </c>
      <c r="B50" s="38" t="s">
        <v>1362</v>
      </c>
      <c r="C50" s="37" t="s">
        <v>14</v>
      </c>
      <c r="D50" s="37" t="s">
        <v>500</v>
      </c>
      <c r="E50" s="37" t="s">
        <v>15</v>
      </c>
      <c r="F50" s="39">
        <v>7960.2471997385974</v>
      </c>
      <c r="G50" s="40">
        <v>1.24</v>
      </c>
      <c r="H50" s="40">
        <f t="shared" si="0"/>
        <v>9870.7099999999991</v>
      </c>
      <c r="I50" s="41">
        <f t="shared" si="1"/>
        <v>0.39678550960902165</v>
      </c>
      <c r="J50" s="41">
        <f t="shared" si="3"/>
        <v>83.390540904644524</v>
      </c>
      <c r="K50" s="37" t="str">
        <f t="shared" si="2"/>
        <v>C</v>
      </c>
    </row>
    <row r="51" spans="1:11" ht="15" customHeight="1">
      <c r="A51" s="37" t="s">
        <v>896</v>
      </c>
      <c r="B51" s="38" t="s">
        <v>897</v>
      </c>
      <c r="C51" s="37" t="s">
        <v>14</v>
      </c>
      <c r="D51" s="37" t="s">
        <v>553</v>
      </c>
      <c r="E51" s="37" t="s">
        <v>101</v>
      </c>
      <c r="F51" s="39">
        <v>257.952</v>
      </c>
      <c r="G51" s="40">
        <v>37.770000000000003</v>
      </c>
      <c r="H51" s="40">
        <f t="shared" si="0"/>
        <v>9742.85</v>
      </c>
      <c r="I51" s="41">
        <f t="shared" si="1"/>
        <v>0.39164575823768072</v>
      </c>
      <c r="J51" s="41">
        <f t="shared" si="3"/>
        <v>83.782186662882211</v>
      </c>
      <c r="K51" s="37" t="str">
        <f t="shared" si="2"/>
        <v>C</v>
      </c>
    </row>
    <row r="52" spans="1:11" ht="15" customHeight="1">
      <c r="A52" s="37" t="s">
        <v>815</v>
      </c>
      <c r="B52" s="38" t="s">
        <v>816</v>
      </c>
      <c r="C52" s="37" t="s">
        <v>29</v>
      </c>
      <c r="D52" s="37" t="s">
        <v>553</v>
      </c>
      <c r="E52" s="37" t="s">
        <v>817</v>
      </c>
      <c r="F52" s="39">
        <v>245.52090000000001</v>
      </c>
      <c r="G52" s="40">
        <v>39.380000000000003</v>
      </c>
      <c r="H52" s="40">
        <f t="shared" si="0"/>
        <v>9668.61</v>
      </c>
      <c r="I52" s="41">
        <f t="shared" si="1"/>
        <v>0.38866143834241751</v>
      </c>
      <c r="J52" s="41">
        <f t="shared" si="3"/>
        <v>84.170848101224635</v>
      </c>
      <c r="K52" s="37" t="str">
        <f t="shared" si="2"/>
        <v>C</v>
      </c>
    </row>
    <row r="53" spans="1:11" ht="20.100000000000001" customHeight="1">
      <c r="A53" s="37" t="s">
        <v>912</v>
      </c>
      <c r="B53" s="38" t="s">
        <v>913</v>
      </c>
      <c r="C53" s="37" t="s">
        <v>14</v>
      </c>
      <c r="D53" s="37" t="s">
        <v>553</v>
      </c>
      <c r="E53" s="37" t="s">
        <v>817</v>
      </c>
      <c r="F53" s="39">
        <v>441.02265</v>
      </c>
      <c r="G53" s="40">
        <v>21.59</v>
      </c>
      <c r="H53" s="40">
        <f t="shared" si="0"/>
        <v>9521.68</v>
      </c>
      <c r="I53" s="41">
        <f t="shared" si="1"/>
        <v>0.38275510587729045</v>
      </c>
      <c r="J53" s="41">
        <f t="shared" si="3"/>
        <v>84.553603207101929</v>
      </c>
      <c r="K53" s="37" t="str">
        <f t="shared" si="2"/>
        <v>C</v>
      </c>
    </row>
    <row r="54" spans="1:11" ht="20.100000000000001" customHeight="1">
      <c r="A54" s="37" t="s">
        <v>1203</v>
      </c>
      <c r="B54" s="38" t="s">
        <v>1204</v>
      </c>
      <c r="C54" s="37" t="s">
        <v>14</v>
      </c>
      <c r="D54" s="37" t="s">
        <v>553</v>
      </c>
      <c r="E54" s="37" t="s">
        <v>58</v>
      </c>
      <c r="F54" s="39">
        <v>30</v>
      </c>
      <c r="G54" s="40">
        <v>302.69</v>
      </c>
      <c r="H54" s="40">
        <f t="shared" si="0"/>
        <v>9080.7000000000007</v>
      </c>
      <c r="I54" s="41">
        <f t="shared" si="1"/>
        <v>0.36502847080976381</v>
      </c>
      <c r="J54" s="41">
        <f t="shared" si="3"/>
        <v>84.918631677911691</v>
      </c>
      <c r="K54" s="37" t="str">
        <f t="shared" si="2"/>
        <v>C</v>
      </c>
    </row>
    <row r="55" spans="1:11" ht="20.100000000000001" customHeight="1">
      <c r="A55" s="37" t="s">
        <v>846</v>
      </c>
      <c r="B55" s="38" t="s">
        <v>847</v>
      </c>
      <c r="C55" s="37" t="s">
        <v>14</v>
      </c>
      <c r="D55" s="37" t="s">
        <v>553</v>
      </c>
      <c r="E55" s="37" t="s">
        <v>101</v>
      </c>
      <c r="F55" s="39">
        <v>53.959499999999998</v>
      </c>
      <c r="G55" s="40">
        <v>167.77</v>
      </c>
      <c r="H55" s="40">
        <f t="shared" si="0"/>
        <v>9052.7900000000009</v>
      </c>
      <c r="I55" s="41">
        <f t="shared" si="1"/>
        <v>0.3639065369698285</v>
      </c>
      <c r="J55" s="41">
        <f t="shared" si="3"/>
        <v>85.282538214881512</v>
      </c>
      <c r="K55" s="37" t="str">
        <f t="shared" si="2"/>
        <v>C</v>
      </c>
    </row>
    <row r="56" spans="1:11" ht="20.100000000000001" customHeight="1">
      <c r="A56" s="37" t="s">
        <v>1028</v>
      </c>
      <c r="B56" s="38" t="s">
        <v>245</v>
      </c>
      <c r="C56" s="37" t="s">
        <v>105</v>
      </c>
      <c r="D56" s="37" t="s">
        <v>553</v>
      </c>
      <c r="E56" s="37" t="s">
        <v>48</v>
      </c>
      <c r="F56" s="39">
        <v>177.13499999999999</v>
      </c>
      <c r="G56" s="40">
        <v>47.96</v>
      </c>
      <c r="H56" s="40">
        <f t="shared" si="0"/>
        <v>8495.39</v>
      </c>
      <c r="I56" s="41">
        <f t="shared" si="1"/>
        <v>0.34150001879068342</v>
      </c>
      <c r="J56" s="41">
        <f t="shared" si="3"/>
        <v>85.624038233672195</v>
      </c>
      <c r="K56" s="37" t="str">
        <f t="shared" si="2"/>
        <v>C</v>
      </c>
    </row>
    <row r="57" spans="1:11" ht="20.100000000000001" customHeight="1">
      <c r="A57" s="37" t="s">
        <v>812</v>
      </c>
      <c r="B57" s="38" t="s">
        <v>813</v>
      </c>
      <c r="C57" s="37" t="s">
        <v>105</v>
      </c>
      <c r="D57" s="37" t="s">
        <v>514</v>
      </c>
      <c r="E57" s="37" t="s">
        <v>15</v>
      </c>
      <c r="F57" s="39">
        <v>299.63665700000001</v>
      </c>
      <c r="G57" s="40">
        <v>28.24</v>
      </c>
      <c r="H57" s="40">
        <f t="shared" si="0"/>
        <v>8461.74</v>
      </c>
      <c r="I57" s="41">
        <f t="shared" si="1"/>
        <v>0.34014734685539777</v>
      </c>
      <c r="J57" s="41">
        <f t="shared" si="3"/>
        <v>85.964185580527598</v>
      </c>
      <c r="K57" s="37" t="str">
        <f t="shared" si="2"/>
        <v>C</v>
      </c>
    </row>
    <row r="58" spans="1:11" ht="20.100000000000001" customHeight="1">
      <c r="A58" s="37" t="s">
        <v>926</v>
      </c>
      <c r="B58" s="38" t="s">
        <v>927</v>
      </c>
      <c r="C58" s="37" t="s">
        <v>14</v>
      </c>
      <c r="D58" s="37" t="s">
        <v>553</v>
      </c>
      <c r="E58" s="37" t="s">
        <v>695</v>
      </c>
      <c r="F58" s="39">
        <v>5458.4120000000003</v>
      </c>
      <c r="G58" s="40">
        <v>1.52</v>
      </c>
      <c r="H58" s="40">
        <f t="shared" si="0"/>
        <v>8296.7900000000009</v>
      </c>
      <c r="I58" s="41">
        <f t="shared" si="1"/>
        <v>0.3335166414846587</v>
      </c>
      <c r="J58" s="41">
        <f t="shared" si="3"/>
        <v>86.297702222012262</v>
      </c>
      <c r="K58" s="37" t="str">
        <f t="shared" si="2"/>
        <v>C</v>
      </c>
    </row>
    <row r="59" spans="1:11" ht="20.100000000000001" customHeight="1">
      <c r="A59" s="37" t="s">
        <v>1177</v>
      </c>
      <c r="B59" s="38" t="s">
        <v>391</v>
      </c>
      <c r="C59" s="37" t="s">
        <v>105</v>
      </c>
      <c r="D59" s="37" t="s">
        <v>553</v>
      </c>
      <c r="E59" s="37" t="s">
        <v>48</v>
      </c>
      <c r="F59" s="39">
        <v>129.47550000000001</v>
      </c>
      <c r="G59" s="40">
        <v>61.63</v>
      </c>
      <c r="H59" s="40">
        <f t="shared" si="0"/>
        <v>7979.58</v>
      </c>
      <c r="I59" s="41">
        <f t="shared" si="1"/>
        <v>0.32076534684596725</v>
      </c>
      <c r="J59" s="41">
        <f t="shared" si="3"/>
        <v>86.618467568858236</v>
      </c>
      <c r="K59" s="37" t="str">
        <f t="shared" si="2"/>
        <v>C</v>
      </c>
    </row>
    <row r="60" spans="1:11" ht="20.100000000000001" customHeight="1">
      <c r="A60" s="37" t="s">
        <v>875</v>
      </c>
      <c r="B60" s="38" t="s">
        <v>876</v>
      </c>
      <c r="C60" s="37" t="s">
        <v>105</v>
      </c>
      <c r="D60" s="37" t="s">
        <v>874</v>
      </c>
      <c r="E60" s="37" t="s">
        <v>48</v>
      </c>
      <c r="F60" s="39">
        <v>44.814</v>
      </c>
      <c r="G60" s="40">
        <v>165</v>
      </c>
      <c r="H60" s="40">
        <f t="shared" si="0"/>
        <v>7394.31</v>
      </c>
      <c r="I60" s="41">
        <f t="shared" si="1"/>
        <v>0.29723850275786495</v>
      </c>
      <c r="J60" s="41">
        <f t="shared" si="3"/>
        <v>86.9157060716161</v>
      </c>
      <c r="K60" s="37" t="str">
        <f t="shared" si="2"/>
        <v>C</v>
      </c>
    </row>
    <row r="61" spans="1:11" ht="15" customHeight="1">
      <c r="A61" s="37" t="s">
        <v>1286</v>
      </c>
      <c r="B61" s="38" t="s">
        <v>468</v>
      </c>
      <c r="C61" s="37" t="s">
        <v>170</v>
      </c>
      <c r="D61" s="37" t="s">
        <v>553</v>
      </c>
      <c r="E61" s="37" t="s">
        <v>196</v>
      </c>
      <c r="F61" s="39">
        <v>34.72</v>
      </c>
      <c r="G61" s="40">
        <v>207.74</v>
      </c>
      <c r="H61" s="40">
        <f t="shared" si="0"/>
        <v>7212.73</v>
      </c>
      <c r="I61" s="41">
        <f t="shared" si="1"/>
        <v>0.28993930008300101</v>
      </c>
      <c r="J61" s="41">
        <f t="shared" si="3"/>
        <v>87.205645371699106</v>
      </c>
      <c r="K61" s="37" t="str">
        <f t="shared" si="2"/>
        <v>C</v>
      </c>
    </row>
    <row r="62" spans="1:11" ht="15" customHeight="1">
      <c r="A62" s="37" t="s">
        <v>941</v>
      </c>
      <c r="B62" s="38" t="s">
        <v>942</v>
      </c>
      <c r="C62" s="37" t="s">
        <v>14</v>
      </c>
      <c r="D62" s="37" t="s">
        <v>553</v>
      </c>
      <c r="E62" s="37" t="s">
        <v>101</v>
      </c>
      <c r="F62" s="39">
        <v>632.22500000000002</v>
      </c>
      <c r="G62" s="40">
        <v>11.37</v>
      </c>
      <c r="H62" s="40">
        <f t="shared" si="0"/>
        <v>7188.4</v>
      </c>
      <c r="I62" s="41">
        <f t="shared" si="1"/>
        <v>0.28896127606560129</v>
      </c>
      <c r="J62" s="41">
        <f t="shared" si="3"/>
        <v>87.494606647764712</v>
      </c>
      <c r="K62" s="37" t="str">
        <f t="shared" si="2"/>
        <v>C</v>
      </c>
    </row>
    <row r="63" spans="1:11" ht="15" customHeight="1">
      <c r="A63" s="37" t="s">
        <v>954</v>
      </c>
      <c r="B63" s="38" t="s">
        <v>955</v>
      </c>
      <c r="C63" s="37" t="s">
        <v>170</v>
      </c>
      <c r="D63" s="37" t="s">
        <v>553</v>
      </c>
      <c r="E63" s="37" t="s">
        <v>196</v>
      </c>
      <c r="F63" s="39">
        <v>18</v>
      </c>
      <c r="G63" s="40">
        <v>382.23</v>
      </c>
      <c r="H63" s="40">
        <f t="shared" si="0"/>
        <v>6880.14</v>
      </c>
      <c r="I63" s="41">
        <f t="shared" si="1"/>
        <v>0.2765697559832489</v>
      </c>
      <c r="J63" s="41">
        <f t="shared" si="3"/>
        <v>87.771176403747958</v>
      </c>
      <c r="K63" s="37" t="str">
        <f t="shared" si="2"/>
        <v>C</v>
      </c>
    </row>
    <row r="64" spans="1:11" ht="20.100000000000001" customHeight="1">
      <c r="A64" s="37" t="s">
        <v>975</v>
      </c>
      <c r="B64" s="38" t="s">
        <v>976</v>
      </c>
      <c r="C64" s="37" t="s">
        <v>14</v>
      </c>
      <c r="D64" s="37" t="s">
        <v>557</v>
      </c>
      <c r="E64" s="37" t="s">
        <v>3140</v>
      </c>
      <c r="F64" s="39">
        <v>327.30219</v>
      </c>
      <c r="G64" s="40">
        <v>20.72</v>
      </c>
      <c r="H64" s="40">
        <f t="shared" si="0"/>
        <v>6781.7</v>
      </c>
      <c r="I64" s="41">
        <f t="shared" si="1"/>
        <v>0.2726126378462646</v>
      </c>
      <c r="J64" s="41">
        <f t="shared" si="3"/>
        <v>88.043789041594223</v>
      </c>
      <c r="K64" s="37" t="str">
        <f t="shared" si="2"/>
        <v>C</v>
      </c>
    </row>
    <row r="65" spans="1:11" ht="27.95" customHeight="1">
      <c r="A65" s="37" t="s">
        <v>1363</v>
      </c>
      <c r="B65" s="38" t="s">
        <v>1364</v>
      </c>
      <c r="C65" s="37" t="s">
        <v>14</v>
      </c>
      <c r="D65" s="37" t="s">
        <v>500</v>
      </c>
      <c r="E65" s="37" t="s">
        <v>15</v>
      </c>
      <c r="F65" s="39">
        <v>7960.2471997385974</v>
      </c>
      <c r="G65" s="40">
        <v>0.82</v>
      </c>
      <c r="H65" s="40">
        <f t="shared" si="0"/>
        <v>6527.4</v>
      </c>
      <c r="I65" s="41">
        <f t="shared" si="1"/>
        <v>0.26239021665330337</v>
      </c>
      <c r="J65" s="41">
        <f t="shared" si="3"/>
        <v>88.306179258247525</v>
      </c>
      <c r="K65" s="37" t="str">
        <f t="shared" si="2"/>
        <v>C</v>
      </c>
    </row>
    <row r="66" spans="1:11" ht="20.100000000000001" customHeight="1">
      <c r="A66" s="37" t="s">
        <v>1224</v>
      </c>
      <c r="B66" s="38" t="s">
        <v>1225</v>
      </c>
      <c r="C66" s="37" t="s">
        <v>14</v>
      </c>
      <c r="D66" s="37" t="s">
        <v>553</v>
      </c>
      <c r="E66" s="37" t="s">
        <v>81</v>
      </c>
      <c r="F66" s="39">
        <v>217.9934288</v>
      </c>
      <c r="G66" s="40">
        <v>29.14</v>
      </c>
      <c r="H66" s="40">
        <f t="shared" si="0"/>
        <v>6352.33</v>
      </c>
      <c r="I66" s="41">
        <f t="shared" si="1"/>
        <v>0.25535270474511729</v>
      </c>
      <c r="J66" s="41">
        <f t="shared" si="3"/>
        <v>88.561531962992646</v>
      </c>
      <c r="K66" s="37" t="str">
        <f t="shared" si="2"/>
        <v>C</v>
      </c>
    </row>
    <row r="67" spans="1:11" ht="15" customHeight="1">
      <c r="A67" s="37" t="s">
        <v>2344</v>
      </c>
      <c r="B67" s="38" t="s">
        <v>2345</v>
      </c>
      <c r="C67" s="37" t="s">
        <v>14</v>
      </c>
      <c r="D67" s="37" t="s">
        <v>553</v>
      </c>
      <c r="E67" s="37" t="s">
        <v>58</v>
      </c>
      <c r="F67" s="39">
        <v>30</v>
      </c>
      <c r="G67" s="40">
        <v>210.9</v>
      </c>
      <c r="H67" s="40">
        <f t="shared" si="0"/>
        <v>6327</v>
      </c>
      <c r="I67" s="41">
        <f t="shared" si="1"/>
        <v>0.25433448245326629</v>
      </c>
      <c r="J67" s="41">
        <f t="shared" si="3"/>
        <v>88.815866445445906</v>
      </c>
      <c r="K67" s="37" t="str">
        <f t="shared" si="2"/>
        <v>C</v>
      </c>
    </row>
    <row r="68" spans="1:11" ht="27.95" customHeight="1">
      <c r="A68" s="37" t="s">
        <v>1388</v>
      </c>
      <c r="B68" s="38" t="s">
        <v>1389</v>
      </c>
      <c r="C68" s="37" t="s">
        <v>14</v>
      </c>
      <c r="D68" s="37" t="s">
        <v>500</v>
      </c>
      <c r="E68" s="37" t="s">
        <v>15</v>
      </c>
      <c r="F68" s="39">
        <v>10234.636628794842</v>
      </c>
      <c r="G68" s="40">
        <v>0.61</v>
      </c>
      <c r="H68" s="40">
        <f t="shared" ref="H68:H131" si="4">ROUND(F68*G68,2)</f>
        <v>6243.13</v>
      </c>
      <c r="I68" s="41">
        <f t="shared" ref="I68:I131" si="5">H68/VALOR_TOTAL*100</f>
        <v>0.2509630531750372</v>
      </c>
      <c r="J68" s="41">
        <f t="shared" si="3"/>
        <v>89.066829498620947</v>
      </c>
      <c r="K68" s="37" t="str">
        <f t="shared" ref="K68:K131" si="6">IF(J68&lt;=50,"A",IF(J68&lt;=80,"B","C"))</f>
        <v>C</v>
      </c>
    </row>
    <row r="69" spans="1:11" ht="15" customHeight="1">
      <c r="A69" s="37" t="s">
        <v>1376</v>
      </c>
      <c r="B69" s="38" t="s">
        <v>1377</v>
      </c>
      <c r="C69" s="37" t="s">
        <v>14</v>
      </c>
      <c r="D69" s="37" t="s">
        <v>514</v>
      </c>
      <c r="E69" s="37" t="s">
        <v>15</v>
      </c>
      <c r="F69" s="39">
        <v>400.85010111923987</v>
      </c>
      <c r="G69" s="40">
        <v>15.09</v>
      </c>
      <c r="H69" s="40">
        <f t="shared" si="4"/>
        <v>6048.83</v>
      </c>
      <c r="I69" s="41">
        <f t="shared" si="5"/>
        <v>0.24315252844915297</v>
      </c>
      <c r="J69" s="41">
        <f t="shared" ref="J69:J132" si="7">I69+J68</f>
        <v>89.309982027070106</v>
      </c>
      <c r="K69" s="37" t="str">
        <f t="shared" si="6"/>
        <v>C</v>
      </c>
    </row>
    <row r="70" spans="1:11" ht="20.100000000000001" customHeight="1">
      <c r="A70" s="37" t="s">
        <v>1967</v>
      </c>
      <c r="B70" s="38" t="s">
        <v>1968</v>
      </c>
      <c r="C70" s="37" t="s">
        <v>14</v>
      </c>
      <c r="D70" s="37" t="s">
        <v>553</v>
      </c>
      <c r="E70" s="37" t="s">
        <v>48</v>
      </c>
      <c r="F70" s="39">
        <v>104.85720000000001</v>
      </c>
      <c r="G70" s="40">
        <v>57.17</v>
      </c>
      <c r="H70" s="40">
        <f t="shared" si="4"/>
        <v>5994.69</v>
      </c>
      <c r="I70" s="41">
        <f t="shared" si="5"/>
        <v>0.24097619387036051</v>
      </c>
      <c r="J70" s="41">
        <f t="shared" si="7"/>
        <v>89.550958220940473</v>
      </c>
      <c r="K70" s="37" t="str">
        <f t="shared" si="6"/>
        <v>C</v>
      </c>
    </row>
    <row r="71" spans="1:11" ht="15" customHeight="1">
      <c r="A71" s="37" t="s">
        <v>1381</v>
      </c>
      <c r="B71" s="38" t="s">
        <v>1382</v>
      </c>
      <c r="C71" s="37" t="s">
        <v>14</v>
      </c>
      <c r="D71" s="37" t="s">
        <v>514</v>
      </c>
      <c r="E71" s="37" t="s">
        <v>15</v>
      </c>
      <c r="F71" s="39">
        <v>413.41824000000003</v>
      </c>
      <c r="G71" s="40">
        <v>14.27</v>
      </c>
      <c r="H71" s="40">
        <f t="shared" si="4"/>
        <v>5899.48</v>
      </c>
      <c r="I71" s="41">
        <f t="shared" si="5"/>
        <v>0.23714891615985384</v>
      </c>
      <c r="J71" s="41">
        <f t="shared" si="7"/>
        <v>89.788107137100326</v>
      </c>
      <c r="K71" s="37" t="str">
        <f t="shared" si="6"/>
        <v>C</v>
      </c>
    </row>
    <row r="72" spans="1:11" ht="15" customHeight="1">
      <c r="A72" s="37" t="s">
        <v>1390</v>
      </c>
      <c r="B72" s="38" t="s">
        <v>1391</v>
      </c>
      <c r="C72" s="37" t="s">
        <v>14</v>
      </c>
      <c r="D72" s="37" t="s">
        <v>514</v>
      </c>
      <c r="E72" s="37" t="s">
        <v>15</v>
      </c>
      <c r="F72" s="39">
        <v>410.99682504959998</v>
      </c>
      <c r="G72" s="40">
        <v>14.27</v>
      </c>
      <c r="H72" s="40">
        <f t="shared" si="4"/>
        <v>5864.92</v>
      </c>
      <c r="I72" s="41">
        <f t="shared" si="5"/>
        <v>0.23575966379481755</v>
      </c>
      <c r="J72" s="41">
        <f t="shared" si="7"/>
        <v>90.023866800895149</v>
      </c>
      <c r="K72" s="37" t="str">
        <f t="shared" si="6"/>
        <v>C</v>
      </c>
    </row>
    <row r="73" spans="1:11" ht="20.100000000000001" customHeight="1">
      <c r="A73" s="37" t="s">
        <v>1271</v>
      </c>
      <c r="B73" s="38" t="s">
        <v>1272</v>
      </c>
      <c r="C73" s="37" t="s">
        <v>105</v>
      </c>
      <c r="D73" s="37" t="s">
        <v>553</v>
      </c>
      <c r="E73" s="37" t="s">
        <v>58</v>
      </c>
      <c r="F73" s="39">
        <v>33</v>
      </c>
      <c r="G73" s="40">
        <v>173.76</v>
      </c>
      <c r="H73" s="40">
        <f t="shared" si="4"/>
        <v>5734.08</v>
      </c>
      <c r="I73" s="41">
        <f t="shared" si="5"/>
        <v>0.23050012156561173</v>
      </c>
      <c r="J73" s="41">
        <f t="shared" si="7"/>
        <v>90.254366922460761</v>
      </c>
      <c r="K73" s="37" t="str">
        <f t="shared" si="6"/>
        <v>C</v>
      </c>
    </row>
    <row r="74" spans="1:11" ht="15" customHeight="1">
      <c r="A74" s="37" t="s">
        <v>938</v>
      </c>
      <c r="B74" s="38" t="s">
        <v>939</v>
      </c>
      <c r="C74" s="37" t="s">
        <v>29</v>
      </c>
      <c r="D74" s="37" t="s">
        <v>514</v>
      </c>
      <c r="E74" s="37" t="s">
        <v>15</v>
      </c>
      <c r="F74" s="39">
        <v>210.21600000000001</v>
      </c>
      <c r="G74" s="40">
        <v>26.86</v>
      </c>
      <c r="H74" s="40">
        <f t="shared" si="4"/>
        <v>5646.4</v>
      </c>
      <c r="I74" s="41">
        <f t="shared" si="5"/>
        <v>0.22697553686172323</v>
      </c>
      <c r="J74" s="41">
        <f t="shared" si="7"/>
        <v>90.481342459322491</v>
      </c>
      <c r="K74" s="37" t="str">
        <f t="shared" si="6"/>
        <v>C</v>
      </c>
    </row>
    <row r="75" spans="1:11" ht="20.100000000000001" customHeight="1">
      <c r="A75" s="37" t="s">
        <v>793</v>
      </c>
      <c r="B75" s="38" t="s">
        <v>794</v>
      </c>
      <c r="C75" s="37" t="s">
        <v>14</v>
      </c>
      <c r="D75" s="37" t="s">
        <v>553</v>
      </c>
      <c r="E75" s="37" t="s">
        <v>48</v>
      </c>
      <c r="F75" s="39">
        <v>2985.2701999999999</v>
      </c>
      <c r="G75" s="40">
        <v>1.78</v>
      </c>
      <c r="H75" s="40">
        <f t="shared" si="4"/>
        <v>5313.78</v>
      </c>
      <c r="I75" s="41">
        <f t="shared" si="5"/>
        <v>0.21360478681373751</v>
      </c>
      <c r="J75" s="41">
        <f t="shared" si="7"/>
        <v>90.694947246136223</v>
      </c>
      <c r="K75" s="37" t="str">
        <f t="shared" si="6"/>
        <v>C</v>
      </c>
    </row>
    <row r="76" spans="1:11" ht="15" customHeight="1">
      <c r="A76" s="37" t="s">
        <v>1969</v>
      </c>
      <c r="B76" s="38" t="s">
        <v>1970</v>
      </c>
      <c r="C76" s="37" t="s">
        <v>170</v>
      </c>
      <c r="D76" s="37" t="s">
        <v>553</v>
      </c>
      <c r="E76" s="37" t="s">
        <v>155</v>
      </c>
      <c r="F76" s="39">
        <v>777.87985000000003</v>
      </c>
      <c r="G76" s="40">
        <v>6.75</v>
      </c>
      <c r="H76" s="40">
        <f t="shared" si="4"/>
        <v>5250.69</v>
      </c>
      <c r="I76" s="41">
        <f t="shared" si="5"/>
        <v>0.2110686776786061</v>
      </c>
      <c r="J76" s="41">
        <f t="shared" si="7"/>
        <v>90.906015923814834</v>
      </c>
      <c r="K76" s="37" t="str">
        <f t="shared" si="6"/>
        <v>C</v>
      </c>
    </row>
    <row r="77" spans="1:11" ht="20.100000000000001" customHeight="1">
      <c r="A77" s="37" t="s">
        <v>973</v>
      </c>
      <c r="B77" s="38" t="s">
        <v>974</v>
      </c>
      <c r="C77" s="37" t="s">
        <v>14</v>
      </c>
      <c r="D77" s="37" t="s">
        <v>557</v>
      </c>
      <c r="E77" s="37" t="s">
        <v>19</v>
      </c>
      <c r="F77" s="39">
        <v>653.77155000000005</v>
      </c>
      <c r="G77" s="40">
        <v>7.63</v>
      </c>
      <c r="H77" s="40">
        <f t="shared" si="4"/>
        <v>4988.28</v>
      </c>
      <c r="I77" s="41">
        <f t="shared" si="5"/>
        <v>0.20052024847984498</v>
      </c>
      <c r="J77" s="41">
        <f t="shared" si="7"/>
        <v>91.106536172294682</v>
      </c>
      <c r="K77" s="37" t="str">
        <f t="shared" si="6"/>
        <v>C</v>
      </c>
    </row>
    <row r="78" spans="1:11" ht="15" customHeight="1">
      <c r="A78" s="37" t="s">
        <v>1398</v>
      </c>
      <c r="B78" s="38" t="s">
        <v>1399</v>
      </c>
      <c r="C78" s="37" t="s">
        <v>29</v>
      </c>
      <c r="D78" s="37" t="s">
        <v>514</v>
      </c>
      <c r="E78" s="37" t="s">
        <v>15</v>
      </c>
      <c r="F78" s="39">
        <v>42</v>
      </c>
      <c r="G78" s="40">
        <v>113.34</v>
      </c>
      <c r="H78" s="40">
        <f t="shared" si="4"/>
        <v>4760.28</v>
      </c>
      <c r="I78" s="41">
        <f t="shared" si="5"/>
        <v>0.19135504190495251</v>
      </c>
      <c r="J78" s="41">
        <f t="shared" si="7"/>
        <v>91.297891214199637</v>
      </c>
      <c r="K78" s="37" t="str">
        <f t="shared" si="6"/>
        <v>C</v>
      </c>
    </row>
    <row r="79" spans="1:11" ht="20.100000000000001" customHeight="1">
      <c r="A79" s="37" t="s">
        <v>2268</v>
      </c>
      <c r="B79" s="38" t="s">
        <v>593</v>
      </c>
      <c r="C79" s="37" t="s">
        <v>105</v>
      </c>
      <c r="D79" s="37" t="s">
        <v>553</v>
      </c>
      <c r="E79" s="37" t="s">
        <v>48</v>
      </c>
      <c r="F79" s="39">
        <v>250</v>
      </c>
      <c r="G79" s="40">
        <v>18</v>
      </c>
      <c r="H79" s="40">
        <f t="shared" si="4"/>
        <v>4500</v>
      </c>
      <c r="I79" s="41">
        <f t="shared" si="5"/>
        <v>0.18089223503077262</v>
      </c>
      <c r="J79" s="41">
        <f t="shared" si="7"/>
        <v>91.478783449230406</v>
      </c>
      <c r="K79" s="37" t="str">
        <f t="shared" si="6"/>
        <v>C</v>
      </c>
    </row>
    <row r="80" spans="1:11" ht="20.100000000000001" customHeight="1">
      <c r="A80" s="37" t="s">
        <v>1213</v>
      </c>
      <c r="B80" s="38" t="s">
        <v>1214</v>
      </c>
      <c r="C80" s="37" t="s">
        <v>14</v>
      </c>
      <c r="D80" s="37" t="s">
        <v>553</v>
      </c>
      <c r="E80" s="37" t="s">
        <v>58</v>
      </c>
      <c r="F80" s="39">
        <v>11</v>
      </c>
      <c r="G80" s="40">
        <v>407.89</v>
      </c>
      <c r="H80" s="40">
        <f t="shared" si="4"/>
        <v>4486.79</v>
      </c>
      <c r="I80" s="41">
        <f t="shared" si="5"/>
        <v>0.18036121582527118</v>
      </c>
      <c r="J80" s="41">
        <f t="shared" si="7"/>
        <v>91.659144665055678</v>
      </c>
      <c r="K80" s="37" t="str">
        <f t="shared" si="6"/>
        <v>C</v>
      </c>
    </row>
    <row r="81" spans="1:11" ht="20.100000000000001" customHeight="1">
      <c r="A81" s="37" t="s">
        <v>866</v>
      </c>
      <c r="B81" s="38" t="s">
        <v>867</v>
      </c>
      <c r="C81" s="37" t="s">
        <v>14</v>
      </c>
      <c r="D81" s="37" t="s">
        <v>553</v>
      </c>
      <c r="E81" s="37" t="s">
        <v>48</v>
      </c>
      <c r="F81" s="39">
        <v>283.22666400000003</v>
      </c>
      <c r="G81" s="40">
        <v>15.57</v>
      </c>
      <c r="H81" s="40">
        <f t="shared" si="4"/>
        <v>4409.84</v>
      </c>
      <c r="I81" s="41">
        <f t="shared" si="5"/>
        <v>0.17726795860624497</v>
      </c>
      <c r="J81" s="41">
        <f t="shared" si="7"/>
        <v>91.836412623661928</v>
      </c>
      <c r="K81" s="37" t="str">
        <f t="shared" si="6"/>
        <v>C</v>
      </c>
    </row>
    <row r="82" spans="1:11" ht="20.100000000000001" customHeight="1">
      <c r="A82" s="37" t="s">
        <v>1251</v>
      </c>
      <c r="B82" s="38" t="s">
        <v>432</v>
      </c>
      <c r="C82" s="37" t="s">
        <v>170</v>
      </c>
      <c r="D82" s="37" t="s">
        <v>553</v>
      </c>
      <c r="E82" s="37" t="s">
        <v>196</v>
      </c>
      <c r="F82" s="39">
        <v>47</v>
      </c>
      <c r="G82" s="40">
        <v>89.33</v>
      </c>
      <c r="H82" s="40">
        <f t="shared" si="4"/>
        <v>4198.51</v>
      </c>
      <c r="I82" s="41">
        <f t="shared" si="5"/>
        <v>0.16877285726645536</v>
      </c>
      <c r="J82" s="41">
        <f t="shared" si="7"/>
        <v>92.00518548092839</v>
      </c>
      <c r="K82" s="37" t="str">
        <f t="shared" si="6"/>
        <v>C</v>
      </c>
    </row>
    <row r="83" spans="1:11" ht="20.100000000000001" customHeight="1">
      <c r="A83" s="37" t="s">
        <v>1243</v>
      </c>
      <c r="B83" s="38" t="s">
        <v>1244</v>
      </c>
      <c r="C83" s="37" t="s">
        <v>14</v>
      </c>
      <c r="D83" s="37" t="s">
        <v>553</v>
      </c>
      <c r="E83" s="37" t="s">
        <v>48</v>
      </c>
      <c r="F83" s="39">
        <v>47.722499999999997</v>
      </c>
      <c r="G83" s="40">
        <v>84.55</v>
      </c>
      <c r="H83" s="40">
        <f t="shared" si="4"/>
        <v>4034.94</v>
      </c>
      <c r="I83" s="41">
        <f t="shared" si="5"/>
        <v>0.16219762551445904</v>
      </c>
      <c r="J83" s="41">
        <f t="shared" si="7"/>
        <v>92.167383106442855</v>
      </c>
      <c r="K83" s="37" t="str">
        <f t="shared" si="6"/>
        <v>C</v>
      </c>
    </row>
    <row r="84" spans="1:11" ht="15" customHeight="1">
      <c r="A84" s="37" t="s">
        <v>1209</v>
      </c>
      <c r="B84" s="38" t="s">
        <v>1210</v>
      </c>
      <c r="C84" s="37" t="s">
        <v>14</v>
      </c>
      <c r="D84" s="37" t="s">
        <v>553</v>
      </c>
      <c r="E84" s="37" t="s">
        <v>58</v>
      </c>
      <c r="F84" s="39">
        <v>11</v>
      </c>
      <c r="G84" s="40">
        <v>365.62</v>
      </c>
      <c r="H84" s="40">
        <f t="shared" si="4"/>
        <v>4021.82</v>
      </c>
      <c r="I84" s="41">
        <f t="shared" si="5"/>
        <v>0.16167022415365823</v>
      </c>
      <c r="J84" s="41">
        <f t="shared" si="7"/>
        <v>92.329053330596508</v>
      </c>
      <c r="K84" s="37" t="str">
        <f t="shared" si="6"/>
        <v>C</v>
      </c>
    </row>
    <row r="85" spans="1:11" ht="15" customHeight="1">
      <c r="A85" s="37" t="s">
        <v>1703</v>
      </c>
      <c r="B85" s="38" t="s">
        <v>1704</v>
      </c>
      <c r="C85" s="37" t="s">
        <v>14</v>
      </c>
      <c r="D85" s="37" t="s">
        <v>514</v>
      </c>
      <c r="E85" s="37" t="s">
        <v>15</v>
      </c>
      <c r="F85" s="39">
        <v>187.22196017383797</v>
      </c>
      <c r="G85" s="40">
        <v>20.46</v>
      </c>
      <c r="H85" s="40">
        <f t="shared" si="4"/>
        <v>3830.56</v>
      </c>
      <c r="I85" s="41">
        <f t="shared" si="5"/>
        <v>0.15398190218210586</v>
      </c>
      <c r="J85" s="41">
        <f t="shared" si="7"/>
        <v>92.483035232778619</v>
      </c>
      <c r="K85" s="37" t="str">
        <f t="shared" si="6"/>
        <v>C</v>
      </c>
    </row>
    <row r="86" spans="1:11" ht="20.100000000000001" customHeight="1">
      <c r="A86" s="37" t="s">
        <v>620</v>
      </c>
      <c r="B86" s="38" t="s">
        <v>621</v>
      </c>
      <c r="C86" s="37" t="s">
        <v>14</v>
      </c>
      <c r="D86" s="37" t="s">
        <v>553</v>
      </c>
      <c r="E86" s="37" t="s">
        <v>48</v>
      </c>
      <c r="F86" s="39">
        <v>44</v>
      </c>
      <c r="G86" s="40">
        <v>84.6</v>
      </c>
      <c r="H86" s="40">
        <f t="shared" si="4"/>
        <v>3722.4</v>
      </c>
      <c r="I86" s="41">
        <f t="shared" si="5"/>
        <v>0.14963405681745512</v>
      </c>
      <c r="J86" s="41">
        <f t="shared" si="7"/>
        <v>92.63266928959608</v>
      </c>
      <c r="K86" s="37" t="str">
        <f t="shared" si="6"/>
        <v>C</v>
      </c>
    </row>
    <row r="87" spans="1:11" ht="15" customHeight="1">
      <c r="A87" s="37" t="s">
        <v>1982</v>
      </c>
      <c r="B87" s="38" t="s">
        <v>1983</v>
      </c>
      <c r="C87" s="37" t="s">
        <v>170</v>
      </c>
      <c r="D87" s="37" t="s">
        <v>514</v>
      </c>
      <c r="E87" s="37" t="s">
        <v>951</v>
      </c>
      <c r="F87" s="39">
        <v>193.12</v>
      </c>
      <c r="G87" s="40">
        <v>19.13</v>
      </c>
      <c r="H87" s="40">
        <f t="shared" si="4"/>
        <v>3694.39</v>
      </c>
      <c r="I87" s="41">
        <f t="shared" si="5"/>
        <v>0.14850810315007468</v>
      </c>
      <c r="J87" s="41">
        <f t="shared" si="7"/>
        <v>92.781177392746159</v>
      </c>
      <c r="K87" s="37" t="str">
        <f t="shared" si="6"/>
        <v>C</v>
      </c>
    </row>
    <row r="88" spans="1:11" ht="15" customHeight="1">
      <c r="A88" s="37" t="s">
        <v>1135</v>
      </c>
      <c r="B88" s="38" t="s">
        <v>1136</v>
      </c>
      <c r="C88" s="37" t="s">
        <v>14</v>
      </c>
      <c r="D88" s="37" t="s">
        <v>553</v>
      </c>
      <c r="E88" s="37" t="s">
        <v>58</v>
      </c>
      <c r="F88" s="39">
        <v>1174.8</v>
      </c>
      <c r="G88" s="40">
        <v>3.14</v>
      </c>
      <c r="H88" s="40">
        <f t="shared" si="4"/>
        <v>3688.87</v>
      </c>
      <c r="I88" s="41">
        <f t="shared" si="5"/>
        <v>0.14828620867510359</v>
      </c>
      <c r="J88" s="41">
        <f t="shared" si="7"/>
        <v>92.929463601421261</v>
      </c>
      <c r="K88" s="37" t="str">
        <f t="shared" si="6"/>
        <v>C</v>
      </c>
    </row>
    <row r="89" spans="1:11" ht="15" customHeight="1">
      <c r="A89" s="37" t="s">
        <v>1548</v>
      </c>
      <c r="B89" s="38" t="s">
        <v>1549</v>
      </c>
      <c r="C89" s="37" t="s">
        <v>14</v>
      </c>
      <c r="D89" s="37" t="s">
        <v>553</v>
      </c>
      <c r="E89" s="37" t="s">
        <v>81</v>
      </c>
      <c r="F89" s="39">
        <v>323.96771416000001</v>
      </c>
      <c r="G89" s="40">
        <v>11.26</v>
      </c>
      <c r="H89" s="40">
        <f t="shared" si="4"/>
        <v>3647.88</v>
      </c>
      <c r="I89" s="41">
        <f t="shared" si="5"/>
        <v>0.14663848140534552</v>
      </c>
      <c r="J89" s="41">
        <f t="shared" si="7"/>
        <v>93.076102082826608</v>
      </c>
      <c r="K89" s="37" t="str">
        <f t="shared" si="6"/>
        <v>C</v>
      </c>
    </row>
    <row r="90" spans="1:11" ht="15" customHeight="1">
      <c r="A90" s="37" t="s">
        <v>1748</v>
      </c>
      <c r="B90" s="38" t="s">
        <v>1749</v>
      </c>
      <c r="C90" s="37" t="s">
        <v>14</v>
      </c>
      <c r="D90" s="37" t="s">
        <v>514</v>
      </c>
      <c r="E90" s="37" t="s">
        <v>15</v>
      </c>
      <c r="F90" s="39">
        <v>184.70541595737001</v>
      </c>
      <c r="G90" s="40">
        <v>19.48</v>
      </c>
      <c r="H90" s="40">
        <f t="shared" si="4"/>
        <v>3598.06</v>
      </c>
      <c r="I90" s="41">
        <f t="shared" si="5"/>
        <v>0.14463580337218263</v>
      </c>
      <c r="J90" s="41">
        <f t="shared" si="7"/>
        <v>93.220737886198791</v>
      </c>
      <c r="K90" s="37" t="str">
        <f t="shared" si="6"/>
        <v>C</v>
      </c>
    </row>
    <row r="91" spans="1:11" ht="15" customHeight="1">
      <c r="A91" s="37" t="s">
        <v>1550</v>
      </c>
      <c r="B91" s="38" t="s">
        <v>1551</v>
      </c>
      <c r="C91" s="37" t="s">
        <v>14</v>
      </c>
      <c r="D91" s="37" t="s">
        <v>553</v>
      </c>
      <c r="E91" s="37" t="s">
        <v>81</v>
      </c>
      <c r="F91" s="39">
        <v>897.61525442391996</v>
      </c>
      <c r="G91" s="40">
        <v>3.94</v>
      </c>
      <c r="H91" s="40">
        <f t="shared" si="4"/>
        <v>3536.6</v>
      </c>
      <c r="I91" s="41">
        <f t="shared" si="5"/>
        <v>0.14216521742440674</v>
      </c>
      <c r="J91" s="41">
        <f t="shared" si="7"/>
        <v>93.362903103623196</v>
      </c>
      <c r="K91" s="37" t="str">
        <f t="shared" si="6"/>
        <v>C</v>
      </c>
    </row>
    <row r="92" spans="1:11" ht="15" customHeight="1">
      <c r="A92" s="37" t="s">
        <v>2365</v>
      </c>
      <c r="B92" s="38" t="s">
        <v>2366</v>
      </c>
      <c r="C92" s="37" t="s">
        <v>14</v>
      </c>
      <c r="D92" s="37" t="s">
        <v>553</v>
      </c>
      <c r="E92" s="37" t="s">
        <v>48</v>
      </c>
      <c r="F92" s="39">
        <v>86.172213999999997</v>
      </c>
      <c r="G92" s="40">
        <v>40.799999999999997</v>
      </c>
      <c r="H92" s="40">
        <f t="shared" si="4"/>
        <v>3515.83</v>
      </c>
      <c r="I92" s="41">
        <f t="shared" si="5"/>
        <v>0.1413302992640536</v>
      </c>
      <c r="J92" s="41">
        <f t="shared" si="7"/>
        <v>93.504233402887252</v>
      </c>
      <c r="K92" s="37" t="str">
        <f t="shared" si="6"/>
        <v>C</v>
      </c>
    </row>
    <row r="93" spans="1:11" ht="15" customHeight="1">
      <c r="A93" s="37" t="s">
        <v>1769</v>
      </c>
      <c r="B93" s="38" t="s">
        <v>1770</v>
      </c>
      <c r="C93" s="37" t="s">
        <v>14</v>
      </c>
      <c r="D93" s="37" t="s">
        <v>514</v>
      </c>
      <c r="E93" s="37" t="s">
        <v>15</v>
      </c>
      <c r="F93" s="39">
        <v>167.00712350207999</v>
      </c>
      <c r="G93" s="40">
        <v>20.21</v>
      </c>
      <c r="H93" s="40">
        <f t="shared" si="4"/>
        <v>3375.21</v>
      </c>
      <c r="I93" s="41">
        <f t="shared" si="5"/>
        <v>0.13567761791071423</v>
      </c>
      <c r="J93" s="41">
        <f t="shared" si="7"/>
        <v>93.639911020797967</v>
      </c>
      <c r="K93" s="37" t="str">
        <f t="shared" si="6"/>
        <v>C</v>
      </c>
    </row>
    <row r="94" spans="1:11" ht="15" customHeight="1">
      <c r="A94" s="37" t="s">
        <v>1038</v>
      </c>
      <c r="B94" s="38" t="s">
        <v>1039</v>
      </c>
      <c r="C94" s="37" t="s">
        <v>14</v>
      </c>
      <c r="D94" s="37" t="s">
        <v>553</v>
      </c>
      <c r="E94" s="37" t="s">
        <v>101</v>
      </c>
      <c r="F94" s="39">
        <v>438.55002000000002</v>
      </c>
      <c r="G94" s="40">
        <v>7.65</v>
      </c>
      <c r="H94" s="40">
        <f t="shared" si="4"/>
        <v>3354.91</v>
      </c>
      <c r="I94" s="41">
        <f t="shared" si="5"/>
        <v>0.13486159293935318</v>
      </c>
      <c r="J94" s="41">
        <f t="shared" si="7"/>
        <v>93.774772613737326</v>
      </c>
      <c r="K94" s="37" t="str">
        <f t="shared" si="6"/>
        <v>C</v>
      </c>
    </row>
    <row r="95" spans="1:11" ht="15" customHeight="1">
      <c r="A95" s="37" t="s">
        <v>1191</v>
      </c>
      <c r="B95" s="38" t="s">
        <v>1192</v>
      </c>
      <c r="C95" s="37" t="s">
        <v>14</v>
      </c>
      <c r="D95" s="37" t="s">
        <v>553</v>
      </c>
      <c r="E95" s="37" t="s">
        <v>58</v>
      </c>
      <c r="F95" s="39">
        <v>63</v>
      </c>
      <c r="G95" s="40">
        <v>52.94</v>
      </c>
      <c r="H95" s="40">
        <f t="shared" si="4"/>
        <v>3335.22</v>
      </c>
      <c r="I95" s="41">
        <f t="shared" si="5"/>
        <v>0.13407008891540745</v>
      </c>
      <c r="J95" s="41">
        <f t="shared" si="7"/>
        <v>93.908842702652734</v>
      </c>
      <c r="K95" s="37" t="str">
        <f t="shared" si="6"/>
        <v>C</v>
      </c>
    </row>
    <row r="96" spans="1:11" ht="20.100000000000001" customHeight="1">
      <c r="A96" s="37" t="s">
        <v>970</v>
      </c>
      <c r="B96" s="38" t="s">
        <v>971</v>
      </c>
      <c r="C96" s="37" t="s">
        <v>14</v>
      </c>
      <c r="D96" s="37" t="s">
        <v>557</v>
      </c>
      <c r="E96" s="37" t="s">
        <v>3140</v>
      </c>
      <c r="F96" s="39">
        <v>163.23468</v>
      </c>
      <c r="G96" s="40">
        <v>19.82</v>
      </c>
      <c r="H96" s="40">
        <f t="shared" si="4"/>
        <v>3235.31</v>
      </c>
      <c r="I96" s="41">
        <f t="shared" si="5"/>
        <v>0.13005387931497978</v>
      </c>
      <c r="J96" s="41">
        <f t="shared" si="7"/>
        <v>94.03889658196772</v>
      </c>
      <c r="K96" s="37" t="str">
        <f t="shared" si="6"/>
        <v>C</v>
      </c>
    </row>
    <row r="97" spans="1:11" ht="20.100000000000001" customHeight="1">
      <c r="A97" s="37" t="s">
        <v>622</v>
      </c>
      <c r="B97" s="38" t="s">
        <v>623</v>
      </c>
      <c r="C97" s="37" t="s">
        <v>14</v>
      </c>
      <c r="D97" s="37" t="s">
        <v>553</v>
      </c>
      <c r="E97" s="37" t="s">
        <v>81</v>
      </c>
      <c r="F97" s="39">
        <v>176.55398832</v>
      </c>
      <c r="G97" s="40">
        <v>17.66</v>
      </c>
      <c r="H97" s="40">
        <f t="shared" si="4"/>
        <v>3117.94</v>
      </c>
      <c r="I97" s="41">
        <f t="shared" si="5"/>
        <v>0.12533580784263271</v>
      </c>
      <c r="J97" s="41">
        <f t="shared" si="7"/>
        <v>94.164232389810351</v>
      </c>
      <c r="K97" s="37" t="str">
        <f t="shared" si="6"/>
        <v>C</v>
      </c>
    </row>
    <row r="98" spans="1:11" ht="15" customHeight="1">
      <c r="A98" s="37" t="s">
        <v>1669</v>
      </c>
      <c r="B98" s="38" t="s">
        <v>1670</v>
      </c>
      <c r="C98" s="37" t="s">
        <v>14</v>
      </c>
      <c r="D98" s="37" t="s">
        <v>553</v>
      </c>
      <c r="E98" s="37" t="s">
        <v>101</v>
      </c>
      <c r="F98" s="39">
        <v>384.25979999999998</v>
      </c>
      <c r="G98" s="40">
        <v>8.0299999999999994</v>
      </c>
      <c r="H98" s="40">
        <f t="shared" si="4"/>
        <v>3085.61</v>
      </c>
      <c r="I98" s="41">
        <f t="shared" si="5"/>
        <v>0.12403619762962274</v>
      </c>
      <c r="J98" s="41">
        <f t="shared" si="7"/>
        <v>94.288268587439973</v>
      </c>
      <c r="K98" s="37" t="str">
        <f t="shared" si="6"/>
        <v>C</v>
      </c>
    </row>
    <row r="99" spans="1:11" ht="27.95" customHeight="1">
      <c r="A99" s="37" t="s">
        <v>528</v>
      </c>
      <c r="B99" s="38" t="s">
        <v>529</v>
      </c>
      <c r="C99" s="37" t="s">
        <v>14</v>
      </c>
      <c r="D99" s="37" t="s">
        <v>500</v>
      </c>
      <c r="E99" s="37" t="s">
        <v>19</v>
      </c>
      <c r="F99" s="39">
        <v>12</v>
      </c>
      <c r="G99" s="40">
        <v>252.08</v>
      </c>
      <c r="H99" s="40">
        <f t="shared" si="4"/>
        <v>3024.96</v>
      </c>
      <c r="I99" s="41">
        <f t="shared" si="5"/>
        <v>0.12159817228415244</v>
      </c>
      <c r="J99" s="41">
        <f t="shared" si="7"/>
        <v>94.409866759724125</v>
      </c>
      <c r="K99" s="37" t="str">
        <f t="shared" si="6"/>
        <v>C</v>
      </c>
    </row>
    <row r="100" spans="1:11" ht="15" customHeight="1">
      <c r="A100" s="37" t="s">
        <v>958</v>
      </c>
      <c r="B100" s="38" t="s">
        <v>959</v>
      </c>
      <c r="C100" s="37" t="s">
        <v>170</v>
      </c>
      <c r="D100" s="37" t="s">
        <v>514</v>
      </c>
      <c r="E100" s="37" t="s">
        <v>951</v>
      </c>
      <c r="F100" s="39">
        <v>220.69</v>
      </c>
      <c r="G100" s="40">
        <v>13.65</v>
      </c>
      <c r="H100" s="40">
        <f t="shared" si="4"/>
        <v>3012.42</v>
      </c>
      <c r="I100" s="41">
        <f t="shared" si="5"/>
        <v>0.12109408592253335</v>
      </c>
      <c r="J100" s="41">
        <f t="shared" si="7"/>
        <v>94.530960845646661</v>
      </c>
      <c r="K100" s="37" t="str">
        <f t="shared" si="6"/>
        <v>C</v>
      </c>
    </row>
    <row r="101" spans="1:11" ht="20.100000000000001" customHeight="1">
      <c r="A101" s="37" t="s">
        <v>1681</v>
      </c>
      <c r="B101" s="38" t="s">
        <v>1682</v>
      </c>
      <c r="C101" s="37" t="s">
        <v>14</v>
      </c>
      <c r="D101" s="37" t="s">
        <v>553</v>
      </c>
      <c r="E101" s="37" t="s">
        <v>58</v>
      </c>
      <c r="F101" s="39">
        <v>30</v>
      </c>
      <c r="G101" s="40">
        <v>98.79</v>
      </c>
      <c r="H101" s="40">
        <f t="shared" si="4"/>
        <v>2963.7</v>
      </c>
      <c r="I101" s="41">
        <f t="shared" si="5"/>
        <v>0.11913562599126684</v>
      </c>
      <c r="J101" s="41">
        <f t="shared" si="7"/>
        <v>94.650096471637923</v>
      </c>
      <c r="K101" s="37" t="str">
        <f t="shared" si="6"/>
        <v>C</v>
      </c>
    </row>
    <row r="102" spans="1:11" ht="15" customHeight="1">
      <c r="A102" s="37" t="s">
        <v>603</v>
      </c>
      <c r="B102" s="38" t="s">
        <v>604</v>
      </c>
      <c r="C102" s="37" t="s">
        <v>14</v>
      </c>
      <c r="D102" s="37" t="s">
        <v>553</v>
      </c>
      <c r="E102" s="37" t="s">
        <v>81</v>
      </c>
      <c r="F102" s="39">
        <v>497.97500400000001</v>
      </c>
      <c r="G102" s="40">
        <v>5.71</v>
      </c>
      <c r="H102" s="40">
        <f t="shared" si="4"/>
        <v>2843.44</v>
      </c>
      <c r="I102" s="41">
        <f t="shared" si="5"/>
        <v>0.11430138150575557</v>
      </c>
      <c r="J102" s="41">
        <f t="shared" si="7"/>
        <v>94.764397853143677</v>
      </c>
      <c r="K102" s="37" t="str">
        <f t="shared" si="6"/>
        <v>C</v>
      </c>
    </row>
    <row r="103" spans="1:11" ht="15" customHeight="1">
      <c r="A103" s="37" t="s">
        <v>581</v>
      </c>
      <c r="B103" s="38" t="s">
        <v>582</v>
      </c>
      <c r="C103" s="37" t="s">
        <v>14</v>
      </c>
      <c r="D103" s="37" t="s">
        <v>553</v>
      </c>
      <c r="E103" s="37" t="s">
        <v>81</v>
      </c>
      <c r="F103" s="39">
        <v>72</v>
      </c>
      <c r="G103" s="40">
        <v>39.409999999999997</v>
      </c>
      <c r="H103" s="40">
        <f t="shared" si="4"/>
        <v>2837.52</v>
      </c>
      <c r="I103" s="41">
        <f t="shared" si="5"/>
        <v>0.11406340772100397</v>
      </c>
      <c r="J103" s="41">
        <f t="shared" si="7"/>
        <v>94.878461260864682</v>
      </c>
      <c r="K103" s="37" t="str">
        <f t="shared" si="6"/>
        <v>C</v>
      </c>
    </row>
    <row r="104" spans="1:11" ht="27.95" customHeight="1">
      <c r="A104" s="37" t="s">
        <v>526</v>
      </c>
      <c r="B104" s="38" t="s">
        <v>527</v>
      </c>
      <c r="C104" s="37" t="s">
        <v>14</v>
      </c>
      <c r="D104" s="37" t="s">
        <v>500</v>
      </c>
      <c r="E104" s="37" t="s">
        <v>19</v>
      </c>
      <c r="F104" s="39">
        <v>12</v>
      </c>
      <c r="G104" s="40">
        <v>236.16</v>
      </c>
      <c r="H104" s="40">
        <f t="shared" si="4"/>
        <v>2833.92</v>
      </c>
      <c r="I104" s="41">
        <f t="shared" si="5"/>
        <v>0.11391869393297938</v>
      </c>
      <c r="J104" s="41">
        <f t="shared" si="7"/>
        <v>94.992379954797656</v>
      </c>
      <c r="K104" s="37" t="str">
        <f t="shared" si="6"/>
        <v>C</v>
      </c>
    </row>
    <row r="105" spans="1:11" ht="15" customHeight="1">
      <c r="A105" s="37" t="s">
        <v>915</v>
      </c>
      <c r="B105" s="38" t="s">
        <v>916</v>
      </c>
      <c r="C105" s="37" t="s">
        <v>170</v>
      </c>
      <c r="D105" s="37" t="s">
        <v>553</v>
      </c>
      <c r="E105" s="37" t="s">
        <v>917</v>
      </c>
      <c r="F105" s="39">
        <v>296.8</v>
      </c>
      <c r="G105" s="40">
        <v>9.3000000000000007</v>
      </c>
      <c r="H105" s="40">
        <f t="shared" si="4"/>
        <v>2760.24</v>
      </c>
      <c r="I105" s="41">
        <f t="shared" si="5"/>
        <v>0.11095688507140884</v>
      </c>
      <c r="J105" s="41">
        <f t="shared" si="7"/>
        <v>95.103336839869058</v>
      </c>
      <c r="K105" s="37" t="str">
        <f t="shared" si="6"/>
        <v>C</v>
      </c>
    </row>
    <row r="106" spans="1:11" ht="27.95" customHeight="1">
      <c r="A106" s="37" t="s">
        <v>1372</v>
      </c>
      <c r="B106" s="38" t="s">
        <v>1373</v>
      </c>
      <c r="C106" s="37" t="s">
        <v>14</v>
      </c>
      <c r="D106" s="37" t="s">
        <v>500</v>
      </c>
      <c r="E106" s="37" t="s">
        <v>15</v>
      </c>
      <c r="F106" s="39">
        <v>1880.146368125856</v>
      </c>
      <c r="G106" s="40">
        <v>1.43</v>
      </c>
      <c r="H106" s="40">
        <f t="shared" si="4"/>
        <v>2688.61</v>
      </c>
      <c r="I106" s="41">
        <f t="shared" si="5"/>
        <v>0.10807748267246348</v>
      </c>
      <c r="J106" s="41">
        <f t="shared" si="7"/>
        <v>95.211414322541515</v>
      </c>
      <c r="K106" s="37" t="str">
        <f t="shared" si="6"/>
        <v>C</v>
      </c>
    </row>
    <row r="107" spans="1:11" ht="15" customHeight="1">
      <c r="A107" s="37" t="s">
        <v>1049</v>
      </c>
      <c r="B107" s="38" t="s">
        <v>1050</v>
      </c>
      <c r="C107" s="37" t="s">
        <v>14</v>
      </c>
      <c r="D107" s="37" t="s">
        <v>553</v>
      </c>
      <c r="E107" s="37" t="s">
        <v>817</v>
      </c>
      <c r="F107" s="39">
        <v>159.75960000000001</v>
      </c>
      <c r="G107" s="40">
        <v>16.59</v>
      </c>
      <c r="H107" s="40">
        <f t="shared" si="4"/>
        <v>2650.41</v>
      </c>
      <c r="I107" s="41">
        <f t="shared" si="5"/>
        <v>0.10654190858842445</v>
      </c>
      <c r="J107" s="41">
        <f t="shared" si="7"/>
        <v>95.317956231129941</v>
      </c>
      <c r="K107" s="37" t="str">
        <f t="shared" si="6"/>
        <v>C</v>
      </c>
    </row>
    <row r="108" spans="1:11" ht="20.100000000000001" customHeight="1">
      <c r="A108" s="37" t="s">
        <v>1081</v>
      </c>
      <c r="B108" s="38" t="s">
        <v>1082</v>
      </c>
      <c r="C108" s="37" t="s">
        <v>14</v>
      </c>
      <c r="D108" s="37" t="s">
        <v>553</v>
      </c>
      <c r="E108" s="37" t="s">
        <v>118</v>
      </c>
      <c r="F108" s="39">
        <v>4.6215700000000002</v>
      </c>
      <c r="G108" s="40">
        <v>573.22</v>
      </c>
      <c r="H108" s="40">
        <f t="shared" si="4"/>
        <v>2649.18</v>
      </c>
      <c r="I108" s="41">
        <f t="shared" si="5"/>
        <v>0.10649246471084939</v>
      </c>
      <c r="J108" s="41">
        <f t="shared" si="7"/>
        <v>95.424448695840795</v>
      </c>
      <c r="K108" s="37" t="str">
        <f t="shared" si="6"/>
        <v>C</v>
      </c>
    </row>
    <row r="109" spans="1:11" ht="20.100000000000001" customHeight="1">
      <c r="A109" s="37" t="s">
        <v>2203</v>
      </c>
      <c r="B109" s="38" t="s">
        <v>2204</v>
      </c>
      <c r="C109" s="37" t="s">
        <v>14</v>
      </c>
      <c r="D109" s="37" t="s">
        <v>553</v>
      </c>
      <c r="E109" s="37" t="s">
        <v>48</v>
      </c>
      <c r="F109" s="39">
        <v>69.503485273199999</v>
      </c>
      <c r="G109" s="40">
        <v>36.57</v>
      </c>
      <c r="H109" s="40">
        <f t="shared" si="4"/>
        <v>2541.7399999999998</v>
      </c>
      <c r="I109" s="41">
        <f t="shared" si="5"/>
        <v>0.10217356210380354</v>
      </c>
      <c r="J109" s="41">
        <f t="shared" si="7"/>
        <v>95.526622257944595</v>
      </c>
      <c r="K109" s="37" t="str">
        <f t="shared" si="6"/>
        <v>C</v>
      </c>
    </row>
    <row r="110" spans="1:11" ht="20.100000000000001" customHeight="1">
      <c r="A110" s="37" t="s">
        <v>1178</v>
      </c>
      <c r="B110" s="38" t="s">
        <v>1179</v>
      </c>
      <c r="C110" s="37" t="s">
        <v>105</v>
      </c>
      <c r="D110" s="37" t="s">
        <v>553</v>
      </c>
      <c r="E110" s="37" t="s">
        <v>58</v>
      </c>
      <c r="F110" s="39">
        <v>493.24</v>
      </c>
      <c r="G110" s="40">
        <v>5.15</v>
      </c>
      <c r="H110" s="40">
        <f t="shared" si="4"/>
        <v>2540.19</v>
      </c>
      <c r="I110" s="41">
        <f t="shared" si="5"/>
        <v>0.10211125477840408</v>
      </c>
      <c r="J110" s="41">
        <f t="shared" si="7"/>
        <v>95.628733512723002</v>
      </c>
      <c r="K110" s="37" t="str">
        <f t="shared" si="6"/>
        <v>C</v>
      </c>
    </row>
    <row r="111" spans="1:11" ht="20.100000000000001" customHeight="1">
      <c r="A111" s="37" t="s">
        <v>1784</v>
      </c>
      <c r="B111" s="38" t="s">
        <v>1785</v>
      </c>
      <c r="C111" s="37" t="s">
        <v>14</v>
      </c>
      <c r="D111" s="37" t="s">
        <v>553</v>
      </c>
      <c r="E111" s="37" t="s">
        <v>118</v>
      </c>
      <c r="F111" s="39">
        <v>5.13</v>
      </c>
      <c r="G111" s="40">
        <v>485</v>
      </c>
      <c r="H111" s="40">
        <f t="shared" si="4"/>
        <v>2488.0500000000002</v>
      </c>
      <c r="I111" s="41">
        <f t="shared" si="5"/>
        <v>0.10001531674851417</v>
      </c>
      <c r="J111" s="41">
        <f t="shared" si="7"/>
        <v>95.728748829471513</v>
      </c>
      <c r="K111" s="37" t="str">
        <f t="shared" si="6"/>
        <v>C</v>
      </c>
    </row>
    <row r="112" spans="1:11" ht="15" customHeight="1">
      <c r="A112" s="37" t="s">
        <v>930</v>
      </c>
      <c r="B112" s="38" t="s">
        <v>931</v>
      </c>
      <c r="C112" s="37" t="s">
        <v>29</v>
      </c>
      <c r="D112" s="37" t="s">
        <v>553</v>
      </c>
      <c r="E112" s="37" t="s">
        <v>58</v>
      </c>
      <c r="F112" s="39">
        <v>1082.1600000000001</v>
      </c>
      <c r="G112" s="40">
        <v>2.29</v>
      </c>
      <c r="H112" s="40">
        <f t="shared" si="4"/>
        <v>2478.15</v>
      </c>
      <c r="I112" s="41">
        <f t="shared" si="5"/>
        <v>9.9617353831446473E-2</v>
      </c>
      <c r="J112" s="41">
        <f t="shared" si="7"/>
        <v>95.828366183302961</v>
      </c>
      <c r="K112" s="37" t="str">
        <f t="shared" si="6"/>
        <v>C</v>
      </c>
    </row>
    <row r="113" spans="1:11" ht="15" customHeight="1">
      <c r="A113" s="37" t="s">
        <v>1697</v>
      </c>
      <c r="B113" s="38" t="s">
        <v>1698</v>
      </c>
      <c r="C113" s="37" t="s">
        <v>14</v>
      </c>
      <c r="D113" s="37" t="s">
        <v>514</v>
      </c>
      <c r="E113" s="37" t="s">
        <v>15</v>
      </c>
      <c r="F113" s="39">
        <v>90.225641999999993</v>
      </c>
      <c r="G113" s="40">
        <v>27.35</v>
      </c>
      <c r="H113" s="40">
        <f t="shared" si="4"/>
        <v>2467.67</v>
      </c>
      <c r="I113" s="41">
        <f t="shared" si="5"/>
        <v>9.9196075915197052E-2</v>
      </c>
      <c r="J113" s="41">
        <f t="shared" si="7"/>
        <v>95.927562259218163</v>
      </c>
      <c r="K113" s="37" t="str">
        <f t="shared" si="6"/>
        <v>C</v>
      </c>
    </row>
    <row r="114" spans="1:11" ht="15" customHeight="1">
      <c r="A114" s="37" t="s">
        <v>1700</v>
      </c>
      <c r="B114" s="38" t="s">
        <v>1701</v>
      </c>
      <c r="C114" s="37" t="s">
        <v>14</v>
      </c>
      <c r="D114" s="37" t="s">
        <v>514</v>
      </c>
      <c r="E114" s="37" t="s">
        <v>15</v>
      </c>
      <c r="F114" s="39">
        <v>116.5019609099166</v>
      </c>
      <c r="G114" s="40">
        <v>20.46</v>
      </c>
      <c r="H114" s="40">
        <f t="shared" si="4"/>
        <v>2383.63</v>
      </c>
      <c r="I114" s="41">
        <f t="shared" si="5"/>
        <v>9.5817812930311233E-2</v>
      </c>
      <c r="J114" s="41">
        <f t="shared" si="7"/>
        <v>96.02338007214847</v>
      </c>
      <c r="K114" s="37" t="str">
        <f t="shared" si="6"/>
        <v>C</v>
      </c>
    </row>
    <row r="115" spans="1:11" ht="15" customHeight="1">
      <c r="A115" s="37" t="s">
        <v>936</v>
      </c>
      <c r="B115" s="38" t="s">
        <v>937</v>
      </c>
      <c r="C115" s="37" t="s">
        <v>29</v>
      </c>
      <c r="D115" s="37" t="s">
        <v>514</v>
      </c>
      <c r="E115" s="37" t="s">
        <v>15</v>
      </c>
      <c r="F115" s="39">
        <v>108.21599999999999</v>
      </c>
      <c r="G115" s="40">
        <v>21.1</v>
      </c>
      <c r="H115" s="40">
        <f t="shared" si="4"/>
        <v>2283.36</v>
      </c>
      <c r="I115" s="41">
        <f t="shared" si="5"/>
        <v>9.1787131951081111E-2</v>
      </c>
      <c r="J115" s="41">
        <f t="shared" si="7"/>
        <v>96.115167204099549</v>
      </c>
      <c r="K115" s="37" t="str">
        <f t="shared" si="6"/>
        <v>C</v>
      </c>
    </row>
    <row r="116" spans="1:11" ht="27.95" customHeight="1">
      <c r="A116" s="37" t="s">
        <v>2164</v>
      </c>
      <c r="B116" s="38" t="s">
        <v>2165</v>
      </c>
      <c r="C116" s="37" t="s">
        <v>14</v>
      </c>
      <c r="D116" s="37" t="s">
        <v>500</v>
      </c>
      <c r="E116" s="37" t="s">
        <v>15</v>
      </c>
      <c r="F116" s="39">
        <v>2383.744945721096</v>
      </c>
      <c r="G116" s="40">
        <v>0.86</v>
      </c>
      <c r="H116" s="40">
        <f t="shared" si="4"/>
        <v>2050.02</v>
      </c>
      <c r="I116" s="41">
        <f t="shared" si="5"/>
        <v>8.2407266590618769E-2</v>
      </c>
      <c r="J116" s="41">
        <f t="shared" si="7"/>
        <v>96.197574470690171</v>
      </c>
      <c r="K116" s="37" t="str">
        <f t="shared" si="6"/>
        <v>C</v>
      </c>
    </row>
    <row r="117" spans="1:11" ht="20.100000000000001" customHeight="1">
      <c r="A117" s="37" t="s">
        <v>945</v>
      </c>
      <c r="B117" s="38" t="s">
        <v>946</v>
      </c>
      <c r="C117" s="37" t="s">
        <v>14</v>
      </c>
      <c r="D117" s="37" t="s">
        <v>553</v>
      </c>
      <c r="E117" s="37" t="s">
        <v>947</v>
      </c>
      <c r="F117" s="39">
        <v>52.053643800000003</v>
      </c>
      <c r="G117" s="40">
        <v>38.65</v>
      </c>
      <c r="H117" s="40">
        <f t="shared" si="4"/>
        <v>2011.87</v>
      </c>
      <c r="I117" s="41">
        <f t="shared" si="5"/>
        <v>8.0873702420302326E-2</v>
      </c>
      <c r="J117" s="41">
        <f t="shared" si="7"/>
        <v>96.278448173110476</v>
      </c>
      <c r="K117" s="37" t="str">
        <f t="shared" si="6"/>
        <v>C</v>
      </c>
    </row>
    <row r="118" spans="1:11" ht="20.100000000000001" customHeight="1">
      <c r="A118" s="37" t="s">
        <v>2414</v>
      </c>
      <c r="B118" s="38" t="s">
        <v>2415</v>
      </c>
      <c r="C118" s="37" t="s">
        <v>14</v>
      </c>
      <c r="D118" s="37" t="s">
        <v>553</v>
      </c>
      <c r="E118" s="37" t="s">
        <v>58</v>
      </c>
      <c r="F118" s="39">
        <v>30</v>
      </c>
      <c r="G118" s="40">
        <v>66.34</v>
      </c>
      <c r="H118" s="40">
        <f t="shared" si="4"/>
        <v>1990.2</v>
      </c>
      <c r="I118" s="41">
        <f t="shared" si="5"/>
        <v>8.0002605812943037E-2</v>
      </c>
      <c r="J118" s="41">
        <f t="shared" si="7"/>
        <v>96.358450778923412</v>
      </c>
      <c r="K118" s="37" t="str">
        <f t="shared" si="6"/>
        <v>C</v>
      </c>
    </row>
    <row r="119" spans="1:11" ht="15" customHeight="1">
      <c r="A119" s="37" t="s">
        <v>1241</v>
      </c>
      <c r="B119" s="38" t="s">
        <v>1242</v>
      </c>
      <c r="C119" s="37" t="s">
        <v>14</v>
      </c>
      <c r="D119" s="37" t="s">
        <v>553</v>
      </c>
      <c r="E119" s="37" t="s">
        <v>101</v>
      </c>
      <c r="F119" s="39">
        <v>40.905000000000001</v>
      </c>
      <c r="G119" s="40">
        <v>48.6</v>
      </c>
      <c r="H119" s="40">
        <f t="shared" si="4"/>
        <v>1987.98</v>
      </c>
      <c r="I119" s="41">
        <f t="shared" si="5"/>
        <v>7.9913365643661194E-2</v>
      </c>
      <c r="J119" s="41">
        <f t="shared" si="7"/>
        <v>96.438364144567075</v>
      </c>
      <c r="K119" s="37" t="str">
        <f t="shared" si="6"/>
        <v>C</v>
      </c>
    </row>
    <row r="120" spans="1:11" ht="20.100000000000001" customHeight="1">
      <c r="A120" s="37" t="s">
        <v>562</v>
      </c>
      <c r="B120" s="38" t="s">
        <v>563</v>
      </c>
      <c r="C120" s="37" t="s">
        <v>105</v>
      </c>
      <c r="D120" s="37" t="s">
        <v>553</v>
      </c>
      <c r="E120" s="37" t="s">
        <v>30</v>
      </c>
      <c r="F120" s="39">
        <v>12</v>
      </c>
      <c r="G120" s="40">
        <v>165</v>
      </c>
      <c r="H120" s="40">
        <f t="shared" si="4"/>
        <v>1980</v>
      </c>
      <c r="I120" s="41">
        <f t="shared" si="5"/>
        <v>7.9592583413539947E-2</v>
      </c>
      <c r="J120" s="41">
        <f t="shared" si="7"/>
        <v>96.517956727980618</v>
      </c>
      <c r="K120" s="37" t="str">
        <f t="shared" si="6"/>
        <v>C</v>
      </c>
    </row>
    <row r="121" spans="1:11" ht="20.100000000000001" customHeight="1">
      <c r="A121" s="37" t="s">
        <v>2291</v>
      </c>
      <c r="B121" s="38" t="s">
        <v>2292</v>
      </c>
      <c r="C121" s="37" t="s">
        <v>14</v>
      </c>
      <c r="D121" s="37" t="s">
        <v>557</v>
      </c>
      <c r="E121" s="37" t="s">
        <v>58</v>
      </c>
      <c r="F121" s="42">
        <v>2.7078673247999999E-3</v>
      </c>
      <c r="G121" s="40">
        <v>715000</v>
      </c>
      <c r="H121" s="40">
        <f t="shared" si="4"/>
        <v>1936.13</v>
      </c>
      <c r="I121" s="41">
        <f t="shared" si="5"/>
        <v>7.7829085113362187E-2</v>
      </c>
      <c r="J121" s="41">
        <f t="shared" si="7"/>
        <v>96.595785813093983</v>
      </c>
      <c r="K121" s="37" t="str">
        <f t="shared" si="6"/>
        <v>C</v>
      </c>
    </row>
    <row r="122" spans="1:11" ht="15" customHeight="1">
      <c r="A122" s="37" t="s">
        <v>1586</v>
      </c>
      <c r="B122" s="38" t="s">
        <v>1587</v>
      </c>
      <c r="C122" s="37" t="s">
        <v>14</v>
      </c>
      <c r="D122" s="37" t="s">
        <v>553</v>
      </c>
      <c r="E122" s="37" t="s">
        <v>817</v>
      </c>
      <c r="F122" s="39">
        <v>298.23665267920001</v>
      </c>
      <c r="G122" s="40">
        <v>6.25</v>
      </c>
      <c r="H122" s="40">
        <f t="shared" si="4"/>
        <v>1863.98</v>
      </c>
      <c r="I122" s="41">
        <f t="shared" si="5"/>
        <v>7.492877961170212E-2</v>
      </c>
      <c r="J122" s="41">
        <f t="shared" si="7"/>
        <v>96.670714592705679</v>
      </c>
      <c r="K122" s="37" t="str">
        <f t="shared" si="6"/>
        <v>C</v>
      </c>
    </row>
    <row r="123" spans="1:11" ht="20.100000000000001" customHeight="1">
      <c r="A123" s="37" t="s">
        <v>2205</v>
      </c>
      <c r="B123" s="38" t="s">
        <v>2206</v>
      </c>
      <c r="C123" s="37" t="s">
        <v>14</v>
      </c>
      <c r="D123" s="37" t="s">
        <v>553</v>
      </c>
      <c r="E123" s="37" t="s">
        <v>81</v>
      </c>
      <c r="F123" s="39">
        <v>63.59749944</v>
      </c>
      <c r="G123" s="40">
        <v>29</v>
      </c>
      <c r="H123" s="40">
        <f t="shared" si="4"/>
        <v>1844.33</v>
      </c>
      <c r="I123" s="41">
        <f t="shared" si="5"/>
        <v>7.4138883518734419E-2</v>
      </c>
      <c r="J123" s="41">
        <f t="shared" si="7"/>
        <v>96.744853476224407</v>
      </c>
      <c r="K123" s="37" t="str">
        <f t="shared" si="6"/>
        <v>C</v>
      </c>
    </row>
    <row r="124" spans="1:11" ht="15" customHeight="1">
      <c r="A124" s="37" t="s">
        <v>1308</v>
      </c>
      <c r="B124" s="38" t="s">
        <v>1309</v>
      </c>
      <c r="C124" s="37" t="s">
        <v>14</v>
      </c>
      <c r="D124" s="37" t="s">
        <v>553</v>
      </c>
      <c r="E124" s="37" t="s">
        <v>817</v>
      </c>
      <c r="F124" s="39">
        <v>110.55</v>
      </c>
      <c r="G124" s="40">
        <v>15.94</v>
      </c>
      <c r="H124" s="40">
        <f t="shared" si="4"/>
        <v>1762.17</v>
      </c>
      <c r="I124" s="41">
        <f t="shared" si="5"/>
        <v>7.0836193289817023E-2</v>
      </c>
      <c r="J124" s="41">
        <f t="shared" si="7"/>
        <v>96.815689669514228</v>
      </c>
      <c r="K124" s="37" t="str">
        <f t="shared" si="6"/>
        <v>C</v>
      </c>
    </row>
    <row r="125" spans="1:11" ht="15" customHeight="1">
      <c r="A125" s="37" t="s">
        <v>1233</v>
      </c>
      <c r="B125" s="38" t="s">
        <v>1234</v>
      </c>
      <c r="C125" s="37" t="s">
        <v>29</v>
      </c>
      <c r="D125" s="37" t="s">
        <v>553</v>
      </c>
      <c r="E125" s="37" t="s">
        <v>58</v>
      </c>
      <c r="F125" s="39">
        <v>10</v>
      </c>
      <c r="G125" s="40">
        <v>165.99</v>
      </c>
      <c r="H125" s="40">
        <f t="shared" si="4"/>
        <v>1659.9</v>
      </c>
      <c r="I125" s="41">
        <f t="shared" si="5"/>
        <v>6.6725115761684328E-2</v>
      </c>
      <c r="J125" s="41">
        <f t="shared" si="7"/>
        <v>96.882414785275913</v>
      </c>
      <c r="K125" s="37" t="str">
        <f t="shared" si="6"/>
        <v>C</v>
      </c>
    </row>
    <row r="126" spans="1:11" ht="15" customHeight="1">
      <c r="A126" s="37" t="s">
        <v>1675</v>
      </c>
      <c r="B126" s="38" t="s">
        <v>1676</v>
      </c>
      <c r="C126" s="37" t="s">
        <v>14</v>
      </c>
      <c r="D126" s="37" t="s">
        <v>553</v>
      </c>
      <c r="E126" s="37" t="s">
        <v>101</v>
      </c>
      <c r="F126" s="39">
        <v>192.91800000000001</v>
      </c>
      <c r="G126" s="40">
        <v>8.52</v>
      </c>
      <c r="H126" s="40">
        <f t="shared" si="4"/>
        <v>1643.66</v>
      </c>
      <c r="I126" s="41">
        <f t="shared" si="5"/>
        <v>6.6072295784595503E-2</v>
      </c>
      <c r="J126" s="41">
        <f t="shared" si="7"/>
        <v>96.948487081060506</v>
      </c>
      <c r="K126" s="37" t="str">
        <f t="shared" si="6"/>
        <v>C</v>
      </c>
    </row>
    <row r="127" spans="1:11" ht="15" customHeight="1">
      <c r="A127" s="37" t="s">
        <v>1268</v>
      </c>
      <c r="B127" s="38" t="s">
        <v>1269</v>
      </c>
      <c r="C127" s="37" t="s">
        <v>14</v>
      </c>
      <c r="D127" s="37" t="s">
        <v>553</v>
      </c>
      <c r="E127" s="37" t="s">
        <v>58</v>
      </c>
      <c r="F127" s="39">
        <v>33</v>
      </c>
      <c r="G127" s="40">
        <v>48.84</v>
      </c>
      <c r="H127" s="40">
        <f t="shared" si="4"/>
        <v>1611.72</v>
      </c>
      <c r="I127" s="41">
        <f t="shared" si="5"/>
        <v>6.4788362898621527E-2</v>
      </c>
      <c r="J127" s="41">
        <f t="shared" si="7"/>
        <v>97.013275443959131</v>
      </c>
      <c r="K127" s="37" t="str">
        <f t="shared" si="6"/>
        <v>C</v>
      </c>
    </row>
    <row r="128" spans="1:11" ht="20.100000000000001" customHeight="1">
      <c r="A128" s="37" t="s">
        <v>1292</v>
      </c>
      <c r="B128" s="38" t="s">
        <v>1293</v>
      </c>
      <c r="C128" s="37" t="s">
        <v>105</v>
      </c>
      <c r="D128" s="37" t="s">
        <v>518</v>
      </c>
      <c r="E128" s="37" t="s">
        <v>48</v>
      </c>
      <c r="F128" s="39">
        <v>123.31</v>
      </c>
      <c r="G128" s="40">
        <v>13</v>
      </c>
      <c r="H128" s="40">
        <f t="shared" si="4"/>
        <v>1603.03</v>
      </c>
      <c r="I128" s="41">
        <f t="shared" si="5"/>
        <v>6.4439039893639874E-2</v>
      </c>
      <c r="J128" s="41">
        <f t="shared" si="7"/>
        <v>97.077714483852773</v>
      </c>
      <c r="K128" s="37" t="str">
        <f t="shared" si="6"/>
        <v>C</v>
      </c>
    </row>
    <row r="129" spans="1:11" ht="20.100000000000001" customHeight="1">
      <c r="A129" s="37" t="s">
        <v>943</v>
      </c>
      <c r="B129" s="38" t="s">
        <v>944</v>
      </c>
      <c r="C129" s="37" t="s">
        <v>105</v>
      </c>
      <c r="D129" s="37" t="s">
        <v>553</v>
      </c>
      <c r="E129" s="37" t="s">
        <v>58</v>
      </c>
      <c r="F129" s="39">
        <v>726</v>
      </c>
      <c r="G129" s="40">
        <v>2.2000000000000002</v>
      </c>
      <c r="H129" s="40">
        <f t="shared" si="4"/>
        <v>1597.2</v>
      </c>
      <c r="I129" s="41">
        <f t="shared" si="5"/>
        <v>6.4204683953588901E-2</v>
      </c>
      <c r="J129" s="41">
        <f t="shared" si="7"/>
        <v>97.141919167806364</v>
      </c>
      <c r="K129" s="37" t="str">
        <f t="shared" si="6"/>
        <v>C</v>
      </c>
    </row>
    <row r="130" spans="1:11" ht="20.100000000000001" customHeight="1">
      <c r="A130" s="37" t="s">
        <v>1185</v>
      </c>
      <c r="B130" s="38" t="s">
        <v>1186</v>
      </c>
      <c r="C130" s="37" t="s">
        <v>14</v>
      </c>
      <c r="D130" s="37" t="s">
        <v>553</v>
      </c>
      <c r="E130" s="37" t="s">
        <v>58</v>
      </c>
      <c r="F130" s="39">
        <v>66</v>
      </c>
      <c r="G130" s="40">
        <v>24.1</v>
      </c>
      <c r="H130" s="40">
        <f t="shared" si="4"/>
        <v>1590.6</v>
      </c>
      <c r="I130" s="41">
        <f t="shared" si="5"/>
        <v>6.3939375342210419E-2</v>
      </c>
      <c r="J130" s="41">
        <f t="shared" si="7"/>
        <v>97.20585854314858</v>
      </c>
      <c r="K130" s="37" t="str">
        <f t="shared" si="6"/>
        <v>C</v>
      </c>
    </row>
    <row r="131" spans="1:11" ht="15" customHeight="1">
      <c r="A131" s="37" t="s">
        <v>1144</v>
      </c>
      <c r="B131" s="38" t="s">
        <v>1145</v>
      </c>
      <c r="C131" s="37" t="s">
        <v>14</v>
      </c>
      <c r="D131" s="37" t="s">
        <v>553</v>
      </c>
      <c r="E131" s="37" t="s">
        <v>58</v>
      </c>
      <c r="F131" s="39">
        <v>353.32</v>
      </c>
      <c r="G131" s="40">
        <v>4.4400000000000004</v>
      </c>
      <c r="H131" s="40">
        <f t="shared" si="4"/>
        <v>1568.74</v>
      </c>
      <c r="I131" s="41">
        <f t="shared" si="5"/>
        <v>6.3060641062705383E-2</v>
      </c>
      <c r="J131" s="41">
        <f t="shared" si="7"/>
        <v>97.268919184211285</v>
      </c>
      <c r="K131" s="37" t="str">
        <f t="shared" si="6"/>
        <v>C</v>
      </c>
    </row>
    <row r="132" spans="1:11" ht="15" customHeight="1">
      <c r="A132" s="37" t="s">
        <v>575</v>
      </c>
      <c r="B132" s="38" t="s">
        <v>576</v>
      </c>
      <c r="C132" s="37" t="s">
        <v>14</v>
      </c>
      <c r="D132" s="37" t="s">
        <v>553</v>
      </c>
      <c r="E132" s="37" t="s">
        <v>58</v>
      </c>
      <c r="F132" s="39">
        <v>360</v>
      </c>
      <c r="G132" s="40">
        <v>4.34</v>
      </c>
      <c r="H132" s="40">
        <f t="shared" ref="H132:H195" si="8">ROUND(F132*G132,2)</f>
        <v>1562.4</v>
      </c>
      <c r="I132" s="41">
        <f t="shared" ref="I132:I195" si="9">H132/VALOR_TOTAL*100</f>
        <v>6.2805784002684259E-2</v>
      </c>
      <c r="J132" s="41">
        <f t="shared" si="7"/>
        <v>97.331724968213976</v>
      </c>
      <c r="K132" s="37" t="str">
        <f t="shared" ref="K132:K195" si="10">IF(J132&lt;=50,"A",IF(J132&lt;=80,"B","C"))</f>
        <v>C</v>
      </c>
    </row>
    <row r="133" spans="1:11" ht="15" customHeight="1">
      <c r="A133" s="37" t="s">
        <v>1760</v>
      </c>
      <c r="B133" s="38" t="s">
        <v>1761</v>
      </c>
      <c r="C133" s="37" t="s">
        <v>14</v>
      </c>
      <c r="D133" s="37" t="s">
        <v>514</v>
      </c>
      <c r="E133" s="37" t="s">
        <v>15</v>
      </c>
      <c r="F133" s="39">
        <v>76.299373436202799</v>
      </c>
      <c r="G133" s="40">
        <v>20.46</v>
      </c>
      <c r="H133" s="40">
        <f t="shared" si="8"/>
        <v>1561.09</v>
      </c>
      <c r="I133" s="41">
        <f t="shared" si="9"/>
        <v>6.2753124263153076E-2</v>
      </c>
      <c r="J133" s="41">
        <f t="shared" ref="J133:J196" si="11">I133+J132</f>
        <v>97.394478092477129</v>
      </c>
      <c r="K133" s="37" t="str">
        <f t="shared" si="10"/>
        <v>C</v>
      </c>
    </row>
    <row r="134" spans="1:11" ht="15" customHeight="1">
      <c r="A134" s="37" t="s">
        <v>908</v>
      </c>
      <c r="B134" s="38" t="s">
        <v>909</v>
      </c>
      <c r="C134" s="37" t="s">
        <v>14</v>
      </c>
      <c r="D134" s="37" t="s">
        <v>553</v>
      </c>
      <c r="E134" s="37" t="s">
        <v>101</v>
      </c>
      <c r="F134" s="39">
        <v>186.4486</v>
      </c>
      <c r="G134" s="40">
        <v>8.01</v>
      </c>
      <c r="H134" s="40">
        <f t="shared" si="8"/>
        <v>1493.45</v>
      </c>
      <c r="I134" s="41">
        <f t="shared" si="9"/>
        <v>6.0034112979268313E-2</v>
      </c>
      <c r="J134" s="41">
        <f t="shared" si="11"/>
        <v>97.454512205456396</v>
      </c>
      <c r="K134" s="37" t="str">
        <f t="shared" si="10"/>
        <v>C</v>
      </c>
    </row>
    <row r="135" spans="1:11" ht="15" customHeight="1">
      <c r="A135" s="37" t="s">
        <v>1427</v>
      </c>
      <c r="B135" s="38" t="s">
        <v>1428</v>
      </c>
      <c r="C135" s="37" t="s">
        <v>14</v>
      </c>
      <c r="D135" s="37" t="s">
        <v>553</v>
      </c>
      <c r="E135" s="37" t="s">
        <v>118</v>
      </c>
      <c r="F135" s="39">
        <v>10.973034419199999</v>
      </c>
      <c r="G135" s="40">
        <v>131.69</v>
      </c>
      <c r="H135" s="40">
        <f t="shared" si="8"/>
        <v>1445.04</v>
      </c>
      <c r="I135" s="41">
        <f t="shared" si="9"/>
        <v>5.8088114513081705E-2</v>
      </c>
      <c r="J135" s="41">
        <f t="shared" si="11"/>
        <v>97.512600319969479</v>
      </c>
      <c r="K135" s="37" t="str">
        <f t="shared" si="10"/>
        <v>C</v>
      </c>
    </row>
    <row r="136" spans="1:11" ht="20.100000000000001" customHeight="1">
      <c r="A136" s="37" t="s">
        <v>1957</v>
      </c>
      <c r="B136" s="38" t="s">
        <v>1958</v>
      </c>
      <c r="C136" s="37" t="s">
        <v>14</v>
      </c>
      <c r="D136" s="37" t="s">
        <v>553</v>
      </c>
      <c r="E136" s="37" t="s">
        <v>48</v>
      </c>
      <c r="F136" s="39">
        <v>23.799463908351999</v>
      </c>
      <c r="G136" s="40">
        <v>58.04</v>
      </c>
      <c r="H136" s="40">
        <f t="shared" si="8"/>
        <v>1381.32</v>
      </c>
      <c r="I136" s="41">
        <f t="shared" si="9"/>
        <v>5.5526680465045969E-2</v>
      </c>
      <c r="J136" s="41">
        <f t="shared" si="11"/>
        <v>97.568127000434529</v>
      </c>
      <c r="K136" s="37" t="str">
        <f t="shared" si="10"/>
        <v>C</v>
      </c>
    </row>
    <row r="137" spans="1:11" ht="15" customHeight="1">
      <c r="A137" s="37" t="s">
        <v>1283</v>
      </c>
      <c r="B137" s="38" t="s">
        <v>1284</v>
      </c>
      <c r="C137" s="37" t="s">
        <v>14</v>
      </c>
      <c r="D137" s="37" t="s">
        <v>553</v>
      </c>
      <c r="E137" s="37" t="s">
        <v>58</v>
      </c>
      <c r="F137" s="39">
        <v>2</v>
      </c>
      <c r="G137" s="40">
        <v>689.55</v>
      </c>
      <c r="H137" s="40">
        <f t="shared" si="8"/>
        <v>1379.1</v>
      </c>
      <c r="I137" s="41">
        <f t="shared" si="9"/>
        <v>5.5437440295764119E-2</v>
      </c>
      <c r="J137" s="41">
        <f t="shared" si="11"/>
        <v>97.623564440730291</v>
      </c>
      <c r="K137" s="37" t="str">
        <f t="shared" si="10"/>
        <v>C</v>
      </c>
    </row>
    <row r="138" spans="1:11" ht="20.100000000000001" customHeight="1">
      <c r="A138" s="37" t="s">
        <v>2201</v>
      </c>
      <c r="B138" s="38" t="s">
        <v>2202</v>
      </c>
      <c r="C138" s="37" t="s">
        <v>14</v>
      </c>
      <c r="D138" s="37" t="s">
        <v>553</v>
      </c>
      <c r="E138" s="37" t="s">
        <v>81</v>
      </c>
      <c r="F138" s="39">
        <v>56.412158339999998</v>
      </c>
      <c r="G138" s="40">
        <v>24.44</v>
      </c>
      <c r="H138" s="40">
        <f t="shared" si="8"/>
        <v>1378.71</v>
      </c>
      <c r="I138" s="41">
        <f t="shared" si="9"/>
        <v>5.5421762968728111E-2</v>
      </c>
      <c r="J138" s="41">
        <f t="shared" si="11"/>
        <v>97.678986203699026</v>
      </c>
      <c r="K138" s="37" t="str">
        <f t="shared" si="10"/>
        <v>C</v>
      </c>
    </row>
    <row r="139" spans="1:11" ht="15" customHeight="1">
      <c r="A139" s="37" t="s">
        <v>1463</v>
      </c>
      <c r="B139" s="38" t="s">
        <v>1464</v>
      </c>
      <c r="C139" s="37" t="s">
        <v>14</v>
      </c>
      <c r="D139" s="37" t="s">
        <v>514</v>
      </c>
      <c r="E139" s="37" t="s">
        <v>15</v>
      </c>
      <c r="F139" s="39">
        <v>89.212737467348845</v>
      </c>
      <c r="G139" s="40">
        <v>15.09</v>
      </c>
      <c r="H139" s="40">
        <f t="shared" si="8"/>
        <v>1346.22</v>
      </c>
      <c r="I139" s="41">
        <f t="shared" si="9"/>
        <v>5.4115721031805938E-2</v>
      </c>
      <c r="J139" s="41">
        <f t="shared" si="11"/>
        <v>97.733101924730832</v>
      </c>
      <c r="K139" s="37" t="str">
        <f t="shared" si="10"/>
        <v>C</v>
      </c>
    </row>
    <row r="140" spans="1:11" ht="15" customHeight="1">
      <c r="A140" s="37" t="s">
        <v>1070</v>
      </c>
      <c r="B140" s="38" t="s">
        <v>1071</v>
      </c>
      <c r="C140" s="37" t="s">
        <v>14</v>
      </c>
      <c r="D140" s="37" t="s">
        <v>553</v>
      </c>
      <c r="E140" s="37" t="s">
        <v>48</v>
      </c>
      <c r="F140" s="39">
        <v>106.72199999999999</v>
      </c>
      <c r="G140" s="40">
        <v>12.48</v>
      </c>
      <c r="H140" s="40">
        <f t="shared" si="8"/>
        <v>1331.89</v>
      </c>
      <c r="I140" s="41">
        <f t="shared" si="9"/>
        <v>5.3539679758919059E-2</v>
      </c>
      <c r="J140" s="41">
        <f t="shared" si="11"/>
        <v>97.786641604489745</v>
      </c>
      <c r="K140" s="37" t="str">
        <f t="shared" si="10"/>
        <v>C</v>
      </c>
    </row>
    <row r="141" spans="1:11" ht="15" customHeight="1">
      <c r="A141" s="37" t="s">
        <v>1188</v>
      </c>
      <c r="B141" s="38" t="s">
        <v>1189</v>
      </c>
      <c r="C141" s="37" t="s">
        <v>14</v>
      </c>
      <c r="D141" s="37" t="s">
        <v>553</v>
      </c>
      <c r="E141" s="37" t="s">
        <v>58</v>
      </c>
      <c r="F141" s="39">
        <v>33</v>
      </c>
      <c r="G141" s="40">
        <v>39.950000000000003</v>
      </c>
      <c r="H141" s="40">
        <f t="shared" si="8"/>
        <v>1318.35</v>
      </c>
      <c r="I141" s="41">
        <f t="shared" si="9"/>
        <v>5.2995395122848683E-2</v>
      </c>
      <c r="J141" s="41">
        <f t="shared" si="11"/>
        <v>97.839636999612594</v>
      </c>
      <c r="K141" s="37" t="str">
        <f t="shared" si="10"/>
        <v>C</v>
      </c>
    </row>
    <row r="142" spans="1:11" ht="15" customHeight="1">
      <c r="A142" s="37" t="s">
        <v>1672</v>
      </c>
      <c r="B142" s="38" t="s">
        <v>1673</v>
      </c>
      <c r="C142" s="37" t="s">
        <v>14</v>
      </c>
      <c r="D142" s="37" t="s">
        <v>553</v>
      </c>
      <c r="E142" s="37" t="s">
        <v>101</v>
      </c>
      <c r="F142" s="39">
        <v>184.8039</v>
      </c>
      <c r="G142" s="40">
        <v>6.96</v>
      </c>
      <c r="H142" s="40">
        <f t="shared" si="8"/>
        <v>1286.24</v>
      </c>
      <c r="I142" s="41">
        <f t="shared" si="9"/>
        <v>5.1704628530217997E-2</v>
      </c>
      <c r="J142" s="41">
        <f t="shared" si="11"/>
        <v>97.891341628142811</v>
      </c>
      <c r="K142" s="37" t="str">
        <f t="shared" si="10"/>
        <v>C</v>
      </c>
    </row>
    <row r="143" spans="1:11" ht="15" customHeight="1">
      <c r="A143" s="37" t="s">
        <v>1148</v>
      </c>
      <c r="B143" s="38" t="s">
        <v>1149</v>
      </c>
      <c r="C143" s="37" t="s">
        <v>14</v>
      </c>
      <c r="D143" s="37" t="s">
        <v>553</v>
      </c>
      <c r="E143" s="37" t="s">
        <v>58</v>
      </c>
      <c r="F143" s="39">
        <v>234.74</v>
      </c>
      <c r="G143" s="40">
        <v>5.47</v>
      </c>
      <c r="H143" s="40">
        <f t="shared" si="8"/>
        <v>1284.03</v>
      </c>
      <c r="I143" s="41">
        <f t="shared" si="9"/>
        <v>5.1615790343680655E-2</v>
      </c>
      <c r="J143" s="41">
        <f t="shared" si="11"/>
        <v>97.942957418486486</v>
      </c>
      <c r="K143" s="37" t="str">
        <f t="shared" si="10"/>
        <v>C</v>
      </c>
    </row>
    <row r="144" spans="1:11" ht="20.100000000000001" customHeight="1">
      <c r="A144" s="37" t="s">
        <v>351</v>
      </c>
      <c r="B144" s="38" t="s">
        <v>352</v>
      </c>
      <c r="C144" s="37" t="s">
        <v>14</v>
      </c>
      <c r="D144" s="37" t="s">
        <v>553</v>
      </c>
      <c r="E144" s="37" t="s">
        <v>81</v>
      </c>
      <c r="F144" s="39">
        <v>220</v>
      </c>
      <c r="G144" s="40">
        <v>5.48</v>
      </c>
      <c r="H144" s="40">
        <f t="shared" si="8"/>
        <v>1205.5999999999999</v>
      </c>
      <c r="I144" s="41">
        <f t="shared" si="9"/>
        <v>4.8463039678466546E-2</v>
      </c>
      <c r="J144" s="41">
        <f t="shared" si="11"/>
        <v>97.991420458164953</v>
      </c>
      <c r="K144" s="37" t="str">
        <f t="shared" si="10"/>
        <v>C</v>
      </c>
    </row>
    <row r="145" spans="1:11" ht="20.100000000000001" customHeight="1">
      <c r="A145" s="37" t="s">
        <v>1117</v>
      </c>
      <c r="B145" s="38" t="s">
        <v>1118</v>
      </c>
      <c r="C145" s="37" t="s">
        <v>14</v>
      </c>
      <c r="D145" s="37" t="s">
        <v>553</v>
      </c>
      <c r="E145" s="37" t="s">
        <v>118</v>
      </c>
      <c r="F145" s="39">
        <v>10.89</v>
      </c>
      <c r="G145" s="40">
        <v>108.69</v>
      </c>
      <c r="H145" s="40">
        <f t="shared" si="8"/>
        <v>1183.6300000000001</v>
      </c>
      <c r="I145" s="41">
        <f t="shared" si="9"/>
        <v>4.7579883588771875E-2</v>
      </c>
      <c r="J145" s="41">
        <f t="shared" si="11"/>
        <v>98.03900034175372</v>
      </c>
      <c r="K145" s="37" t="str">
        <f t="shared" si="10"/>
        <v>C</v>
      </c>
    </row>
    <row r="146" spans="1:11" ht="15" customHeight="1">
      <c r="A146" s="37" t="s">
        <v>2069</v>
      </c>
      <c r="B146" s="38" t="s">
        <v>2070</v>
      </c>
      <c r="C146" s="37" t="s">
        <v>14</v>
      </c>
      <c r="D146" s="37" t="s">
        <v>553</v>
      </c>
      <c r="E146" s="37" t="s">
        <v>58</v>
      </c>
      <c r="F146" s="39">
        <v>6.3338400000000004</v>
      </c>
      <c r="G146" s="40">
        <v>174.93</v>
      </c>
      <c r="H146" s="40">
        <f t="shared" si="8"/>
        <v>1107.98</v>
      </c>
      <c r="I146" s="41">
        <f t="shared" si="9"/>
        <v>4.453888412653232E-2</v>
      </c>
      <c r="J146" s="41">
        <f t="shared" si="11"/>
        <v>98.083539225880259</v>
      </c>
      <c r="K146" s="37" t="str">
        <f t="shared" si="10"/>
        <v>C</v>
      </c>
    </row>
    <row r="147" spans="1:11" ht="20.100000000000001" customHeight="1">
      <c r="A147" s="37" t="s">
        <v>2384</v>
      </c>
      <c r="B147" s="38" t="s">
        <v>2385</v>
      </c>
      <c r="C147" s="37" t="s">
        <v>14</v>
      </c>
      <c r="D147" s="37" t="s">
        <v>553</v>
      </c>
      <c r="E147" s="37" t="s">
        <v>81</v>
      </c>
      <c r="F147" s="39">
        <v>40.260268000000003</v>
      </c>
      <c r="G147" s="40">
        <v>26.44</v>
      </c>
      <c r="H147" s="40">
        <f t="shared" si="8"/>
        <v>1064.48</v>
      </c>
      <c r="I147" s="41">
        <f t="shared" si="9"/>
        <v>4.2790259187901525E-2</v>
      </c>
      <c r="J147" s="41">
        <f t="shared" si="11"/>
        <v>98.126329485068155</v>
      </c>
      <c r="K147" s="37" t="str">
        <f t="shared" si="10"/>
        <v>C</v>
      </c>
    </row>
    <row r="148" spans="1:11" ht="20.100000000000001" customHeight="1">
      <c r="A148" s="37" t="s">
        <v>1274</v>
      </c>
      <c r="B148" s="38" t="s">
        <v>1275</v>
      </c>
      <c r="C148" s="37" t="s">
        <v>14</v>
      </c>
      <c r="D148" s="37" t="s">
        <v>553</v>
      </c>
      <c r="E148" s="37" t="s">
        <v>58</v>
      </c>
      <c r="F148" s="39">
        <v>12</v>
      </c>
      <c r="G148" s="40">
        <v>85</v>
      </c>
      <c r="H148" s="40">
        <f t="shared" si="8"/>
        <v>1020</v>
      </c>
      <c r="I148" s="41">
        <f t="shared" si="9"/>
        <v>4.1002239940308459E-2</v>
      </c>
      <c r="J148" s="41">
        <f t="shared" si="11"/>
        <v>98.167331725008466</v>
      </c>
      <c r="K148" s="37" t="str">
        <f t="shared" si="10"/>
        <v>C</v>
      </c>
    </row>
    <row r="149" spans="1:11" ht="15" customHeight="1">
      <c r="A149" s="37" t="s">
        <v>1751</v>
      </c>
      <c r="B149" s="38" t="s">
        <v>1752</v>
      </c>
      <c r="C149" s="37" t="s">
        <v>14</v>
      </c>
      <c r="D149" s="37" t="s">
        <v>514</v>
      </c>
      <c r="E149" s="37" t="s">
        <v>15</v>
      </c>
      <c r="F149" s="39">
        <v>40.047129807669286</v>
      </c>
      <c r="G149" s="40">
        <v>25.15</v>
      </c>
      <c r="H149" s="40">
        <f t="shared" si="8"/>
        <v>1007.19</v>
      </c>
      <c r="I149" s="41">
        <f t="shared" si="9"/>
        <v>4.0487300044587532E-2</v>
      </c>
      <c r="J149" s="41">
        <f t="shared" si="11"/>
        <v>98.207819025053055</v>
      </c>
      <c r="K149" s="37" t="str">
        <f t="shared" si="10"/>
        <v>C</v>
      </c>
    </row>
    <row r="150" spans="1:11" ht="15" customHeight="1">
      <c r="A150" s="37" t="s">
        <v>579</v>
      </c>
      <c r="B150" s="38" t="s">
        <v>580</v>
      </c>
      <c r="C150" s="37" t="s">
        <v>14</v>
      </c>
      <c r="D150" s="37" t="s">
        <v>553</v>
      </c>
      <c r="E150" s="37" t="s">
        <v>81</v>
      </c>
      <c r="F150" s="39">
        <v>144</v>
      </c>
      <c r="G150" s="40">
        <v>6.97</v>
      </c>
      <c r="H150" s="40">
        <f t="shared" si="8"/>
        <v>1003.68</v>
      </c>
      <c r="I150" s="41">
        <f t="shared" si="9"/>
        <v>4.0346204101263522E-2</v>
      </c>
      <c r="J150" s="41">
        <f t="shared" si="11"/>
        <v>98.248165229154324</v>
      </c>
      <c r="K150" s="37" t="str">
        <f t="shared" si="10"/>
        <v>C</v>
      </c>
    </row>
    <row r="151" spans="1:11" ht="15" customHeight="1">
      <c r="A151" s="37" t="s">
        <v>1065</v>
      </c>
      <c r="B151" s="38" t="s">
        <v>1066</v>
      </c>
      <c r="C151" s="37" t="s">
        <v>14</v>
      </c>
      <c r="D151" s="37" t="s">
        <v>553</v>
      </c>
      <c r="E151" s="37" t="s">
        <v>48</v>
      </c>
      <c r="F151" s="39">
        <v>366.87040000000002</v>
      </c>
      <c r="G151" s="40">
        <v>2.73</v>
      </c>
      <c r="H151" s="40">
        <f t="shared" si="8"/>
        <v>1001.56</v>
      </c>
      <c r="I151" s="41">
        <f t="shared" si="9"/>
        <v>4.0260983759426806E-2</v>
      </c>
      <c r="J151" s="41">
        <f t="shared" si="11"/>
        <v>98.288426212913748</v>
      </c>
      <c r="K151" s="37" t="str">
        <f t="shared" si="10"/>
        <v>C</v>
      </c>
    </row>
    <row r="152" spans="1:11" ht="15" customHeight="1">
      <c r="A152" s="37" t="s">
        <v>1280</v>
      </c>
      <c r="B152" s="38" t="s">
        <v>1281</v>
      </c>
      <c r="C152" s="37" t="s">
        <v>14</v>
      </c>
      <c r="D152" s="37" t="s">
        <v>553</v>
      </c>
      <c r="E152" s="37" t="s">
        <v>58</v>
      </c>
      <c r="F152" s="39">
        <v>3</v>
      </c>
      <c r="G152" s="40">
        <v>330.93</v>
      </c>
      <c r="H152" s="40">
        <f t="shared" si="8"/>
        <v>992.79</v>
      </c>
      <c r="I152" s="41">
        <f t="shared" si="9"/>
        <v>3.9908444892489056E-2</v>
      </c>
      <c r="J152" s="41">
        <f t="shared" si="11"/>
        <v>98.328334657806238</v>
      </c>
      <c r="K152" s="37" t="str">
        <f t="shared" si="10"/>
        <v>C</v>
      </c>
    </row>
    <row r="153" spans="1:11" ht="15" customHeight="1">
      <c r="A153" s="37" t="s">
        <v>1150</v>
      </c>
      <c r="B153" s="38" t="s">
        <v>1151</v>
      </c>
      <c r="C153" s="37" t="s">
        <v>14</v>
      </c>
      <c r="D153" s="37" t="s">
        <v>553</v>
      </c>
      <c r="E153" s="37" t="s">
        <v>58</v>
      </c>
      <c r="F153" s="39">
        <v>353.32</v>
      </c>
      <c r="G153" s="40">
        <v>2.77</v>
      </c>
      <c r="H153" s="40">
        <f t="shared" si="8"/>
        <v>978.7</v>
      </c>
      <c r="I153" s="41">
        <f t="shared" si="9"/>
        <v>3.9342051205470484E-2</v>
      </c>
      <c r="J153" s="41">
        <f t="shared" si="11"/>
        <v>98.367676709011704</v>
      </c>
      <c r="K153" s="37" t="str">
        <f t="shared" si="10"/>
        <v>C</v>
      </c>
    </row>
    <row r="154" spans="1:11" ht="27.95" customHeight="1">
      <c r="A154" s="37" t="s">
        <v>511</v>
      </c>
      <c r="B154" s="38" t="s">
        <v>512</v>
      </c>
      <c r="C154" s="37" t="s">
        <v>14</v>
      </c>
      <c r="D154" s="37" t="s">
        <v>500</v>
      </c>
      <c r="E154" s="37" t="s">
        <v>15</v>
      </c>
      <c r="F154" s="39">
        <v>24280.264874504392</v>
      </c>
      <c r="G154" s="40">
        <v>0.04</v>
      </c>
      <c r="H154" s="40">
        <f t="shared" si="8"/>
        <v>971.21</v>
      </c>
      <c r="I154" s="41">
        <f t="shared" si="9"/>
        <v>3.9040966129830372E-2</v>
      </c>
      <c r="J154" s="41">
        <f t="shared" si="11"/>
        <v>98.406717675141536</v>
      </c>
      <c r="K154" s="37" t="str">
        <f t="shared" si="10"/>
        <v>C</v>
      </c>
    </row>
    <row r="155" spans="1:11" ht="15" customHeight="1">
      <c r="A155" s="37" t="s">
        <v>2236</v>
      </c>
      <c r="B155" s="38" t="s">
        <v>2237</v>
      </c>
      <c r="C155" s="37" t="s">
        <v>14</v>
      </c>
      <c r="D155" s="37" t="s">
        <v>553</v>
      </c>
      <c r="E155" s="37" t="s">
        <v>817</v>
      </c>
      <c r="F155" s="39">
        <v>30.249104200000001</v>
      </c>
      <c r="G155" s="40">
        <v>32.08</v>
      </c>
      <c r="H155" s="40">
        <f t="shared" si="8"/>
        <v>970.39</v>
      </c>
      <c r="I155" s="41">
        <f t="shared" si="9"/>
        <v>3.9008003544780324E-2</v>
      </c>
      <c r="J155" s="41">
        <f t="shared" si="11"/>
        <v>98.445725678686316</v>
      </c>
      <c r="K155" s="37" t="str">
        <f t="shared" si="10"/>
        <v>C</v>
      </c>
    </row>
    <row r="156" spans="1:11" ht="27.95" customHeight="1">
      <c r="A156" s="37" t="s">
        <v>1374</v>
      </c>
      <c r="B156" s="38" t="s">
        <v>1375</v>
      </c>
      <c r="C156" s="37" t="s">
        <v>14</v>
      </c>
      <c r="D156" s="37" t="s">
        <v>500</v>
      </c>
      <c r="E156" s="37" t="s">
        <v>15</v>
      </c>
      <c r="F156" s="39">
        <v>1880.146368125856</v>
      </c>
      <c r="G156" s="40">
        <v>0.49</v>
      </c>
      <c r="H156" s="40">
        <f t="shared" si="8"/>
        <v>921.27</v>
      </c>
      <c r="I156" s="41">
        <f t="shared" si="9"/>
        <v>3.7033464303733304E-2</v>
      </c>
      <c r="J156" s="41">
        <f t="shared" si="11"/>
        <v>98.482759142990048</v>
      </c>
      <c r="K156" s="37" t="str">
        <f t="shared" si="10"/>
        <v>C</v>
      </c>
    </row>
    <row r="157" spans="1:11" ht="15" customHeight="1">
      <c r="A157" s="37" t="s">
        <v>612</v>
      </c>
      <c r="B157" s="38" t="s">
        <v>613</v>
      </c>
      <c r="C157" s="37" t="s">
        <v>14</v>
      </c>
      <c r="D157" s="37" t="s">
        <v>553</v>
      </c>
      <c r="E157" s="37" t="s">
        <v>81</v>
      </c>
      <c r="F157" s="39">
        <v>114.52</v>
      </c>
      <c r="G157" s="40">
        <v>7.92</v>
      </c>
      <c r="H157" s="40">
        <f t="shared" si="8"/>
        <v>907</v>
      </c>
      <c r="I157" s="41">
        <f t="shared" si="9"/>
        <v>3.6459834927313507E-2</v>
      </c>
      <c r="J157" s="41">
        <f t="shared" si="11"/>
        <v>98.519218977917362</v>
      </c>
      <c r="K157" s="37" t="str">
        <f t="shared" si="10"/>
        <v>C</v>
      </c>
    </row>
    <row r="158" spans="1:11" ht="15" customHeight="1">
      <c r="A158" s="37" t="s">
        <v>1439</v>
      </c>
      <c r="B158" s="38" t="s">
        <v>1440</v>
      </c>
      <c r="C158" s="37" t="s">
        <v>14</v>
      </c>
      <c r="D158" s="37" t="s">
        <v>514</v>
      </c>
      <c r="E158" s="37" t="s">
        <v>15</v>
      </c>
      <c r="F158" s="39">
        <v>42.548640642014604</v>
      </c>
      <c r="G158" s="40">
        <v>20.53</v>
      </c>
      <c r="H158" s="40">
        <f t="shared" si="8"/>
        <v>873.52</v>
      </c>
      <c r="I158" s="41">
        <f t="shared" si="9"/>
        <v>3.5113996698684556E-2</v>
      </c>
      <c r="J158" s="41">
        <f t="shared" si="11"/>
        <v>98.554332974616045</v>
      </c>
      <c r="K158" s="37" t="str">
        <f t="shared" si="10"/>
        <v>C</v>
      </c>
    </row>
    <row r="159" spans="1:11" ht="20.100000000000001" customHeight="1">
      <c r="A159" s="37" t="s">
        <v>577</v>
      </c>
      <c r="B159" s="38" t="s">
        <v>578</v>
      </c>
      <c r="C159" s="37" t="s">
        <v>14</v>
      </c>
      <c r="D159" s="37" t="s">
        <v>553</v>
      </c>
      <c r="E159" s="37" t="s">
        <v>58</v>
      </c>
      <c r="F159" s="39">
        <v>120</v>
      </c>
      <c r="G159" s="40">
        <v>6.85</v>
      </c>
      <c r="H159" s="40">
        <f t="shared" si="8"/>
        <v>822</v>
      </c>
      <c r="I159" s="41">
        <f t="shared" si="9"/>
        <v>3.3042981598954468E-2</v>
      </c>
      <c r="J159" s="41">
        <f t="shared" si="11"/>
        <v>98.587375956214998</v>
      </c>
      <c r="K159" s="37" t="str">
        <f t="shared" si="10"/>
        <v>C</v>
      </c>
    </row>
    <row r="160" spans="1:11" ht="15" customHeight="1">
      <c r="A160" s="37" t="s">
        <v>1231</v>
      </c>
      <c r="B160" s="38" t="s">
        <v>1232</v>
      </c>
      <c r="C160" s="37" t="s">
        <v>29</v>
      </c>
      <c r="D160" s="37" t="s">
        <v>553</v>
      </c>
      <c r="E160" s="37" t="s">
        <v>58</v>
      </c>
      <c r="F160" s="39">
        <v>12</v>
      </c>
      <c r="G160" s="40">
        <v>66.98</v>
      </c>
      <c r="H160" s="40">
        <f t="shared" si="8"/>
        <v>803.76</v>
      </c>
      <c r="I160" s="41">
        <f t="shared" si="9"/>
        <v>3.2309765072963063E-2</v>
      </c>
      <c r="J160" s="41">
        <f t="shared" si="11"/>
        <v>98.619685721287965</v>
      </c>
      <c r="K160" s="37" t="str">
        <f t="shared" si="10"/>
        <v>C</v>
      </c>
    </row>
    <row r="161" spans="1:11" ht="27.95" customHeight="1">
      <c r="A161" s="37" t="s">
        <v>1580</v>
      </c>
      <c r="B161" s="38" t="s">
        <v>1581</v>
      </c>
      <c r="C161" s="37" t="s">
        <v>14</v>
      </c>
      <c r="D161" s="37" t="s">
        <v>557</v>
      </c>
      <c r="E161" s="37" t="s">
        <v>58</v>
      </c>
      <c r="F161" s="43">
        <v>1.09628171382E-3</v>
      </c>
      <c r="G161" s="40">
        <v>710806.66</v>
      </c>
      <c r="H161" s="40">
        <f t="shared" si="8"/>
        <v>779.24</v>
      </c>
      <c r="I161" s="41">
        <f t="shared" si="9"/>
        <v>3.1324103383417616E-2</v>
      </c>
      <c r="J161" s="41">
        <f t="shared" si="11"/>
        <v>98.651009824671377</v>
      </c>
      <c r="K161" s="37" t="str">
        <f t="shared" si="10"/>
        <v>C</v>
      </c>
    </row>
    <row r="162" spans="1:11" ht="15" customHeight="1">
      <c r="A162" s="37" t="s">
        <v>1395</v>
      </c>
      <c r="B162" s="38" t="s">
        <v>1396</v>
      </c>
      <c r="C162" s="37" t="s">
        <v>14</v>
      </c>
      <c r="D162" s="37" t="s">
        <v>553</v>
      </c>
      <c r="E162" s="37" t="s">
        <v>58</v>
      </c>
      <c r="F162" s="39">
        <v>167.50989999999999</v>
      </c>
      <c r="G162" s="40">
        <v>4.6100000000000003</v>
      </c>
      <c r="H162" s="40">
        <f t="shared" si="8"/>
        <v>772.22</v>
      </c>
      <c r="I162" s="41">
        <f t="shared" si="9"/>
        <v>3.104191149676961E-2</v>
      </c>
      <c r="J162" s="41">
        <f t="shared" si="11"/>
        <v>98.682051736168148</v>
      </c>
      <c r="K162" s="37" t="str">
        <f t="shared" si="10"/>
        <v>C</v>
      </c>
    </row>
    <row r="163" spans="1:11" ht="15" customHeight="1">
      <c r="A163" s="37" t="s">
        <v>1978</v>
      </c>
      <c r="B163" s="38" t="s">
        <v>1979</v>
      </c>
      <c r="C163" s="37" t="s">
        <v>170</v>
      </c>
      <c r="D163" s="37" t="s">
        <v>553</v>
      </c>
      <c r="E163" s="37" t="s">
        <v>155</v>
      </c>
      <c r="F163" s="39">
        <v>136.32</v>
      </c>
      <c r="G163" s="40">
        <v>5.65</v>
      </c>
      <c r="H163" s="40">
        <f t="shared" si="8"/>
        <v>770.21</v>
      </c>
      <c r="I163" s="41">
        <f t="shared" si="9"/>
        <v>3.0961112965122529E-2</v>
      </c>
      <c r="J163" s="41">
        <f t="shared" si="11"/>
        <v>98.713012849133264</v>
      </c>
      <c r="K163" s="37" t="str">
        <f t="shared" si="10"/>
        <v>C</v>
      </c>
    </row>
    <row r="164" spans="1:11" ht="15" customHeight="1">
      <c r="A164" s="37" t="s">
        <v>1976</v>
      </c>
      <c r="B164" s="38" t="s">
        <v>1977</v>
      </c>
      <c r="C164" s="37" t="s">
        <v>170</v>
      </c>
      <c r="D164" s="37" t="s">
        <v>553</v>
      </c>
      <c r="E164" s="37" t="s">
        <v>917</v>
      </c>
      <c r="F164" s="39">
        <v>45.44</v>
      </c>
      <c r="G164" s="40">
        <v>16.86</v>
      </c>
      <c r="H164" s="40">
        <f t="shared" si="8"/>
        <v>766.12</v>
      </c>
      <c r="I164" s="41">
        <f t="shared" si="9"/>
        <v>3.0796702022616782E-2</v>
      </c>
      <c r="J164" s="41">
        <f t="shared" si="11"/>
        <v>98.743809551155877</v>
      </c>
      <c r="K164" s="37" t="str">
        <f t="shared" si="10"/>
        <v>C</v>
      </c>
    </row>
    <row r="165" spans="1:11" ht="15" customHeight="1">
      <c r="A165" s="37" t="s">
        <v>1484</v>
      </c>
      <c r="B165" s="38" t="s">
        <v>1485</v>
      </c>
      <c r="C165" s="37" t="s">
        <v>14</v>
      </c>
      <c r="D165" s="37" t="s">
        <v>553</v>
      </c>
      <c r="E165" s="37" t="s">
        <v>101</v>
      </c>
      <c r="F165" s="39">
        <v>15.83896384</v>
      </c>
      <c r="G165" s="40">
        <v>45.97</v>
      </c>
      <c r="H165" s="40">
        <f t="shared" si="8"/>
        <v>728.12</v>
      </c>
      <c r="I165" s="41">
        <f t="shared" si="9"/>
        <v>2.9269167593468037E-2</v>
      </c>
      <c r="J165" s="41">
        <f t="shared" si="11"/>
        <v>98.773078718749346</v>
      </c>
      <c r="K165" s="37" t="str">
        <f t="shared" si="10"/>
        <v>C</v>
      </c>
    </row>
    <row r="166" spans="1:11" ht="20.100000000000001" customHeight="1">
      <c r="A166" s="37" t="s">
        <v>597</v>
      </c>
      <c r="B166" s="38" t="s">
        <v>598</v>
      </c>
      <c r="C166" s="37" t="s">
        <v>14</v>
      </c>
      <c r="D166" s="37" t="s">
        <v>553</v>
      </c>
      <c r="E166" s="37" t="s">
        <v>48</v>
      </c>
      <c r="F166" s="39">
        <v>2.88</v>
      </c>
      <c r="G166" s="40">
        <v>250</v>
      </c>
      <c r="H166" s="40">
        <f t="shared" si="8"/>
        <v>720</v>
      </c>
      <c r="I166" s="41">
        <f t="shared" si="9"/>
        <v>2.8942757604923618E-2</v>
      </c>
      <c r="J166" s="41">
        <f t="shared" si="11"/>
        <v>98.80202147635427</v>
      </c>
      <c r="K166" s="37" t="str">
        <f t="shared" si="10"/>
        <v>C</v>
      </c>
    </row>
    <row r="167" spans="1:11" ht="15" customHeight="1">
      <c r="A167" s="37" t="s">
        <v>798</v>
      </c>
      <c r="B167" s="38" t="s">
        <v>799</v>
      </c>
      <c r="C167" s="37" t="s">
        <v>14</v>
      </c>
      <c r="D167" s="37" t="s">
        <v>553</v>
      </c>
      <c r="E167" s="37" t="s">
        <v>58</v>
      </c>
      <c r="F167" s="39">
        <v>6.0998070000000002</v>
      </c>
      <c r="G167" s="40">
        <v>117.59</v>
      </c>
      <c r="H167" s="40">
        <f t="shared" si="8"/>
        <v>717.28</v>
      </c>
      <c r="I167" s="41">
        <f t="shared" si="9"/>
        <v>2.8833418298416132E-2</v>
      </c>
      <c r="J167" s="41">
        <f t="shared" si="11"/>
        <v>98.830854894652688</v>
      </c>
      <c r="K167" s="37" t="str">
        <f t="shared" si="10"/>
        <v>C</v>
      </c>
    </row>
    <row r="168" spans="1:11" ht="20.100000000000001" customHeight="1">
      <c r="A168" s="37" t="s">
        <v>1003</v>
      </c>
      <c r="B168" s="38" t="s">
        <v>1004</v>
      </c>
      <c r="C168" s="37" t="s">
        <v>105</v>
      </c>
      <c r="D168" s="37" t="s">
        <v>553</v>
      </c>
      <c r="E168" s="37" t="s">
        <v>48</v>
      </c>
      <c r="F168" s="39">
        <v>1.292</v>
      </c>
      <c r="G168" s="40">
        <v>542.29999999999995</v>
      </c>
      <c r="H168" s="40">
        <f t="shared" si="8"/>
        <v>700.65</v>
      </c>
      <c r="I168" s="41">
        <f t="shared" si="9"/>
        <v>2.8164920994291295E-2</v>
      </c>
      <c r="J168" s="41">
        <f t="shared" si="11"/>
        <v>98.859019815646974</v>
      </c>
      <c r="K168" s="37" t="str">
        <f t="shared" si="10"/>
        <v>C</v>
      </c>
    </row>
    <row r="169" spans="1:11" ht="15" customHeight="1">
      <c r="A169" s="37" t="s">
        <v>1610</v>
      </c>
      <c r="B169" s="38" t="s">
        <v>1611</v>
      </c>
      <c r="C169" s="37" t="s">
        <v>14</v>
      </c>
      <c r="D169" s="37" t="s">
        <v>514</v>
      </c>
      <c r="E169" s="37" t="s">
        <v>15</v>
      </c>
      <c r="F169" s="39">
        <v>34.213458139487415</v>
      </c>
      <c r="G169" s="40">
        <v>19.5</v>
      </c>
      <c r="H169" s="40">
        <f t="shared" si="8"/>
        <v>667.16</v>
      </c>
      <c r="I169" s="41">
        <f t="shared" si="9"/>
        <v>2.6818680782917836E-2</v>
      </c>
      <c r="J169" s="41">
        <f t="shared" si="11"/>
        <v>98.885838496429898</v>
      </c>
      <c r="K169" s="37" t="str">
        <f t="shared" si="10"/>
        <v>C</v>
      </c>
    </row>
    <row r="170" spans="1:11" ht="27.95" customHeight="1">
      <c r="A170" s="37" t="s">
        <v>1860</v>
      </c>
      <c r="B170" s="38" t="s">
        <v>1861</v>
      </c>
      <c r="C170" s="37" t="s">
        <v>170</v>
      </c>
      <c r="D170" s="37" t="s">
        <v>500</v>
      </c>
      <c r="E170" s="37" t="s">
        <v>196</v>
      </c>
      <c r="F170" s="39">
        <v>45.906709999999997</v>
      </c>
      <c r="G170" s="40">
        <v>14</v>
      </c>
      <c r="H170" s="40">
        <f t="shared" si="8"/>
        <v>642.69000000000005</v>
      </c>
      <c r="I170" s="41">
        <f t="shared" si="9"/>
        <v>2.5835029007094949E-2</v>
      </c>
      <c r="J170" s="41">
        <f t="shared" si="11"/>
        <v>98.911673525436996</v>
      </c>
      <c r="K170" s="37" t="str">
        <f t="shared" si="10"/>
        <v>C</v>
      </c>
    </row>
    <row r="171" spans="1:11" ht="15" customHeight="1">
      <c r="A171" s="37" t="s">
        <v>1238</v>
      </c>
      <c r="B171" s="38" t="s">
        <v>1239</v>
      </c>
      <c r="C171" s="37" t="s">
        <v>29</v>
      </c>
      <c r="D171" s="37" t="s">
        <v>553</v>
      </c>
      <c r="E171" s="37" t="s">
        <v>58</v>
      </c>
      <c r="F171" s="39">
        <v>2</v>
      </c>
      <c r="G171" s="40">
        <v>318.99</v>
      </c>
      <c r="H171" s="40">
        <f t="shared" si="8"/>
        <v>637.98</v>
      </c>
      <c r="I171" s="41">
        <f t="shared" si="9"/>
        <v>2.5645695134429405E-2</v>
      </c>
      <c r="J171" s="41">
        <f t="shared" si="11"/>
        <v>98.937319220571425</v>
      </c>
      <c r="K171" s="37" t="str">
        <f t="shared" si="10"/>
        <v>C</v>
      </c>
    </row>
    <row r="172" spans="1:11" ht="27.95" customHeight="1">
      <c r="A172" s="37" t="s">
        <v>505</v>
      </c>
      <c r="B172" s="38" t="s">
        <v>506</v>
      </c>
      <c r="C172" s="37" t="s">
        <v>14</v>
      </c>
      <c r="D172" s="37" t="s">
        <v>500</v>
      </c>
      <c r="E172" s="37" t="s">
        <v>15</v>
      </c>
      <c r="F172" s="39">
        <v>843.50674600000002</v>
      </c>
      <c r="G172" s="40">
        <v>0.74</v>
      </c>
      <c r="H172" s="40">
        <f t="shared" si="8"/>
        <v>624.19000000000005</v>
      </c>
      <c r="I172" s="41">
        <f t="shared" si="9"/>
        <v>2.5091360929746218E-2</v>
      </c>
      <c r="J172" s="41">
        <f t="shared" si="11"/>
        <v>98.962410581501175</v>
      </c>
      <c r="K172" s="37" t="str">
        <f t="shared" si="10"/>
        <v>C</v>
      </c>
    </row>
    <row r="173" spans="1:11" ht="15" customHeight="1">
      <c r="A173" s="37" t="s">
        <v>1229</v>
      </c>
      <c r="B173" s="38" t="s">
        <v>1230</v>
      </c>
      <c r="C173" s="37" t="s">
        <v>29</v>
      </c>
      <c r="D173" s="37" t="s">
        <v>553</v>
      </c>
      <c r="E173" s="37" t="s">
        <v>58</v>
      </c>
      <c r="F173" s="39">
        <v>36</v>
      </c>
      <c r="G173" s="40">
        <v>16.63</v>
      </c>
      <c r="H173" s="40">
        <f t="shared" si="8"/>
        <v>598.67999999999995</v>
      </c>
      <c r="I173" s="41">
        <f t="shared" si="9"/>
        <v>2.4065902948493988E-2</v>
      </c>
      <c r="J173" s="41">
        <f t="shared" si="11"/>
        <v>98.986476484449668</v>
      </c>
      <c r="K173" s="37" t="str">
        <f t="shared" si="10"/>
        <v>C</v>
      </c>
    </row>
    <row r="174" spans="1:11" ht="15" customHeight="1">
      <c r="A174" s="37" t="s">
        <v>1265</v>
      </c>
      <c r="B174" s="38" t="s">
        <v>1266</v>
      </c>
      <c r="C174" s="37" t="s">
        <v>170</v>
      </c>
      <c r="D174" s="37" t="s">
        <v>553</v>
      </c>
      <c r="E174" s="37" t="s">
        <v>1250</v>
      </c>
      <c r="F174" s="39">
        <v>12</v>
      </c>
      <c r="G174" s="40">
        <v>49.47</v>
      </c>
      <c r="H174" s="40">
        <f t="shared" si="8"/>
        <v>593.64</v>
      </c>
      <c r="I174" s="41">
        <f t="shared" si="9"/>
        <v>2.3863303645259522E-2</v>
      </c>
      <c r="J174" s="41">
        <f t="shared" si="11"/>
        <v>99.010339788094925</v>
      </c>
      <c r="K174" s="37" t="str">
        <f t="shared" si="10"/>
        <v>C</v>
      </c>
    </row>
    <row r="175" spans="1:11" ht="20.100000000000001" customHeight="1">
      <c r="A175" s="37" t="s">
        <v>2270</v>
      </c>
      <c r="B175" s="38" t="s">
        <v>2271</v>
      </c>
      <c r="C175" s="37" t="s">
        <v>105</v>
      </c>
      <c r="D175" s="37" t="s">
        <v>553</v>
      </c>
      <c r="E175" s="37" t="s">
        <v>48</v>
      </c>
      <c r="F175" s="39">
        <v>67.989999999999995</v>
      </c>
      <c r="G175" s="40">
        <v>8.5</v>
      </c>
      <c r="H175" s="40">
        <f t="shared" si="8"/>
        <v>577.91999999999996</v>
      </c>
      <c r="I175" s="41">
        <f t="shared" si="9"/>
        <v>2.3231386770885359E-2</v>
      </c>
      <c r="J175" s="41">
        <f t="shared" si="11"/>
        <v>99.033571174865813</v>
      </c>
      <c r="K175" s="37" t="str">
        <f t="shared" si="10"/>
        <v>C</v>
      </c>
    </row>
    <row r="176" spans="1:11" ht="20.100000000000001" customHeight="1">
      <c r="A176" s="37" t="s">
        <v>2259</v>
      </c>
      <c r="B176" s="38" t="s">
        <v>2260</v>
      </c>
      <c r="C176" s="37" t="s">
        <v>14</v>
      </c>
      <c r="D176" s="37" t="s">
        <v>553</v>
      </c>
      <c r="E176" s="37" t="s">
        <v>58</v>
      </c>
      <c r="F176" s="39">
        <v>1.0409645999999999</v>
      </c>
      <c r="G176" s="40">
        <v>545.95000000000005</v>
      </c>
      <c r="H176" s="40">
        <f t="shared" si="8"/>
        <v>568.30999999999995</v>
      </c>
      <c r="I176" s="41">
        <f t="shared" si="9"/>
        <v>2.2845081353408528E-2</v>
      </c>
      <c r="J176" s="41">
        <f t="shared" si="11"/>
        <v>99.056416256219222</v>
      </c>
      <c r="K176" s="37" t="str">
        <f t="shared" si="10"/>
        <v>C</v>
      </c>
    </row>
    <row r="177" spans="1:11" ht="15" customHeight="1">
      <c r="A177" s="37" t="s">
        <v>1643</v>
      </c>
      <c r="B177" s="38" t="s">
        <v>1644</v>
      </c>
      <c r="C177" s="37" t="s">
        <v>14</v>
      </c>
      <c r="D177" s="37" t="s">
        <v>553</v>
      </c>
      <c r="E177" s="37" t="s">
        <v>118</v>
      </c>
      <c r="F177" s="39">
        <v>4.8905574971963999</v>
      </c>
      <c r="G177" s="40">
        <v>115.64</v>
      </c>
      <c r="H177" s="40">
        <f t="shared" si="8"/>
        <v>565.54</v>
      </c>
      <c r="I177" s="41">
        <f t="shared" si="9"/>
        <v>2.2733732133178475E-2</v>
      </c>
      <c r="J177" s="41">
        <f t="shared" si="11"/>
        <v>99.079149988352398</v>
      </c>
      <c r="K177" s="37" t="str">
        <f t="shared" si="10"/>
        <v>C</v>
      </c>
    </row>
    <row r="178" spans="1:11" ht="15" customHeight="1">
      <c r="A178" s="37" t="s">
        <v>804</v>
      </c>
      <c r="B178" s="38" t="s">
        <v>805</v>
      </c>
      <c r="C178" s="37" t="s">
        <v>14</v>
      </c>
      <c r="D178" s="37" t="s">
        <v>553</v>
      </c>
      <c r="E178" s="37" t="s">
        <v>58</v>
      </c>
      <c r="F178" s="39">
        <v>37.369999999999997</v>
      </c>
      <c r="G178" s="40">
        <v>15</v>
      </c>
      <c r="H178" s="40">
        <f t="shared" si="8"/>
        <v>560.54999999999995</v>
      </c>
      <c r="I178" s="41">
        <f t="shared" si="9"/>
        <v>2.2533142743666572E-2</v>
      </c>
      <c r="J178" s="41">
        <f t="shared" si="11"/>
        <v>99.101683131096067</v>
      </c>
      <c r="K178" s="37" t="str">
        <f t="shared" si="10"/>
        <v>C</v>
      </c>
    </row>
    <row r="179" spans="1:11" ht="20.100000000000001" customHeight="1">
      <c r="A179" s="37" t="s">
        <v>1843</v>
      </c>
      <c r="B179" s="38" t="s">
        <v>1844</v>
      </c>
      <c r="C179" s="37" t="s">
        <v>14</v>
      </c>
      <c r="D179" s="37" t="s">
        <v>557</v>
      </c>
      <c r="E179" s="37" t="s">
        <v>58</v>
      </c>
      <c r="F179" s="42">
        <v>6.7919484879999995E-4</v>
      </c>
      <c r="G179" s="40">
        <v>810000</v>
      </c>
      <c r="H179" s="40">
        <f t="shared" si="8"/>
        <v>550.15</v>
      </c>
      <c r="I179" s="41">
        <f t="shared" si="9"/>
        <v>2.2115080689373234E-2</v>
      </c>
      <c r="J179" s="41">
        <f t="shared" si="11"/>
        <v>99.123798211785441</v>
      </c>
      <c r="K179" s="37" t="str">
        <f t="shared" si="10"/>
        <v>C</v>
      </c>
    </row>
    <row r="180" spans="1:11" ht="15" customHeight="1">
      <c r="A180" s="37" t="s">
        <v>1720</v>
      </c>
      <c r="B180" s="38" t="s">
        <v>1721</v>
      </c>
      <c r="C180" s="37" t="s">
        <v>14</v>
      </c>
      <c r="D180" s="37" t="s">
        <v>514</v>
      </c>
      <c r="E180" s="37" t="s">
        <v>15</v>
      </c>
      <c r="F180" s="39">
        <v>25.80510426</v>
      </c>
      <c r="G180" s="40">
        <v>20.010000000000002</v>
      </c>
      <c r="H180" s="40">
        <f t="shared" si="8"/>
        <v>516.36</v>
      </c>
      <c r="I180" s="41">
        <f t="shared" si="9"/>
        <v>2.075678099566439E-2</v>
      </c>
      <c r="J180" s="41">
        <f t="shared" si="11"/>
        <v>99.14455499278111</v>
      </c>
      <c r="K180" s="37" t="str">
        <f t="shared" si="10"/>
        <v>C</v>
      </c>
    </row>
    <row r="181" spans="1:11" ht="15" customHeight="1">
      <c r="A181" s="37" t="s">
        <v>1678</v>
      </c>
      <c r="B181" s="38" t="s">
        <v>1679</v>
      </c>
      <c r="C181" s="37" t="s">
        <v>14</v>
      </c>
      <c r="D181" s="37" t="s">
        <v>553</v>
      </c>
      <c r="E181" s="37" t="s">
        <v>101</v>
      </c>
      <c r="F181" s="39">
        <v>65.597847138247687</v>
      </c>
      <c r="G181" s="40">
        <v>7.6</v>
      </c>
      <c r="H181" s="40">
        <f t="shared" si="8"/>
        <v>498.54</v>
      </c>
      <c r="I181" s="41">
        <f t="shared" si="9"/>
        <v>2.0040447744942531E-2</v>
      </c>
      <c r="J181" s="41">
        <f t="shared" si="11"/>
        <v>99.164595440526057</v>
      </c>
      <c r="K181" s="37" t="str">
        <f t="shared" si="10"/>
        <v>C</v>
      </c>
    </row>
    <row r="182" spans="1:11" ht="15" customHeight="1">
      <c r="A182" s="37" t="s">
        <v>1754</v>
      </c>
      <c r="B182" s="38" t="s">
        <v>1755</v>
      </c>
      <c r="C182" s="37" t="s">
        <v>14</v>
      </c>
      <c r="D182" s="37" t="s">
        <v>514</v>
      </c>
      <c r="E182" s="37" t="s">
        <v>15</v>
      </c>
      <c r="F182" s="39">
        <v>20.39256287992</v>
      </c>
      <c r="G182" s="40">
        <v>23.22</v>
      </c>
      <c r="H182" s="40">
        <f t="shared" si="8"/>
        <v>473.52</v>
      </c>
      <c r="I182" s="41">
        <f t="shared" si="9"/>
        <v>1.9034686918171433E-2</v>
      </c>
      <c r="J182" s="41">
        <f t="shared" si="11"/>
        <v>99.183630127444232</v>
      </c>
      <c r="K182" s="37" t="str">
        <f t="shared" si="10"/>
        <v>C</v>
      </c>
    </row>
    <row r="183" spans="1:11" ht="15" customHeight="1">
      <c r="A183" s="37" t="s">
        <v>768</v>
      </c>
      <c r="B183" s="38" t="s">
        <v>769</v>
      </c>
      <c r="C183" s="37" t="s">
        <v>14</v>
      </c>
      <c r="D183" s="37" t="s">
        <v>553</v>
      </c>
      <c r="E183" s="37" t="s">
        <v>58</v>
      </c>
      <c r="F183" s="39">
        <v>1</v>
      </c>
      <c r="G183" s="40">
        <v>473</v>
      </c>
      <c r="H183" s="40">
        <f t="shared" si="8"/>
        <v>473</v>
      </c>
      <c r="I183" s="41">
        <f t="shared" si="9"/>
        <v>1.9013783815456767E-2</v>
      </c>
      <c r="J183" s="41">
        <f t="shared" si="11"/>
        <v>99.202643911259685</v>
      </c>
      <c r="K183" s="37" t="str">
        <f t="shared" si="10"/>
        <v>C</v>
      </c>
    </row>
    <row r="184" spans="1:11" ht="15" customHeight="1">
      <c r="A184" s="37" t="s">
        <v>1766</v>
      </c>
      <c r="B184" s="38" t="s">
        <v>1767</v>
      </c>
      <c r="C184" s="37" t="s">
        <v>14</v>
      </c>
      <c r="D184" s="37" t="s">
        <v>514</v>
      </c>
      <c r="E184" s="37" t="s">
        <v>15</v>
      </c>
      <c r="F184" s="39">
        <v>14.90222</v>
      </c>
      <c r="G184" s="40">
        <v>30.08</v>
      </c>
      <c r="H184" s="40">
        <f t="shared" si="8"/>
        <v>448.26</v>
      </c>
      <c r="I184" s="41">
        <f t="shared" si="9"/>
        <v>1.8019278505532033E-2</v>
      </c>
      <c r="J184" s="41">
        <f t="shared" si="11"/>
        <v>99.220663189765219</v>
      </c>
      <c r="K184" s="37" t="str">
        <f t="shared" si="10"/>
        <v>C</v>
      </c>
    </row>
    <row r="185" spans="1:11" ht="15" customHeight="1">
      <c r="A185" s="37" t="s">
        <v>2210</v>
      </c>
      <c r="B185" s="38" t="s">
        <v>2211</v>
      </c>
      <c r="C185" s="37" t="s">
        <v>14</v>
      </c>
      <c r="D185" s="37" t="s">
        <v>553</v>
      </c>
      <c r="E185" s="37" t="s">
        <v>81</v>
      </c>
      <c r="F185" s="39">
        <v>54.692781279999998</v>
      </c>
      <c r="G185" s="40">
        <v>8.0299999999999994</v>
      </c>
      <c r="H185" s="40">
        <f t="shared" si="8"/>
        <v>439.18</v>
      </c>
      <c r="I185" s="41">
        <f t="shared" si="9"/>
        <v>1.7654278173514382E-2</v>
      </c>
      <c r="J185" s="41">
        <f t="shared" si="11"/>
        <v>99.238317467938728</v>
      </c>
      <c r="K185" s="37" t="str">
        <f t="shared" si="10"/>
        <v>C</v>
      </c>
    </row>
    <row r="186" spans="1:11" ht="15" customHeight="1">
      <c r="A186" s="37" t="s">
        <v>1965</v>
      </c>
      <c r="B186" s="38" t="s">
        <v>1966</v>
      </c>
      <c r="C186" s="37" t="s">
        <v>14</v>
      </c>
      <c r="D186" s="37" t="s">
        <v>553</v>
      </c>
      <c r="E186" s="37" t="s">
        <v>101</v>
      </c>
      <c r="F186" s="39">
        <v>26.932500000000001</v>
      </c>
      <c r="G186" s="40">
        <v>15.73</v>
      </c>
      <c r="H186" s="40">
        <f t="shared" si="8"/>
        <v>423.65</v>
      </c>
      <c r="I186" s="41">
        <f t="shared" si="9"/>
        <v>1.7029998971285959E-2</v>
      </c>
      <c r="J186" s="41">
        <f t="shared" si="11"/>
        <v>99.25534746691001</v>
      </c>
      <c r="K186" s="37" t="str">
        <f t="shared" si="10"/>
        <v>C</v>
      </c>
    </row>
    <row r="187" spans="1:11" ht="15" customHeight="1">
      <c r="A187" s="37" t="s">
        <v>990</v>
      </c>
      <c r="B187" s="38" t="s">
        <v>991</v>
      </c>
      <c r="C187" s="37" t="s">
        <v>14</v>
      </c>
      <c r="D187" s="37" t="s">
        <v>553</v>
      </c>
      <c r="E187" s="37" t="s">
        <v>58</v>
      </c>
      <c r="F187" s="39">
        <v>122.4</v>
      </c>
      <c r="G187" s="40">
        <v>3.46</v>
      </c>
      <c r="H187" s="40">
        <f t="shared" si="8"/>
        <v>423.5</v>
      </c>
      <c r="I187" s="41">
        <f t="shared" si="9"/>
        <v>1.7023969230118268E-2</v>
      </c>
      <c r="J187" s="41">
        <f t="shared" si="11"/>
        <v>99.272371436140133</v>
      </c>
      <c r="K187" s="37" t="str">
        <f t="shared" si="10"/>
        <v>C</v>
      </c>
    </row>
    <row r="188" spans="1:11" ht="15" customHeight="1">
      <c r="A188" s="37" t="s">
        <v>1033</v>
      </c>
      <c r="B188" s="38" t="s">
        <v>1034</v>
      </c>
      <c r="C188" s="37" t="s">
        <v>14</v>
      </c>
      <c r="D188" s="37" t="s">
        <v>553</v>
      </c>
      <c r="E188" s="37" t="s">
        <v>817</v>
      </c>
      <c r="F188" s="39">
        <v>36.591113999999997</v>
      </c>
      <c r="G188" s="40">
        <v>11.28</v>
      </c>
      <c r="H188" s="40">
        <f t="shared" si="8"/>
        <v>412.75</v>
      </c>
      <c r="I188" s="41">
        <f t="shared" si="9"/>
        <v>1.6591837779766978E-2</v>
      </c>
      <c r="J188" s="41">
        <f t="shared" si="11"/>
        <v>99.288963273919904</v>
      </c>
      <c r="K188" s="37" t="str">
        <f t="shared" si="10"/>
        <v>C</v>
      </c>
    </row>
    <row r="189" spans="1:11" ht="20.100000000000001" customHeight="1">
      <c r="A189" s="37" t="s">
        <v>1211</v>
      </c>
      <c r="B189" s="38" t="s">
        <v>1212</v>
      </c>
      <c r="C189" s="37" t="s">
        <v>14</v>
      </c>
      <c r="D189" s="37" t="s">
        <v>553</v>
      </c>
      <c r="E189" s="37" t="s">
        <v>58</v>
      </c>
      <c r="F189" s="39">
        <v>22.750399999999999</v>
      </c>
      <c r="G189" s="40">
        <v>17.87</v>
      </c>
      <c r="H189" s="40">
        <f t="shared" si="8"/>
        <v>406.55</v>
      </c>
      <c r="I189" s="41">
        <f t="shared" si="9"/>
        <v>1.6342608478169027E-2</v>
      </c>
      <c r="J189" s="41">
        <f t="shared" si="11"/>
        <v>99.305305882398073</v>
      </c>
      <c r="K189" s="37" t="str">
        <f t="shared" si="10"/>
        <v>C</v>
      </c>
    </row>
    <row r="190" spans="1:11" ht="20.100000000000001" customHeight="1">
      <c r="A190" s="37" t="s">
        <v>1663</v>
      </c>
      <c r="B190" s="38" t="s">
        <v>1664</v>
      </c>
      <c r="C190" s="37" t="s">
        <v>105</v>
      </c>
      <c r="D190" s="37" t="s">
        <v>553</v>
      </c>
      <c r="E190" s="37" t="s">
        <v>58</v>
      </c>
      <c r="F190" s="39">
        <v>25</v>
      </c>
      <c r="G190" s="40">
        <v>16</v>
      </c>
      <c r="H190" s="40">
        <f t="shared" si="8"/>
        <v>400</v>
      </c>
      <c r="I190" s="41">
        <f t="shared" si="9"/>
        <v>1.6079309780513123E-2</v>
      </c>
      <c r="J190" s="41">
        <f t="shared" si="11"/>
        <v>99.321385192178582</v>
      </c>
      <c r="K190" s="37" t="str">
        <f t="shared" si="10"/>
        <v>C</v>
      </c>
    </row>
    <row r="191" spans="1:11" ht="20.100000000000001" customHeight="1">
      <c r="A191" s="37" t="s">
        <v>1084</v>
      </c>
      <c r="B191" s="38" t="s">
        <v>1085</v>
      </c>
      <c r="C191" s="37" t="s">
        <v>14</v>
      </c>
      <c r="D191" s="37" t="s">
        <v>553</v>
      </c>
      <c r="E191" s="37" t="s">
        <v>58</v>
      </c>
      <c r="F191" s="39">
        <v>471.75</v>
      </c>
      <c r="G191" s="40">
        <v>0.83</v>
      </c>
      <c r="H191" s="40">
        <f t="shared" si="8"/>
        <v>391.55</v>
      </c>
      <c r="I191" s="41">
        <f t="shared" si="9"/>
        <v>1.5739634361399781E-2</v>
      </c>
      <c r="J191" s="41">
        <f t="shared" si="11"/>
        <v>99.337124826539977</v>
      </c>
      <c r="K191" s="37" t="str">
        <f t="shared" si="10"/>
        <v>C</v>
      </c>
    </row>
    <row r="192" spans="1:11" ht="15" customHeight="1">
      <c r="A192" s="37" t="s">
        <v>1248</v>
      </c>
      <c r="B192" s="38" t="s">
        <v>1249</v>
      </c>
      <c r="C192" s="37" t="s">
        <v>170</v>
      </c>
      <c r="D192" s="37" t="s">
        <v>553</v>
      </c>
      <c r="E192" s="37" t="s">
        <v>1250</v>
      </c>
      <c r="F192" s="39">
        <v>47</v>
      </c>
      <c r="G192" s="40">
        <v>8.3000000000000007</v>
      </c>
      <c r="H192" s="40">
        <f t="shared" si="8"/>
        <v>390.1</v>
      </c>
      <c r="I192" s="41">
        <f t="shared" si="9"/>
        <v>1.5681346863445422E-2</v>
      </c>
      <c r="J192" s="41">
        <f t="shared" si="11"/>
        <v>99.352806173403422</v>
      </c>
      <c r="K192" s="37" t="str">
        <f t="shared" si="10"/>
        <v>C</v>
      </c>
    </row>
    <row r="193" spans="1:11" ht="15" customHeight="1">
      <c r="A193" s="37" t="s">
        <v>1170</v>
      </c>
      <c r="B193" s="38" t="s">
        <v>1171</v>
      </c>
      <c r="C193" s="37" t="s">
        <v>14</v>
      </c>
      <c r="D193" s="37" t="s">
        <v>553</v>
      </c>
      <c r="E193" s="37" t="s">
        <v>101</v>
      </c>
      <c r="F193" s="39">
        <v>58.758929999999999</v>
      </c>
      <c r="G193" s="40">
        <v>6.57</v>
      </c>
      <c r="H193" s="40">
        <f t="shared" si="8"/>
        <v>386.05</v>
      </c>
      <c r="I193" s="41">
        <f t="shared" si="9"/>
        <v>1.5518543851917728E-2</v>
      </c>
      <c r="J193" s="41">
        <f t="shared" si="11"/>
        <v>99.368324717255334</v>
      </c>
      <c r="K193" s="37" t="str">
        <f t="shared" si="10"/>
        <v>C</v>
      </c>
    </row>
    <row r="194" spans="1:11" ht="27.95" customHeight="1">
      <c r="A194" s="37" t="s">
        <v>1869</v>
      </c>
      <c r="B194" s="38" t="s">
        <v>1870</v>
      </c>
      <c r="C194" s="37" t="s">
        <v>170</v>
      </c>
      <c r="D194" s="37" t="s">
        <v>500</v>
      </c>
      <c r="E194" s="37" t="s">
        <v>196</v>
      </c>
      <c r="F194" s="39">
        <v>2.0292750000000002</v>
      </c>
      <c r="G194" s="40">
        <v>190</v>
      </c>
      <c r="H194" s="40">
        <f t="shared" si="8"/>
        <v>385.56</v>
      </c>
      <c r="I194" s="41">
        <f t="shared" si="9"/>
        <v>1.54988466974366E-2</v>
      </c>
      <c r="J194" s="41">
        <f t="shared" si="11"/>
        <v>99.383823563952774</v>
      </c>
      <c r="K194" s="37" t="str">
        <f t="shared" si="10"/>
        <v>C</v>
      </c>
    </row>
    <row r="195" spans="1:11" ht="15" customHeight="1">
      <c r="A195" s="37" t="s">
        <v>1263</v>
      </c>
      <c r="B195" s="38" t="s">
        <v>444</v>
      </c>
      <c r="C195" s="37" t="s">
        <v>170</v>
      </c>
      <c r="D195" s="37" t="s">
        <v>553</v>
      </c>
      <c r="E195" s="37" t="s">
        <v>1250</v>
      </c>
      <c r="F195" s="39">
        <v>12</v>
      </c>
      <c r="G195" s="40">
        <v>31.49</v>
      </c>
      <c r="H195" s="40">
        <f t="shared" si="8"/>
        <v>377.88</v>
      </c>
      <c r="I195" s="41">
        <f t="shared" si="9"/>
        <v>1.5190123949650747E-2</v>
      </c>
      <c r="J195" s="41">
        <f t="shared" si="11"/>
        <v>99.399013687902425</v>
      </c>
      <c r="K195" s="37" t="str">
        <f t="shared" si="10"/>
        <v>C</v>
      </c>
    </row>
    <row r="196" spans="1:11" ht="15" customHeight="1">
      <c r="A196" s="37" t="s">
        <v>1505</v>
      </c>
      <c r="B196" s="38" t="s">
        <v>1506</v>
      </c>
      <c r="C196" s="37" t="s">
        <v>14</v>
      </c>
      <c r="D196" s="37" t="s">
        <v>1504</v>
      </c>
      <c r="E196" s="37" t="s">
        <v>1507</v>
      </c>
      <c r="F196" s="39">
        <v>386.0074063138922</v>
      </c>
      <c r="G196" s="40">
        <v>0.97</v>
      </c>
      <c r="H196" s="40">
        <f t="shared" ref="H196:H259" si="12">ROUND(F196*G196,2)</f>
        <v>374.43</v>
      </c>
      <c r="I196" s="41">
        <f t="shared" ref="I196:I259" si="13">H196/VALOR_TOTAL*100</f>
        <v>1.5051439902793822E-2</v>
      </c>
      <c r="J196" s="41">
        <f t="shared" si="11"/>
        <v>99.414065127805216</v>
      </c>
      <c r="K196" s="37" t="str">
        <f t="shared" ref="K196:K259" si="14">IF(J196&lt;=50,"A",IF(J196&lt;=80,"B","C"))</f>
        <v>C</v>
      </c>
    </row>
    <row r="197" spans="1:11" ht="15" customHeight="1">
      <c r="A197" s="37" t="s">
        <v>932</v>
      </c>
      <c r="B197" s="38" t="s">
        <v>933</v>
      </c>
      <c r="C197" s="37" t="s">
        <v>29</v>
      </c>
      <c r="D197" s="37" t="s">
        <v>553</v>
      </c>
      <c r="E197" s="37" t="s">
        <v>58</v>
      </c>
      <c r="F197" s="39">
        <v>1082.1600000000001</v>
      </c>
      <c r="G197" s="40">
        <v>0.34</v>
      </c>
      <c r="H197" s="40">
        <f t="shared" si="12"/>
        <v>367.93</v>
      </c>
      <c r="I197" s="41">
        <f t="shared" si="13"/>
        <v>1.4790151118860482E-2</v>
      </c>
      <c r="J197" s="41">
        <f t="shared" ref="J197:J260" si="15">I197+J196</f>
        <v>99.428855278924075</v>
      </c>
      <c r="K197" s="37" t="str">
        <f t="shared" si="14"/>
        <v>C</v>
      </c>
    </row>
    <row r="198" spans="1:11" ht="15" customHeight="1">
      <c r="A198" s="37" t="s">
        <v>1857</v>
      </c>
      <c r="B198" s="38" t="s">
        <v>1858</v>
      </c>
      <c r="C198" s="37" t="s">
        <v>170</v>
      </c>
      <c r="D198" s="37" t="s">
        <v>514</v>
      </c>
      <c r="E198" s="37" t="s">
        <v>951</v>
      </c>
      <c r="F198" s="39">
        <v>19.14</v>
      </c>
      <c r="G198" s="40">
        <v>19.13</v>
      </c>
      <c r="H198" s="40">
        <f t="shared" si="12"/>
        <v>366.15</v>
      </c>
      <c r="I198" s="41">
        <f t="shared" si="13"/>
        <v>1.4718598190337199E-2</v>
      </c>
      <c r="J198" s="41">
        <f t="shared" si="15"/>
        <v>99.443573877114417</v>
      </c>
      <c r="K198" s="37" t="str">
        <f t="shared" si="14"/>
        <v>C</v>
      </c>
    </row>
    <row r="199" spans="1:11" ht="15" customHeight="1">
      <c r="A199" s="37" t="s">
        <v>1181</v>
      </c>
      <c r="B199" s="38" t="s">
        <v>1182</v>
      </c>
      <c r="C199" s="37" t="s">
        <v>14</v>
      </c>
      <c r="D199" s="37" t="s">
        <v>553</v>
      </c>
      <c r="E199" s="37" t="s">
        <v>58</v>
      </c>
      <c r="F199" s="39">
        <v>33</v>
      </c>
      <c r="G199" s="40">
        <v>10.96</v>
      </c>
      <c r="H199" s="40">
        <f t="shared" si="12"/>
        <v>361.68</v>
      </c>
      <c r="I199" s="41">
        <f t="shared" si="13"/>
        <v>1.4538911903539965E-2</v>
      </c>
      <c r="J199" s="41">
        <f t="shared" si="15"/>
        <v>99.45811278901796</v>
      </c>
      <c r="K199" s="37" t="str">
        <f t="shared" si="14"/>
        <v>C</v>
      </c>
    </row>
    <row r="200" spans="1:11" ht="15" customHeight="1">
      <c r="A200" s="37" t="s">
        <v>1447</v>
      </c>
      <c r="B200" s="38" t="s">
        <v>1448</v>
      </c>
      <c r="C200" s="37" t="s">
        <v>14</v>
      </c>
      <c r="D200" s="37" t="s">
        <v>553</v>
      </c>
      <c r="E200" s="37" t="s">
        <v>81</v>
      </c>
      <c r="F200" s="39">
        <v>9</v>
      </c>
      <c r="G200" s="40">
        <v>39.9</v>
      </c>
      <c r="H200" s="40">
        <f t="shared" si="12"/>
        <v>359.1</v>
      </c>
      <c r="I200" s="41">
        <f t="shared" si="13"/>
        <v>1.4435200355455657E-2</v>
      </c>
      <c r="J200" s="41">
        <f t="shared" si="15"/>
        <v>99.47254798937341</v>
      </c>
      <c r="K200" s="37" t="str">
        <f t="shared" si="14"/>
        <v>C</v>
      </c>
    </row>
    <row r="201" spans="1:11" ht="15" customHeight="1">
      <c r="A201" s="37" t="s">
        <v>770</v>
      </c>
      <c r="B201" s="38" t="s">
        <v>771</v>
      </c>
      <c r="C201" s="37" t="s">
        <v>29</v>
      </c>
      <c r="D201" s="37" t="s">
        <v>553</v>
      </c>
      <c r="E201" s="37" t="s">
        <v>81</v>
      </c>
      <c r="F201" s="39">
        <v>10</v>
      </c>
      <c r="G201" s="40">
        <v>34.54</v>
      </c>
      <c r="H201" s="40">
        <f t="shared" si="12"/>
        <v>345.4</v>
      </c>
      <c r="I201" s="41">
        <f t="shared" si="13"/>
        <v>1.388448399547308E-2</v>
      </c>
      <c r="J201" s="41">
        <f t="shared" si="15"/>
        <v>99.486432473368879</v>
      </c>
      <c r="K201" s="37" t="str">
        <f t="shared" si="14"/>
        <v>C</v>
      </c>
    </row>
    <row r="202" spans="1:11" ht="15" customHeight="1">
      <c r="A202" s="37" t="s">
        <v>956</v>
      </c>
      <c r="B202" s="38" t="s">
        <v>957</v>
      </c>
      <c r="C202" s="37" t="s">
        <v>170</v>
      </c>
      <c r="D202" s="37" t="s">
        <v>514</v>
      </c>
      <c r="E202" s="37" t="s">
        <v>951</v>
      </c>
      <c r="F202" s="39">
        <v>18</v>
      </c>
      <c r="G202" s="40">
        <v>19.11</v>
      </c>
      <c r="H202" s="40">
        <f t="shared" si="12"/>
        <v>343.98</v>
      </c>
      <c r="I202" s="41">
        <f t="shared" si="13"/>
        <v>1.3827402445752259E-2</v>
      </c>
      <c r="J202" s="41">
        <f t="shared" si="15"/>
        <v>99.500259875814635</v>
      </c>
      <c r="K202" s="37" t="str">
        <f t="shared" si="14"/>
        <v>C</v>
      </c>
    </row>
    <row r="203" spans="1:11" ht="15" customHeight="1">
      <c r="A203" s="37" t="s">
        <v>1727</v>
      </c>
      <c r="B203" s="38" t="s">
        <v>1728</v>
      </c>
      <c r="C203" s="37" t="s">
        <v>14</v>
      </c>
      <c r="D203" s="37" t="s">
        <v>514</v>
      </c>
      <c r="E203" s="37" t="s">
        <v>15</v>
      </c>
      <c r="F203" s="39">
        <v>12.005333397119999</v>
      </c>
      <c r="G203" s="40">
        <v>28.57</v>
      </c>
      <c r="H203" s="40">
        <f t="shared" si="12"/>
        <v>342.99</v>
      </c>
      <c r="I203" s="41">
        <f t="shared" si="13"/>
        <v>1.3787606154045491E-2</v>
      </c>
      <c r="J203" s="41">
        <f t="shared" si="15"/>
        <v>99.514047481968674</v>
      </c>
      <c r="K203" s="37" t="str">
        <f t="shared" si="14"/>
        <v>C</v>
      </c>
    </row>
    <row r="204" spans="1:11" ht="15" customHeight="1">
      <c r="A204" s="37" t="s">
        <v>1953</v>
      </c>
      <c r="B204" s="38" t="s">
        <v>1954</v>
      </c>
      <c r="C204" s="37" t="s">
        <v>14</v>
      </c>
      <c r="D204" s="37" t="s">
        <v>553</v>
      </c>
      <c r="E204" s="37" t="s">
        <v>101</v>
      </c>
      <c r="F204" s="39">
        <v>24.959653200000002</v>
      </c>
      <c r="G204" s="40">
        <v>13.61</v>
      </c>
      <c r="H204" s="40">
        <f t="shared" si="12"/>
        <v>339.7</v>
      </c>
      <c r="I204" s="41">
        <f t="shared" si="13"/>
        <v>1.3655353831100767E-2</v>
      </c>
      <c r="J204" s="41">
        <f t="shared" si="15"/>
        <v>99.527702835799772</v>
      </c>
      <c r="K204" s="37" t="str">
        <f t="shared" si="14"/>
        <v>C</v>
      </c>
    </row>
    <row r="205" spans="1:11" ht="20.100000000000001" customHeight="1">
      <c r="A205" s="37" t="s">
        <v>1113</v>
      </c>
      <c r="B205" s="38" t="s">
        <v>1114</v>
      </c>
      <c r="C205" s="37" t="s">
        <v>105</v>
      </c>
      <c r="D205" s="37" t="s">
        <v>514</v>
      </c>
      <c r="E205" s="37" t="s">
        <v>15</v>
      </c>
      <c r="F205" s="39">
        <v>9.023244</v>
      </c>
      <c r="G205" s="40">
        <v>36.9</v>
      </c>
      <c r="H205" s="40">
        <f t="shared" si="12"/>
        <v>332.96</v>
      </c>
      <c r="I205" s="41">
        <f t="shared" si="13"/>
        <v>1.3384417461299121E-2</v>
      </c>
      <c r="J205" s="41">
        <f t="shared" si="15"/>
        <v>99.541087253261068</v>
      </c>
      <c r="K205" s="37" t="str">
        <f t="shared" si="14"/>
        <v>C</v>
      </c>
    </row>
    <row r="206" spans="1:11" ht="20.100000000000001" customHeight="1">
      <c r="A206" s="37" t="s">
        <v>881</v>
      </c>
      <c r="B206" s="38" t="s">
        <v>882</v>
      </c>
      <c r="C206" s="37" t="s">
        <v>105</v>
      </c>
      <c r="D206" s="37" t="s">
        <v>553</v>
      </c>
      <c r="E206" s="37" t="s">
        <v>48</v>
      </c>
      <c r="F206" s="39">
        <v>2.1945000000000001</v>
      </c>
      <c r="G206" s="40">
        <v>150</v>
      </c>
      <c r="H206" s="40">
        <f t="shared" si="12"/>
        <v>329.18</v>
      </c>
      <c r="I206" s="41">
        <f t="shared" si="13"/>
        <v>1.3232467983873274E-2</v>
      </c>
      <c r="J206" s="41">
        <f t="shared" si="15"/>
        <v>99.554319721244937</v>
      </c>
      <c r="K206" s="37" t="str">
        <f t="shared" si="14"/>
        <v>C</v>
      </c>
    </row>
    <row r="207" spans="1:11" ht="27.95" customHeight="1">
      <c r="A207" s="37" t="s">
        <v>539</v>
      </c>
      <c r="B207" s="38" t="s">
        <v>540</v>
      </c>
      <c r="C207" s="37" t="s">
        <v>14</v>
      </c>
      <c r="D207" s="37" t="s">
        <v>500</v>
      </c>
      <c r="E207" s="37" t="s">
        <v>15</v>
      </c>
      <c r="F207" s="39">
        <v>396</v>
      </c>
      <c r="G207" s="40">
        <v>0.79</v>
      </c>
      <c r="H207" s="40">
        <f t="shared" si="12"/>
        <v>312.83999999999997</v>
      </c>
      <c r="I207" s="41">
        <f t="shared" si="13"/>
        <v>1.2575628179339313E-2</v>
      </c>
      <c r="J207" s="41">
        <f t="shared" si="15"/>
        <v>99.566895349424271</v>
      </c>
      <c r="K207" s="37" t="str">
        <f t="shared" si="14"/>
        <v>C</v>
      </c>
    </row>
    <row r="208" spans="1:11" ht="15" customHeight="1">
      <c r="A208" s="37" t="s">
        <v>1454</v>
      </c>
      <c r="B208" s="38" t="s">
        <v>1455</v>
      </c>
      <c r="C208" s="37" t="s">
        <v>14</v>
      </c>
      <c r="D208" s="37" t="s">
        <v>514</v>
      </c>
      <c r="E208" s="37" t="s">
        <v>15</v>
      </c>
      <c r="F208" s="39">
        <v>20.554200799453</v>
      </c>
      <c r="G208" s="40">
        <v>15.09</v>
      </c>
      <c r="H208" s="40">
        <f t="shared" si="12"/>
        <v>310.16000000000003</v>
      </c>
      <c r="I208" s="41">
        <f t="shared" si="13"/>
        <v>1.2467896803809877E-2</v>
      </c>
      <c r="J208" s="41">
        <f t="shared" si="15"/>
        <v>99.579363246228084</v>
      </c>
      <c r="K208" s="37" t="str">
        <f t="shared" si="14"/>
        <v>C</v>
      </c>
    </row>
    <row r="209" spans="1:11" ht="20.100000000000001" customHeight="1">
      <c r="A209" s="37" t="s">
        <v>2020</v>
      </c>
      <c r="B209" s="38" t="s">
        <v>2021</v>
      </c>
      <c r="C209" s="37" t="s">
        <v>14</v>
      </c>
      <c r="D209" s="37" t="s">
        <v>557</v>
      </c>
      <c r="E209" s="37" t="s">
        <v>58</v>
      </c>
      <c r="F209" s="44">
        <v>1.1926656E-4</v>
      </c>
      <c r="G209" s="40">
        <v>2510525.2999999998</v>
      </c>
      <c r="H209" s="40">
        <f t="shared" si="12"/>
        <v>299.42</v>
      </c>
      <c r="I209" s="41">
        <f t="shared" si="13"/>
        <v>1.2036167336203097E-2</v>
      </c>
      <c r="J209" s="41">
        <f t="shared" si="15"/>
        <v>99.591399413564289</v>
      </c>
      <c r="K209" s="37" t="str">
        <f t="shared" si="14"/>
        <v>C</v>
      </c>
    </row>
    <row r="210" spans="1:11" ht="27.95" customHeight="1">
      <c r="A210" s="37" t="s">
        <v>1459</v>
      </c>
      <c r="B210" s="38" t="s">
        <v>1460</v>
      </c>
      <c r="C210" s="37" t="s">
        <v>14</v>
      </c>
      <c r="D210" s="37" t="s">
        <v>500</v>
      </c>
      <c r="E210" s="37" t="s">
        <v>15</v>
      </c>
      <c r="F210" s="39">
        <v>270.82854672399998</v>
      </c>
      <c r="G210" s="40">
        <v>1.06</v>
      </c>
      <c r="H210" s="40">
        <f t="shared" si="12"/>
        <v>287.08</v>
      </c>
      <c r="I210" s="41">
        <f t="shared" si="13"/>
        <v>1.1540120629474267E-2</v>
      </c>
      <c r="J210" s="41">
        <f t="shared" si="15"/>
        <v>99.602939534193766</v>
      </c>
      <c r="K210" s="37" t="str">
        <f t="shared" si="14"/>
        <v>C</v>
      </c>
    </row>
    <row r="211" spans="1:11" ht="15" customHeight="1">
      <c r="A211" s="37" t="s">
        <v>614</v>
      </c>
      <c r="B211" s="38" t="s">
        <v>615</v>
      </c>
      <c r="C211" s="37" t="s">
        <v>14</v>
      </c>
      <c r="D211" s="37" t="s">
        <v>553</v>
      </c>
      <c r="E211" s="37" t="s">
        <v>58</v>
      </c>
      <c r="F211" s="39">
        <v>1.1252</v>
      </c>
      <c r="G211" s="40">
        <v>247.18</v>
      </c>
      <c r="H211" s="40">
        <f t="shared" si="12"/>
        <v>278.13</v>
      </c>
      <c r="I211" s="41">
        <f t="shared" si="13"/>
        <v>1.1180346073135287E-2</v>
      </c>
      <c r="J211" s="41">
        <f t="shared" si="15"/>
        <v>99.614119880266898</v>
      </c>
      <c r="K211" s="37" t="str">
        <f t="shared" si="14"/>
        <v>C</v>
      </c>
    </row>
    <row r="212" spans="1:11" ht="15" customHeight="1">
      <c r="A212" s="37" t="s">
        <v>979</v>
      </c>
      <c r="B212" s="38" t="s">
        <v>980</v>
      </c>
      <c r="C212" s="37" t="s">
        <v>14</v>
      </c>
      <c r="D212" s="37" t="s">
        <v>553</v>
      </c>
      <c r="E212" s="37" t="s">
        <v>101</v>
      </c>
      <c r="F212" s="39">
        <v>16.411770000000001</v>
      </c>
      <c r="G212" s="40">
        <v>16.8</v>
      </c>
      <c r="H212" s="40">
        <f t="shared" si="12"/>
        <v>275.72000000000003</v>
      </c>
      <c r="I212" s="41">
        <f t="shared" si="13"/>
        <v>1.1083468231707696E-2</v>
      </c>
      <c r="J212" s="41">
        <f t="shared" si="15"/>
        <v>99.625203348498601</v>
      </c>
      <c r="K212" s="37" t="str">
        <f t="shared" si="14"/>
        <v>C</v>
      </c>
    </row>
    <row r="213" spans="1:11" ht="20.100000000000001" customHeight="1">
      <c r="A213" s="37" t="s">
        <v>2151</v>
      </c>
      <c r="B213" s="38" t="s">
        <v>2152</v>
      </c>
      <c r="C213" s="37" t="s">
        <v>14</v>
      </c>
      <c r="D213" s="37" t="s">
        <v>557</v>
      </c>
      <c r="E213" s="37" t="s">
        <v>58</v>
      </c>
      <c r="F213" s="42">
        <v>1.8667692150800001E-2</v>
      </c>
      <c r="G213" s="40">
        <v>14496</v>
      </c>
      <c r="H213" s="40">
        <f t="shared" si="12"/>
        <v>270.61</v>
      </c>
      <c r="I213" s="41">
        <f t="shared" si="13"/>
        <v>1.0878055049261641E-2</v>
      </c>
      <c r="J213" s="41">
        <f t="shared" si="15"/>
        <v>99.636081403547863</v>
      </c>
      <c r="K213" s="37" t="str">
        <f t="shared" si="14"/>
        <v>C</v>
      </c>
    </row>
    <row r="214" spans="1:11" ht="20.100000000000001" customHeight="1">
      <c r="A214" s="37" t="s">
        <v>616</v>
      </c>
      <c r="B214" s="38" t="s">
        <v>617</v>
      </c>
      <c r="C214" s="37" t="s">
        <v>14</v>
      </c>
      <c r="D214" s="37" t="s">
        <v>553</v>
      </c>
      <c r="E214" s="37" t="s">
        <v>58</v>
      </c>
      <c r="F214" s="39">
        <v>1.1252</v>
      </c>
      <c r="G214" s="40">
        <v>239.03</v>
      </c>
      <c r="H214" s="40">
        <f t="shared" si="12"/>
        <v>268.95999999999998</v>
      </c>
      <c r="I214" s="41">
        <f t="shared" si="13"/>
        <v>1.0811727896417022E-2</v>
      </c>
      <c r="J214" s="41">
        <f t="shared" si="15"/>
        <v>99.646893131444273</v>
      </c>
      <c r="K214" s="37" t="str">
        <f t="shared" si="14"/>
        <v>C</v>
      </c>
    </row>
    <row r="215" spans="1:11" ht="15" customHeight="1">
      <c r="A215" s="37" t="s">
        <v>1277</v>
      </c>
      <c r="B215" s="38" t="s">
        <v>1278</v>
      </c>
      <c r="C215" s="37" t="s">
        <v>14</v>
      </c>
      <c r="D215" s="37" t="s">
        <v>553</v>
      </c>
      <c r="E215" s="37" t="s">
        <v>58</v>
      </c>
      <c r="F215" s="39">
        <v>2</v>
      </c>
      <c r="G215" s="40">
        <v>131.80000000000001</v>
      </c>
      <c r="H215" s="40">
        <f t="shared" si="12"/>
        <v>263.60000000000002</v>
      </c>
      <c r="I215" s="41">
        <f t="shared" si="13"/>
        <v>1.0596265145358148E-2</v>
      </c>
      <c r="J215" s="41">
        <f t="shared" si="15"/>
        <v>99.657489396589625</v>
      </c>
      <c r="K215" s="37" t="str">
        <f t="shared" si="14"/>
        <v>C</v>
      </c>
    </row>
    <row r="216" spans="1:11" ht="20.100000000000001" customHeight="1">
      <c r="A216" s="37" t="s">
        <v>1786</v>
      </c>
      <c r="B216" s="38" t="s">
        <v>1787</v>
      </c>
      <c r="C216" s="37" t="s">
        <v>14</v>
      </c>
      <c r="D216" s="37" t="s">
        <v>518</v>
      </c>
      <c r="E216" s="37" t="s">
        <v>118</v>
      </c>
      <c r="F216" s="39">
        <v>5.13</v>
      </c>
      <c r="G216" s="40">
        <v>49.86</v>
      </c>
      <c r="H216" s="40">
        <f t="shared" si="12"/>
        <v>255.78</v>
      </c>
      <c r="I216" s="41">
        <f t="shared" si="13"/>
        <v>1.0281914639149115E-2</v>
      </c>
      <c r="J216" s="41">
        <f t="shared" si="15"/>
        <v>99.667771311228776</v>
      </c>
      <c r="K216" s="37" t="str">
        <f t="shared" si="14"/>
        <v>C</v>
      </c>
    </row>
    <row r="217" spans="1:11" ht="15" customHeight="1">
      <c r="A217" s="37" t="s">
        <v>601</v>
      </c>
      <c r="B217" s="38" t="s">
        <v>602</v>
      </c>
      <c r="C217" s="37" t="s">
        <v>14</v>
      </c>
      <c r="D217" s="37" t="s">
        <v>553</v>
      </c>
      <c r="E217" s="37" t="s">
        <v>101</v>
      </c>
      <c r="F217" s="39">
        <v>17.997706000000001</v>
      </c>
      <c r="G217" s="40">
        <v>13.87</v>
      </c>
      <c r="H217" s="40">
        <f t="shared" si="12"/>
        <v>249.63</v>
      </c>
      <c r="I217" s="41">
        <f t="shared" si="13"/>
        <v>1.0034695251273727E-2</v>
      </c>
      <c r="J217" s="41">
        <f t="shared" si="15"/>
        <v>99.677806006480054</v>
      </c>
      <c r="K217" s="37" t="str">
        <f t="shared" si="14"/>
        <v>C</v>
      </c>
    </row>
    <row r="218" spans="1:11" ht="20.100000000000001" customHeight="1">
      <c r="A218" s="37" t="s">
        <v>2363</v>
      </c>
      <c r="B218" s="38" t="s">
        <v>2364</v>
      </c>
      <c r="C218" s="37" t="s">
        <v>14</v>
      </c>
      <c r="D218" s="37" t="s">
        <v>553</v>
      </c>
      <c r="E218" s="37" t="s">
        <v>58</v>
      </c>
      <c r="F218" s="39">
        <v>80.012519999999995</v>
      </c>
      <c r="G218" s="40">
        <v>3.08</v>
      </c>
      <c r="H218" s="40">
        <f t="shared" si="12"/>
        <v>246.44</v>
      </c>
      <c r="I218" s="41">
        <f t="shared" si="13"/>
        <v>9.9064627557741338E-3</v>
      </c>
      <c r="J218" s="41">
        <f t="shared" si="15"/>
        <v>99.687712469235834</v>
      </c>
      <c r="K218" s="37" t="str">
        <f t="shared" si="14"/>
        <v>C</v>
      </c>
    </row>
    <row r="219" spans="1:11" ht="20.100000000000001" customHeight="1">
      <c r="A219" s="37" t="s">
        <v>1499</v>
      </c>
      <c r="B219" s="38" t="s">
        <v>1500</v>
      </c>
      <c r="C219" s="37" t="s">
        <v>14</v>
      </c>
      <c r="D219" s="37" t="s">
        <v>557</v>
      </c>
      <c r="E219" s="37" t="s">
        <v>58</v>
      </c>
      <c r="F219" s="45">
        <v>4.9464905923941122E-2</v>
      </c>
      <c r="G219" s="40">
        <v>4800</v>
      </c>
      <c r="H219" s="40">
        <f t="shared" si="12"/>
        <v>237.43</v>
      </c>
      <c r="I219" s="41">
        <f t="shared" si="13"/>
        <v>9.5442763029680768E-3</v>
      </c>
      <c r="J219" s="41">
        <f t="shared" si="15"/>
        <v>99.697256745538809</v>
      </c>
      <c r="K219" s="37" t="str">
        <f t="shared" si="14"/>
        <v>C</v>
      </c>
    </row>
    <row r="220" spans="1:11" ht="27.95" customHeight="1">
      <c r="A220" s="37" t="s">
        <v>1893</v>
      </c>
      <c r="B220" s="38" t="s">
        <v>1894</v>
      </c>
      <c r="C220" s="37" t="s">
        <v>170</v>
      </c>
      <c r="D220" s="37" t="s">
        <v>500</v>
      </c>
      <c r="E220" s="37" t="s">
        <v>196</v>
      </c>
      <c r="F220" s="39">
        <v>45.906709999999997</v>
      </c>
      <c r="G220" s="40">
        <v>5</v>
      </c>
      <c r="H220" s="40">
        <f t="shared" si="12"/>
        <v>229.53</v>
      </c>
      <c r="I220" s="41">
        <f t="shared" si="13"/>
        <v>9.226709934802943E-3</v>
      </c>
      <c r="J220" s="41">
        <f t="shared" si="15"/>
        <v>99.706483455473617</v>
      </c>
      <c r="K220" s="37" t="str">
        <f t="shared" si="14"/>
        <v>C</v>
      </c>
    </row>
    <row r="221" spans="1:11" ht="20.100000000000001" customHeight="1">
      <c r="A221" s="37" t="s">
        <v>1260</v>
      </c>
      <c r="B221" s="38" t="s">
        <v>1261</v>
      </c>
      <c r="C221" s="37" t="s">
        <v>105</v>
      </c>
      <c r="D221" s="37" t="s">
        <v>553</v>
      </c>
      <c r="E221" s="37" t="s">
        <v>58</v>
      </c>
      <c r="F221" s="39">
        <v>17</v>
      </c>
      <c r="G221" s="40">
        <v>13.43</v>
      </c>
      <c r="H221" s="40">
        <f t="shared" si="12"/>
        <v>228.31</v>
      </c>
      <c r="I221" s="41">
        <f t="shared" si="13"/>
        <v>9.177668039972376E-3</v>
      </c>
      <c r="J221" s="41">
        <f t="shared" si="15"/>
        <v>99.715661123513584</v>
      </c>
      <c r="K221" s="37" t="str">
        <f t="shared" si="14"/>
        <v>C</v>
      </c>
    </row>
    <row r="222" spans="1:11" ht="15" customHeight="1">
      <c r="A222" s="37" t="s">
        <v>824</v>
      </c>
      <c r="B222" s="38" t="s">
        <v>825</v>
      </c>
      <c r="C222" s="37" t="s">
        <v>14</v>
      </c>
      <c r="D222" s="37" t="s">
        <v>553</v>
      </c>
      <c r="E222" s="37" t="s">
        <v>101</v>
      </c>
      <c r="F222" s="39">
        <v>14.3494099798656</v>
      </c>
      <c r="G222" s="40">
        <v>15.73</v>
      </c>
      <c r="H222" s="40">
        <f t="shared" si="12"/>
        <v>225.72</v>
      </c>
      <c r="I222" s="41">
        <f t="shared" si="13"/>
        <v>9.0735545091435547E-3</v>
      </c>
      <c r="J222" s="41">
        <f t="shared" si="15"/>
        <v>99.724734678022728</v>
      </c>
      <c r="K222" s="37" t="str">
        <f t="shared" si="14"/>
        <v>C</v>
      </c>
    </row>
    <row r="223" spans="1:11" ht="27.95" customHeight="1">
      <c r="A223" s="37" t="s">
        <v>530</v>
      </c>
      <c r="B223" s="38" t="s">
        <v>531</v>
      </c>
      <c r="C223" s="37" t="s">
        <v>14</v>
      </c>
      <c r="D223" s="37" t="s">
        <v>500</v>
      </c>
      <c r="E223" s="37" t="s">
        <v>19</v>
      </c>
      <c r="F223" s="39">
        <v>12</v>
      </c>
      <c r="G223" s="40">
        <v>18.73</v>
      </c>
      <c r="H223" s="40">
        <f t="shared" si="12"/>
        <v>224.76</v>
      </c>
      <c r="I223" s="41">
        <f t="shared" si="13"/>
        <v>9.0349641656703242E-3</v>
      </c>
      <c r="J223" s="41">
        <f t="shared" si="15"/>
        <v>99.733769642188392</v>
      </c>
      <c r="K223" s="37" t="str">
        <f t="shared" si="14"/>
        <v>C</v>
      </c>
    </row>
    <row r="224" spans="1:11" ht="15" customHeight="1">
      <c r="A224" s="37" t="s">
        <v>791</v>
      </c>
      <c r="B224" s="38" t="s">
        <v>792</v>
      </c>
      <c r="C224" s="37" t="s">
        <v>14</v>
      </c>
      <c r="D224" s="37" t="s">
        <v>553</v>
      </c>
      <c r="E224" s="37" t="s">
        <v>58</v>
      </c>
      <c r="F224" s="39">
        <v>1366.9002</v>
      </c>
      <c r="G224" s="40">
        <v>0.15</v>
      </c>
      <c r="H224" s="40">
        <f t="shared" si="12"/>
        <v>205.04</v>
      </c>
      <c r="I224" s="41">
        <f t="shared" si="13"/>
        <v>8.2422541934910262E-3</v>
      </c>
      <c r="J224" s="41">
        <f t="shared" si="15"/>
        <v>99.742011896381882</v>
      </c>
      <c r="K224" s="37" t="str">
        <f t="shared" si="14"/>
        <v>C</v>
      </c>
    </row>
    <row r="225" spans="1:11" ht="20.100000000000001" customHeight="1">
      <c r="A225" s="37" t="s">
        <v>1985</v>
      </c>
      <c r="B225" s="38" t="s">
        <v>1986</v>
      </c>
      <c r="C225" s="37" t="s">
        <v>14</v>
      </c>
      <c r="D225" s="37" t="s">
        <v>553</v>
      </c>
      <c r="E225" s="37" t="s">
        <v>118</v>
      </c>
      <c r="F225" s="39">
        <v>1.4752056</v>
      </c>
      <c r="G225" s="40">
        <v>133.51</v>
      </c>
      <c r="H225" s="40">
        <f t="shared" si="12"/>
        <v>196.95</v>
      </c>
      <c r="I225" s="41">
        <f t="shared" si="13"/>
        <v>7.9170501531801475E-3</v>
      </c>
      <c r="J225" s="41">
        <f t="shared" si="15"/>
        <v>99.749928946535064</v>
      </c>
      <c r="K225" s="37" t="str">
        <f t="shared" si="14"/>
        <v>C</v>
      </c>
    </row>
    <row r="226" spans="1:11" ht="15" customHeight="1">
      <c r="A226" s="37" t="s">
        <v>560</v>
      </c>
      <c r="B226" s="38" t="s">
        <v>561</v>
      </c>
      <c r="C226" s="37" t="s">
        <v>14</v>
      </c>
      <c r="D226" s="37" t="s">
        <v>553</v>
      </c>
      <c r="E226" s="37" t="s">
        <v>58</v>
      </c>
      <c r="F226" s="39">
        <v>24</v>
      </c>
      <c r="G226" s="40">
        <v>7.62</v>
      </c>
      <c r="H226" s="40">
        <f t="shared" si="12"/>
        <v>182.88</v>
      </c>
      <c r="I226" s="41">
        <f t="shared" si="13"/>
        <v>7.3514604316505987E-3</v>
      </c>
      <c r="J226" s="41">
        <f t="shared" si="15"/>
        <v>99.757280406966714</v>
      </c>
      <c r="K226" s="37" t="str">
        <f t="shared" si="14"/>
        <v>C</v>
      </c>
    </row>
    <row r="227" spans="1:11" ht="15" customHeight="1">
      <c r="A227" s="37" t="s">
        <v>1739</v>
      </c>
      <c r="B227" s="38" t="s">
        <v>1740</v>
      </c>
      <c r="C227" s="37" t="s">
        <v>14</v>
      </c>
      <c r="D227" s="37" t="s">
        <v>514</v>
      </c>
      <c r="E227" s="37" t="s">
        <v>15</v>
      </c>
      <c r="F227" s="39">
        <v>6.7947650712960002</v>
      </c>
      <c r="G227" s="40">
        <v>25.65</v>
      </c>
      <c r="H227" s="40">
        <f t="shared" si="12"/>
        <v>174.29</v>
      </c>
      <c r="I227" s="41">
        <f t="shared" si="13"/>
        <v>7.0061572541140794E-3</v>
      </c>
      <c r="J227" s="41">
        <f t="shared" si="15"/>
        <v>99.764286564220825</v>
      </c>
      <c r="K227" s="37" t="str">
        <f t="shared" si="14"/>
        <v>C</v>
      </c>
    </row>
    <row r="228" spans="1:11" ht="20.100000000000001" customHeight="1">
      <c r="A228" s="37" t="s">
        <v>584</v>
      </c>
      <c r="B228" s="38" t="s">
        <v>585</v>
      </c>
      <c r="C228" s="37" t="s">
        <v>105</v>
      </c>
      <c r="D228" s="37" t="s">
        <v>553</v>
      </c>
      <c r="E228" s="37" t="s">
        <v>58</v>
      </c>
      <c r="F228" s="39">
        <v>200</v>
      </c>
      <c r="G228" s="40">
        <v>0.85</v>
      </c>
      <c r="H228" s="40">
        <f t="shared" si="12"/>
        <v>170</v>
      </c>
      <c r="I228" s="41">
        <f t="shared" si="13"/>
        <v>6.8337066567180768E-3</v>
      </c>
      <c r="J228" s="41">
        <f t="shared" si="15"/>
        <v>99.771120270877546</v>
      </c>
      <c r="K228" s="37" t="str">
        <f t="shared" si="14"/>
        <v>C</v>
      </c>
    </row>
    <row r="229" spans="1:11" ht="15" customHeight="1">
      <c r="A229" s="37" t="s">
        <v>1403</v>
      </c>
      <c r="B229" s="38" t="s">
        <v>1404</v>
      </c>
      <c r="C229" s="37" t="s">
        <v>29</v>
      </c>
      <c r="D229" s="37" t="s">
        <v>553</v>
      </c>
      <c r="E229" s="37" t="s">
        <v>101</v>
      </c>
      <c r="F229" s="39">
        <v>238.91</v>
      </c>
      <c r="G229" s="40">
        <v>0.71</v>
      </c>
      <c r="H229" s="40">
        <f t="shared" si="12"/>
        <v>169.63</v>
      </c>
      <c r="I229" s="41">
        <f t="shared" si="13"/>
        <v>6.8188332951711018E-3</v>
      </c>
      <c r="J229" s="41">
        <f t="shared" si="15"/>
        <v>99.777939104172717</v>
      </c>
      <c r="K229" s="37" t="str">
        <f t="shared" si="14"/>
        <v>C</v>
      </c>
    </row>
    <row r="230" spans="1:11" ht="20.100000000000001" customHeight="1">
      <c r="A230" s="37" t="s">
        <v>1534</v>
      </c>
      <c r="B230" s="38" t="s">
        <v>1535</v>
      </c>
      <c r="C230" s="37" t="s">
        <v>14</v>
      </c>
      <c r="D230" s="37" t="s">
        <v>553</v>
      </c>
      <c r="E230" s="37" t="s">
        <v>81</v>
      </c>
      <c r="F230" s="39">
        <v>69.759962279999996</v>
      </c>
      <c r="G230" s="40">
        <v>2.41</v>
      </c>
      <c r="H230" s="40">
        <f t="shared" si="12"/>
        <v>168.12</v>
      </c>
      <c r="I230" s="41">
        <f t="shared" si="13"/>
        <v>6.7581339007496653E-3</v>
      </c>
      <c r="J230" s="41">
        <f t="shared" si="15"/>
        <v>99.784697238073463</v>
      </c>
      <c r="K230" s="37" t="str">
        <f t="shared" si="14"/>
        <v>C</v>
      </c>
    </row>
    <row r="231" spans="1:11" ht="15" customHeight="1">
      <c r="A231" s="37" t="s">
        <v>567</v>
      </c>
      <c r="B231" s="38" t="s">
        <v>568</v>
      </c>
      <c r="C231" s="37" t="s">
        <v>14</v>
      </c>
      <c r="D231" s="37" t="s">
        <v>553</v>
      </c>
      <c r="E231" s="37" t="s">
        <v>81</v>
      </c>
      <c r="F231" s="39">
        <v>36</v>
      </c>
      <c r="G231" s="40">
        <v>4.6399999999999997</v>
      </c>
      <c r="H231" s="40">
        <f t="shared" si="12"/>
        <v>167.04</v>
      </c>
      <c r="I231" s="41">
        <f t="shared" si="13"/>
        <v>6.7147197643422796E-3</v>
      </c>
      <c r="J231" s="41">
        <f t="shared" si="15"/>
        <v>99.791411957837809</v>
      </c>
      <c r="K231" s="37" t="str">
        <f t="shared" si="14"/>
        <v>C</v>
      </c>
    </row>
    <row r="232" spans="1:11" ht="15" customHeight="1">
      <c r="A232" s="37" t="s">
        <v>1717</v>
      </c>
      <c r="B232" s="38" t="s">
        <v>1718</v>
      </c>
      <c r="C232" s="37" t="s">
        <v>14</v>
      </c>
      <c r="D232" s="37" t="s">
        <v>514</v>
      </c>
      <c r="E232" s="37" t="s">
        <v>15</v>
      </c>
      <c r="F232" s="39">
        <v>8.3199951900000002</v>
      </c>
      <c r="G232" s="40">
        <v>19.670000000000002</v>
      </c>
      <c r="H232" s="40">
        <f t="shared" si="12"/>
        <v>163.65</v>
      </c>
      <c r="I232" s="41">
        <f t="shared" si="13"/>
        <v>6.5784476139524308E-3</v>
      </c>
      <c r="J232" s="41">
        <f t="shared" si="15"/>
        <v>99.797990405451756</v>
      </c>
      <c r="K232" s="37" t="str">
        <f t="shared" si="14"/>
        <v>C</v>
      </c>
    </row>
    <row r="233" spans="1:11" ht="15" customHeight="1">
      <c r="A233" s="37" t="s">
        <v>1742</v>
      </c>
      <c r="B233" s="38" t="s">
        <v>1743</v>
      </c>
      <c r="C233" s="37" t="s">
        <v>14</v>
      </c>
      <c r="D233" s="37" t="s">
        <v>514</v>
      </c>
      <c r="E233" s="37" t="s">
        <v>15</v>
      </c>
      <c r="F233" s="39">
        <v>8.2243968335200002</v>
      </c>
      <c r="G233" s="40">
        <v>19.78</v>
      </c>
      <c r="H233" s="40">
        <f t="shared" si="12"/>
        <v>162.68</v>
      </c>
      <c r="I233" s="41">
        <f t="shared" si="13"/>
        <v>6.5394552877346872E-3</v>
      </c>
      <c r="J233" s="41">
        <f t="shared" si="15"/>
        <v>99.804529860739493</v>
      </c>
      <c r="K233" s="37" t="str">
        <f t="shared" si="14"/>
        <v>C</v>
      </c>
    </row>
    <row r="234" spans="1:11" ht="27.95" customHeight="1">
      <c r="A234" s="37" t="s">
        <v>1901</v>
      </c>
      <c r="B234" s="38" t="s">
        <v>1902</v>
      </c>
      <c r="C234" s="37" t="s">
        <v>170</v>
      </c>
      <c r="D234" s="37" t="s">
        <v>500</v>
      </c>
      <c r="E234" s="37" t="s">
        <v>196</v>
      </c>
      <c r="F234" s="39">
        <v>35.825932999999999</v>
      </c>
      <c r="G234" s="40">
        <v>4.5</v>
      </c>
      <c r="H234" s="40">
        <f t="shared" si="12"/>
        <v>161.22</v>
      </c>
      <c r="I234" s="41">
        <f t="shared" si="13"/>
        <v>6.4807658070358144E-3</v>
      </c>
      <c r="J234" s="41">
        <f t="shared" si="15"/>
        <v>99.811010626546533</v>
      </c>
      <c r="K234" s="37" t="str">
        <f t="shared" si="14"/>
        <v>C</v>
      </c>
    </row>
    <row r="235" spans="1:11" ht="27.95" customHeight="1">
      <c r="A235" s="37" t="s">
        <v>1450</v>
      </c>
      <c r="B235" s="38" t="s">
        <v>1451</v>
      </c>
      <c r="C235" s="37" t="s">
        <v>14</v>
      </c>
      <c r="D235" s="37" t="s">
        <v>500</v>
      </c>
      <c r="E235" s="37" t="s">
        <v>15</v>
      </c>
      <c r="F235" s="39">
        <v>131.40949567999999</v>
      </c>
      <c r="G235" s="40">
        <v>1.2</v>
      </c>
      <c r="H235" s="40">
        <f t="shared" si="12"/>
        <v>157.69</v>
      </c>
      <c r="I235" s="41">
        <f t="shared" si="13"/>
        <v>6.338865898222786E-3</v>
      </c>
      <c r="J235" s="41">
        <f t="shared" si="15"/>
        <v>99.817349492444762</v>
      </c>
      <c r="K235" s="37" t="str">
        <f t="shared" si="14"/>
        <v>C</v>
      </c>
    </row>
    <row r="236" spans="1:11" ht="20.100000000000001" customHeight="1">
      <c r="A236" s="37" t="s">
        <v>573</v>
      </c>
      <c r="B236" s="38" t="s">
        <v>574</v>
      </c>
      <c r="C236" s="37" t="s">
        <v>14</v>
      </c>
      <c r="D236" s="37" t="s">
        <v>553</v>
      </c>
      <c r="E236" s="37" t="s">
        <v>58</v>
      </c>
      <c r="F236" s="39">
        <v>25</v>
      </c>
      <c r="G236" s="40">
        <v>5.92</v>
      </c>
      <c r="H236" s="40">
        <f t="shared" si="12"/>
        <v>148</v>
      </c>
      <c r="I236" s="41">
        <f t="shared" si="13"/>
        <v>5.9493446187898549E-3</v>
      </c>
      <c r="J236" s="41">
        <f t="shared" si="15"/>
        <v>99.823298837063547</v>
      </c>
      <c r="K236" s="37" t="str">
        <f t="shared" si="14"/>
        <v>C</v>
      </c>
    </row>
    <row r="237" spans="1:11" ht="27.95" customHeight="1">
      <c r="A237" s="37" t="s">
        <v>2228</v>
      </c>
      <c r="B237" s="38" t="s">
        <v>2229</v>
      </c>
      <c r="C237" s="37" t="s">
        <v>14</v>
      </c>
      <c r="D237" s="37" t="s">
        <v>500</v>
      </c>
      <c r="E237" s="37" t="s">
        <v>15</v>
      </c>
      <c r="F237" s="39">
        <v>75.024703720000005</v>
      </c>
      <c r="G237" s="40">
        <v>1.97</v>
      </c>
      <c r="H237" s="40">
        <f t="shared" si="12"/>
        <v>147.80000000000001</v>
      </c>
      <c r="I237" s="41">
        <f t="shared" si="13"/>
        <v>5.9413049638995996E-3</v>
      </c>
      <c r="J237" s="41">
        <f t="shared" si="15"/>
        <v>99.829240142027444</v>
      </c>
      <c r="K237" s="37" t="str">
        <f t="shared" si="14"/>
        <v>C</v>
      </c>
    </row>
    <row r="238" spans="1:11" ht="20.100000000000001" customHeight="1">
      <c r="A238" s="37" t="s">
        <v>1531</v>
      </c>
      <c r="B238" s="38" t="s">
        <v>1532</v>
      </c>
      <c r="C238" s="37" t="s">
        <v>14</v>
      </c>
      <c r="D238" s="37" t="s">
        <v>553</v>
      </c>
      <c r="E238" s="37" t="s">
        <v>81</v>
      </c>
      <c r="F238" s="39">
        <v>13.6774</v>
      </c>
      <c r="G238" s="40">
        <v>10.48</v>
      </c>
      <c r="H238" s="40">
        <f t="shared" si="12"/>
        <v>143.34</v>
      </c>
      <c r="I238" s="41">
        <f t="shared" si="13"/>
        <v>5.7620206598468773E-3</v>
      </c>
      <c r="J238" s="41">
        <f t="shared" si="15"/>
        <v>99.835002162687289</v>
      </c>
      <c r="K238" s="37" t="str">
        <f t="shared" si="14"/>
        <v>C</v>
      </c>
    </row>
    <row r="239" spans="1:11" ht="20.100000000000001" customHeight="1">
      <c r="A239" s="37" t="s">
        <v>1222</v>
      </c>
      <c r="B239" s="38" t="s">
        <v>1223</v>
      </c>
      <c r="C239" s="37" t="s">
        <v>14</v>
      </c>
      <c r="D239" s="37" t="s">
        <v>553</v>
      </c>
      <c r="E239" s="37" t="s">
        <v>58</v>
      </c>
      <c r="F239" s="39">
        <v>154.77464520000001</v>
      </c>
      <c r="G239" s="40">
        <v>0.92</v>
      </c>
      <c r="H239" s="40">
        <f t="shared" si="12"/>
        <v>142.38999999999999</v>
      </c>
      <c r="I239" s="41">
        <f t="shared" si="13"/>
        <v>5.7238322991181581E-3</v>
      </c>
      <c r="J239" s="41">
        <f t="shared" si="15"/>
        <v>99.8407259949864</v>
      </c>
      <c r="K239" s="37" t="str">
        <f t="shared" si="14"/>
        <v>C</v>
      </c>
    </row>
    <row r="240" spans="1:11" ht="20.100000000000001" customHeight="1">
      <c r="A240" s="37" t="s">
        <v>1000</v>
      </c>
      <c r="B240" s="38" t="s">
        <v>1001</v>
      </c>
      <c r="C240" s="37" t="s">
        <v>105</v>
      </c>
      <c r="D240" s="37" t="s">
        <v>553</v>
      </c>
      <c r="E240" s="37" t="s">
        <v>1002</v>
      </c>
      <c r="F240" s="46">
        <v>0.64600000000000002</v>
      </c>
      <c r="G240" s="40">
        <v>207.86</v>
      </c>
      <c r="H240" s="40">
        <f t="shared" si="12"/>
        <v>134.28</v>
      </c>
      <c r="I240" s="41">
        <f t="shared" si="13"/>
        <v>5.397824293318255E-3</v>
      </c>
      <c r="J240" s="41">
        <f t="shared" si="15"/>
        <v>99.846123819279711</v>
      </c>
      <c r="K240" s="37" t="str">
        <f t="shared" si="14"/>
        <v>C</v>
      </c>
    </row>
    <row r="241" spans="1:11" ht="27.95" customHeight="1">
      <c r="A241" s="37" t="s">
        <v>2226</v>
      </c>
      <c r="B241" s="38" t="s">
        <v>2227</v>
      </c>
      <c r="C241" s="37" t="s">
        <v>14</v>
      </c>
      <c r="D241" s="37" t="s">
        <v>500</v>
      </c>
      <c r="E241" s="37" t="s">
        <v>15</v>
      </c>
      <c r="F241" s="39">
        <v>75.024703720000005</v>
      </c>
      <c r="G241" s="40">
        <v>1.73</v>
      </c>
      <c r="H241" s="40">
        <f t="shared" si="12"/>
        <v>129.79</v>
      </c>
      <c r="I241" s="41">
        <f t="shared" si="13"/>
        <v>5.2173340410319952E-3</v>
      </c>
      <c r="J241" s="41">
        <f t="shared" si="15"/>
        <v>99.851341153320746</v>
      </c>
      <c r="K241" s="37" t="str">
        <f t="shared" si="14"/>
        <v>C</v>
      </c>
    </row>
    <row r="242" spans="1:11" ht="27.95" customHeight="1">
      <c r="A242" s="37" t="s">
        <v>1876</v>
      </c>
      <c r="B242" s="38" t="s">
        <v>1877</v>
      </c>
      <c r="C242" s="37" t="s">
        <v>170</v>
      </c>
      <c r="D242" s="37" t="s">
        <v>500</v>
      </c>
      <c r="E242" s="37" t="s">
        <v>196</v>
      </c>
      <c r="F242" s="47">
        <v>0.67642500000000005</v>
      </c>
      <c r="G242" s="40">
        <v>190.35</v>
      </c>
      <c r="H242" s="40">
        <f t="shared" si="12"/>
        <v>128.76</v>
      </c>
      <c r="I242" s="41">
        <f t="shared" si="13"/>
        <v>5.1759298183471731E-3</v>
      </c>
      <c r="J242" s="41">
        <f t="shared" si="15"/>
        <v>99.856517083139096</v>
      </c>
      <c r="K242" s="37" t="str">
        <f t="shared" si="14"/>
        <v>C</v>
      </c>
    </row>
    <row r="243" spans="1:11" ht="20.100000000000001" customHeight="1">
      <c r="A243" s="37" t="s">
        <v>120</v>
      </c>
      <c r="B243" s="38" t="s">
        <v>121</v>
      </c>
      <c r="C243" s="37" t="s">
        <v>14</v>
      </c>
      <c r="D243" s="37" t="s">
        <v>553</v>
      </c>
      <c r="E243" s="37" t="s">
        <v>81</v>
      </c>
      <c r="F243" s="39">
        <v>86.44</v>
      </c>
      <c r="G243" s="40">
        <v>1.45</v>
      </c>
      <c r="H243" s="40">
        <f t="shared" si="12"/>
        <v>125.34</v>
      </c>
      <c r="I243" s="41">
        <f t="shared" si="13"/>
        <v>5.0384517197237869E-3</v>
      </c>
      <c r="J243" s="41">
        <f t="shared" si="15"/>
        <v>99.861555534858823</v>
      </c>
      <c r="K243" s="37" t="str">
        <f t="shared" si="14"/>
        <v>C</v>
      </c>
    </row>
    <row r="244" spans="1:11" ht="20.100000000000001" customHeight="1">
      <c r="A244" s="37" t="s">
        <v>1578</v>
      </c>
      <c r="B244" s="38" t="s">
        <v>1579</v>
      </c>
      <c r="C244" s="37" t="s">
        <v>14</v>
      </c>
      <c r="D244" s="37" t="s">
        <v>557</v>
      </c>
      <c r="E244" s="37" t="s">
        <v>58</v>
      </c>
      <c r="F244" s="48">
        <v>1.561511598E-3</v>
      </c>
      <c r="G244" s="40">
        <v>80139.05</v>
      </c>
      <c r="H244" s="40">
        <f t="shared" si="12"/>
        <v>125.14</v>
      </c>
      <c r="I244" s="41">
        <f t="shared" si="13"/>
        <v>5.0304120648335298E-3</v>
      </c>
      <c r="J244" s="41">
        <f t="shared" si="15"/>
        <v>99.866585946923664</v>
      </c>
      <c r="K244" s="37" t="str">
        <f t="shared" si="14"/>
        <v>C</v>
      </c>
    </row>
    <row r="245" spans="1:11" ht="15" customHeight="1">
      <c r="A245" s="37" t="s">
        <v>1666</v>
      </c>
      <c r="B245" s="38" t="s">
        <v>1667</v>
      </c>
      <c r="C245" s="37" t="s">
        <v>14</v>
      </c>
      <c r="D245" s="37" t="s">
        <v>553</v>
      </c>
      <c r="E245" s="37" t="s">
        <v>81</v>
      </c>
      <c r="F245" s="39">
        <v>2.0474999999999999</v>
      </c>
      <c r="G245" s="40">
        <v>56.84</v>
      </c>
      <c r="H245" s="40">
        <f t="shared" si="12"/>
        <v>116.38</v>
      </c>
      <c r="I245" s="41">
        <f t="shared" si="13"/>
        <v>4.6782751806402926E-3</v>
      </c>
      <c r="J245" s="41">
        <f t="shared" si="15"/>
        <v>99.871264222104301</v>
      </c>
      <c r="K245" s="37" t="str">
        <f t="shared" si="14"/>
        <v>C</v>
      </c>
    </row>
    <row r="246" spans="1:11" ht="15" customHeight="1">
      <c r="A246" s="37" t="s">
        <v>1405</v>
      </c>
      <c r="B246" s="38" t="s">
        <v>1406</v>
      </c>
      <c r="C246" s="37" t="s">
        <v>29</v>
      </c>
      <c r="D246" s="37" t="s">
        <v>514</v>
      </c>
      <c r="E246" s="37" t="s">
        <v>15</v>
      </c>
      <c r="F246" s="39">
        <v>5.6</v>
      </c>
      <c r="G246" s="40">
        <v>20.260000000000002</v>
      </c>
      <c r="H246" s="40">
        <f t="shared" si="12"/>
        <v>113.46</v>
      </c>
      <c r="I246" s="41">
        <f t="shared" si="13"/>
        <v>4.5608962192425469E-3</v>
      </c>
      <c r="J246" s="41">
        <f t="shared" si="15"/>
        <v>99.875825118323547</v>
      </c>
      <c r="K246" s="37" t="str">
        <f t="shared" si="14"/>
        <v>C</v>
      </c>
    </row>
    <row r="247" spans="1:11" ht="27.95" customHeight="1">
      <c r="A247" s="37" t="s">
        <v>1452</v>
      </c>
      <c r="B247" s="38" t="s">
        <v>1453</v>
      </c>
      <c r="C247" s="37" t="s">
        <v>14</v>
      </c>
      <c r="D247" s="37" t="s">
        <v>500</v>
      </c>
      <c r="E247" s="37" t="s">
        <v>15</v>
      </c>
      <c r="F247" s="39">
        <v>131.40949567999999</v>
      </c>
      <c r="G247" s="40">
        <v>0.85</v>
      </c>
      <c r="H247" s="40">
        <f t="shared" si="12"/>
        <v>111.7</v>
      </c>
      <c r="I247" s="41">
        <f t="shared" si="13"/>
        <v>4.4901472562082888E-3</v>
      </c>
      <c r="J247" s="41">
        <f t="shared" si="15"/>
        <v>99.880315265579753</v>
      </c>
      <c r="K247" s="37" t="str">
        <f t="shared" si="14"/>
        <v>C</v>
      </c>
    </row>
    <row r="248" spans="1:11" ht="27.95" customHeight="1">
      <c r="A248" s="37" t="s">
        <v>2256</v>
      </c>
      <c r="B248" s="38" t="s">
        <v>2257</v>
      </c>
      <c r="C248" s="37" t="s">
        <v>14</v>
      </c>
      <c r="D248" s="37" t="s">
        <v>553</v>
      </c>
      <c r="E248" s="37" t="s">
        <v>58</v>
      </c>
      <c r="F248" s="49">
        <v>0.37519999999999998</v>
      </c>
      <c r="G248" s="40">
        <v>269.44</v>
      </c>
      <c r="H248" s="40">
        <f t="shared" si="12"/>
        <v>101.09</v>
      </c>
      <c r="I248" s="41">
        <f t="shared" si="13"/>
        <v>4.0636435642801786E-3</v>
      </c>
      <c r="J248" s="41">
        <f t="shared" si="15"/>
        <v>99.884378909144033</v>
      </c>
      <c r="K248" s="37" t="str">
        <f t="shared" si="14"/>
        <v>C</v>
      </c>
    </row>
    <row r="249" spans="1:11" ht="15" customHeight="1">
      <c r="A249" s="37" t="s">
        <v>766</v>
      </c>
      <c r="B249" s="38" t="s">
        <v>767</v>
      </c>
      <c r="C249" s="37" t="s">
        <v>29</v>
      </c>
      <c r="D249" s="37" t="s">
        <v>553</v>
      </c>
      <c r="E249" s="37" t="s">
        <v>58</v>
      </c>
      <c r="F249" s="39">
        <v>1</v>
      </c>
      <c r="G249" s="40">
        <v>100.79</v>
      </c>
      <c r="H249" s="40">
        <f t="shared" si="12"/>
        <v>100.79</v>
      </c>
      <c r="I249" s="41">
        <f t="shared" si="13"/>
        <v>4.0515840819447943E-3</v>
      </c>
      <c r="J249" s="41">
        <f t="shared" si="15"/>
        <v>99.888430493225982</v>
      </c>
      <c r="K249" s="37" t="str">
        <f t="shared" si="14"/>
        <v>C</v>
      </c>
    </row>
    <row r="250" spans="1:11" ht="15" customHeight="1">
      <c r="A250" s="37" t="s">
        <v>1809</v>
      </c>
      <c r="B250" s="38" t="s">
        <v>1810</v>
      </c>
      <c r="C250" s="37" t="s">
        <v>14</v>
      </c>
      <c r="D250" s="37" t="s">
        <v>553</v>
      </c>
      <c r="E250" s="37" t="s">
        <v>81</v>
      </c>
      <c r="F250" s="39">
        <v>26.844732</v>
      </c>
      <c r="G250" s="40">
        <v>3.73</v>
      </c>
      <c r="H250" s="40">
        <f t="shared" si="12"/>
        <v>100.13</v>
      </c>
      <c r="I250" s="41">
        <f t="shared" si="13"/>
        <v>4.0250532208069472E-3</v>
      </c>
      <c r="J250" s="41">
        <f t="shared" si="15"/>
        <v>99.892455546446783</v>
      </c>
      <c r="K250" s="37" t="str">
        <f t="shared" si="14"/>
        <v>C</v>
      </c>
    </row>
    <row r="251" spans="1:11" ht="15" customHeight="1">
      <c r="A251" s="37" t="s">
        <v>1367</v>
      </c>
      <c r="B251" s="38" t="s">
        <v>1368</v>
      </c>
      <c r="C251" s="37" t="s">
        <v>14</v>
      </c>
      <c r="D251" s="37" t="s">
        <v>514</v>
      </c>
      <c r="E251" s="37" t="s">
        <v>15</v>
      </c>
      <c r="F251" s="39">
        <v>6.6237377289000872</v>
      </c>
      <c r="G251" s="40">
        <v>15.09</v>
      </c>
      <c r="H251" s="40">
        <f t="shared" si="12"/>
        <v>99.95</v>
      </c>
      <c r="I251" s="41">
        <f t="shared" si="13"/>
        <v>4.0178175314057162E-3</v>
      </c>
      <c r="J251" s="41">
        <f t="shared" si="15"/>
        <v>99.896473363978188</v>
      </c>
      <c r="K251" s="37" t="str">
        <f t="shared" si="14"/>
        <v>C</v>
      </c>
    </row>
    <row r="252" spans="1:11" ht="20.100000000000001" customHeight="1">
      <c r="A252" s="37" t="s">
        <v>1961</v>
      </c>
      <c r="B252" s="38" t="s">
        <v>1962</v>
      </c>
      <c r="C252" s="37" t="s">
        <v>14</v>
      </c>
      <c r="D252" s="37" t="s">
        <v>553</v>
      </c>
      <c r="E252" s="37" t="s">
        <v>58</v>
      </c>
      <c r="F252" s="39">
        <v>31.1038718</v>
      </c>
      <c r="G252" s="40">
        <v>3.05</v>
      </c>
      <c r="H252" s="40">
        <f t="shared" si="12"/>
        <v>94.87</v>
      </c>
      <c r="I252" s="41">
        <f t="shared" si="13"/>
        <v>3.8136102971932E-3</v>
      </c>
      <c r="J252" s="41">
        <f t="shared" si="15"/>
        <v>99.900286974275375</v>
      </c>
      <c r="K252" s="37" t="str">
        <f t="shared" si="14"/>
        <v>C</v>
      </c>
    </row>
    <row r="253" spans="1:11" ht="20.100000000000001" customHeight="1">
      <c r="A253" s="37" t="s">
        <v>826</v>
      </c>
      <c r="B253" s="38" t="s">
        <v>827</v>
      </c>
      <c r="C253" s="37" t="s">
        <v>14</v>
      </c>
      <c r="D253" s="37" t="s">
        <v>553</v>
      </c>
      <c r="E253" s="37" t="s">
        <v>58</v>
      </c>
      <c r="F253" s="39">
        <v>421.71639013206118</v>
      </c>
      <c r="G253" s="40">
        <v>0.22</v>
      </c>
      <c r="H253" s="40">
        <f t="shared" si="12"/>
        <v>92.78</v>
      </c>
      <c r="I253" s="41">
        <f t="shared" si="13"/>
        <v>3.7295959035900188E-3</v>
      </c>
      <c r="J253" s="41">
        <f t="shared" si="15"/>
        <v>99.904016570178968</v>
      </c>
      <c r="K253" s="37" t="str">
        <f t="shared" si="14"/>
        <v>C</v>
      </c>
    </row>
    <row r="254" spans="1:11" ht="20.100000000000001" customHeight="1">
      <c r="A254" s="37" t="s">
        <v>2123</v>
      </c>
      <c r="B254" s="38" t="s">
        <v>2124</v>
      </c>
      <c r="C254" s="37" t="s">
        <v>14</v>
      </c>
      <c r="D254" s="37" t="s">
        <v>553</v>
      </c>
      <c r="E254" s="37" t="s">
        <v>58</v>
      </c>
      <c r="F254" s="46">
        <v>0.75600000000000001</v>
      </c>
      <c r="G254" s="40">
        <v>122.25</v>
      </c>
      <c r="H254" s="40">
        <f t="shared" si="12"/>
        <v>92.42</v>
      </c>
      <c r="I254" s="41">
        <f t="shared" si="13"/>
        <v>3.7151245247875565E-3</v>
      </c>
      <c r="J254" s="41">
        <f t="shared" si="15"/>
        <v>99.907731694703756</v>
      </c>
      <c r="K254" s="37" t="str">
        <f t="shared" si="14"/>
        <v>C</v>
      </c>
    </row>
    <row r="255" spans="1:11" ht="27.95" customHeight="1">
      <c r="A255" s="37" t="s">
        <v>532</v>
      </c>
      <c r="B255" s="38" t="s">
        <v>533</v>
      </c>
      <c r="C255" s="37" t="s">
        <v>14</v>
      </c>
      <c r="D255" s="37" t="s">
        <v>500</v>
      </c>
      <c r="E255" s="37" t="s">
        <v>19</v>
      </c>
      <c r="F255" s="39">
        <v>12</v>
      </c>
      <c r="G255" s="40">
        <v>7.31</v>
      </c>
      <c r="H255" s="40">
        <f t="shared" si="12"/>
        <v>87.72</v>
      </c>
      <c r="I255" s="41">
        <f t="shared" si="13"/>
        <v>3.5261926348665274E-3</v>
      </c>
      <c r="J255" s="41">
        <f t="shared" si="15"/>
        <v>99.911257887338621</v>
      </c>
      <c r="K255" s="37" t="str">
        <f t="shared" si="14"/>
        <v>C</v>
      </c>
    </row>
    <row r="256" spans="1:11" ht="20.100000000000001" customHeight="1">
      <c r="A256" s="37" t="s">
        <v>1207</v>
      </c>
      <c r="B256" s="38" t="s">
        <v>1208</v>
      </c>
      <c r="C256" s="37" t="s">
        <v>14</v>
      </c>
      <c r="D256" s="37" t="s">
        <v>553</v>
      </c>
      <c r="E256" s="37" t="s">
        <v>58</v>
      </c>
      <c r="F256" s="39">
        <v>11</v>
      </c>
      <c r="G256" s="40">
        <v>7.79</v>
      </c>
      <c r="H256" s="40">
        <f t="shared" si="12"/>
        <v>85.69</v>
      </c>
      <c r="I256" s="41">
        <f t="shared" si="13"/>
        <v>3.4445901377304238E-3</v>
      </c>
      <c r="J256" s="41">
        <f t="shared" si="15"/>
        <v>99.914702477476354</v>
      </c>
      <c r="K256" s="37" t="str">
        <f t="shared" si="14"/>
        <v>C</v>
      </c>
    </row>
    <row r="257" spans="1:11" ht="15" customHeight="1">
      <c r="A257" s="37" t="s">
        <v>1253</v>
      </c>
      <c r="B257" s="38" t="s">
        <v>1254</v>
      </c>
      <c r="C257" s="37" t="s">
        <v>29</v>
      </c>
      <c r="D257" s="37" t="s">
        <v>553</v>
      </c>
      <c r="E257" s="37" t="s">
        <v>58</v>
      </c>
      <c r="F257" s="39">
        <v>1</v>
      </c>
      <c r="G257" s="40">
        <v>84.1</v>
      </c>
      <c r="H257" s="40">
        <f t="shared" si="12"/>
        <v>84.1</v>
      </c>
      <c r="I257" s="41">
        <f t="shared" si="13"/>
        <v>3.3806748813528836E-3</v>
      </c>
      <c r="J257" s="41">
        <f t="shared" si="15"/>
        <v>99.91808315235771</v>
      </c>
      <c r="K257" s="37" t="str">
        <f t="shared" si="14"/>
        <v>C</v>
      </c>
    </row>
    <row r="258" spans="1:11" ht="27.95" customHeight="1">
      <c r="A258" s="37" t="s">
        <v>1461</v>
      </c>
      <c r="B258" s="38" t="s">
        <v>1462</v>
      </c>
      <c r="C258" s="37" t="s">
        <v>14</v>
      </c>
      <c r="D258" s="37" t="s">
        <v>500</v>
      </c>
      <c r="E258" s="37" t="s">
        <v>15</v>
      </c>
      <c r="F258" s="39">
        <v>270.82854672399998</v>
      </c>
      <c r="G258" s="40">
        <v>0.31</v>
      </c>
      <c r="H258" s="40">
        <f t="shared" si="12"/>
        <v>83.96</v>
      </c>
      <c r="I258" s="41">
        <f t="shared" si="13"/>
        <v>3.3750471229297037E-3</v>
      </c>
      <c r="J258" s="41">
        <f t="shared" si="15"/>
        <v>99.921458199480639</v>
      </c>
      <c r="K258" s="37" t="str">
        <f t="shared" si="14"/>
        <v>C</v>
      </c>
    </row>
    <row r="259" spans="1:11" ht="20.100000000000001" customHeight="1">
      <c r="A259" s="37" t="s">
        <v>727</v>
      </c>
      <c r="B259" s="38" t="s">
        <v>728</v>
      </c>
      <c r="C259" s="37" t="s">
        <v>14</v>
      </c>
      <c r="D259" s="37" t="s">
        <v>553</v>
      </c>
      <c r="E259" s="37" t="s">
        <v>58</v>
      </c>
      <c r="F259" s="39">
        <v>1</v>
      </c>
      <c r="G259" s="40">
        <v>83.45</v>
      </c>
      <c r="H259" s="40">
        <f t="shared" si="12"/>
        <v>83.45</v>
      </c>
      <c r="I259" s="41">
        <f t="shared" si="13"/>
        <v>3.3545460029595505E-3</v>
      </c>
      <c r="J259" s="41">
        <f t="shared" si="15"/>
        <v>99.924812745483592</v>
      </c>
      <c r="K259" s="37" t="str">
        <f t="shared" si="14"/>
        <v>C</v>
      </c>
    </row>
    <row r="260" spans="1:11" ht="20.100000000000001" customHeight="1">
      <c r="A260" s="37" t="s">
        <v>2049</v>
      </c>
      <c r="B260" s="38" t="s">
        <v>2050</v>
      </c>
      <c r="C260" s="37" t="s">
        <v>14</v>
      </c>
      <c r="D260" s="37" t="s">
        <v>553</v>
      </c>
      <c r="E260" s="37" t="s">
        <v>58</v>
      </c>
      <c r="F260" s="39">
        <v>1</v>
      </c>
      <c r="G260" s="40">
        <v>80.58</v>
      </c>
      <c r="H260" s="40">
        <f t="shared" ref="H260:H323" si="16">ROUND(F260*G260,2)</f>
        <v>80.58</v>
      </c>
      <c r="I260" s="41">
        <f t="shared" ref="I260:I323" si="17">H260/VALOR_TOTAL*100</f>
        <v>3.2391769552843684E-3</v>
      </c>
      <c r="J260" s="41">
        <f t="shared" si="15"/>
        <v>99.928051922438883</v>
      </c>
      <c r="K260" s="37" t="str">
        <f t="shared" ref="K260:K323" si="18">IF(J260&lt;=50,"A",IF(J260&lt;=80,"B","C"))</f>
        <v>C</v>
      </c>
    </row>
    <row r="261" spans="1:11" ht="15" customHeight="1">
      <c r="A261" s="37" t="s">
        <v>772</v>
      </c>
      <c r="B261" s="38" t="s">
        <v>773</v>
      </c>
      <c r="C261" s="37" t="s">
        <v>29</v>
      </c>
      <c r="D261" s="37" t="s">
        <v>553</v>
      </c>
      <c r="E261" s="37" t="s">
        <v>81</v>
      </c>
      <c r="F261" s="39">
        <v>5</v>
      </c>
      <c r="G261" s="40">
        <v>15.18</v>
      </c>
      <c r="H261" s="40">
        <f t="shared" si="16"/>
        <v>75.900000000000006</v>
      </c>
      <c r="I261" s="41">
        <f t="shared" si="17"/>
        <v>3.0510490308523651E-3</v>
      </c>
      <c r="J261" s="41">
        <f t="shared" ref="J261:J324" si="19">I261+J260</f>
        <v>99.931102971469741</v>
      </c>
      <c r="K261" s="37" t="str">
        <f t="shared" si="18"/>
        <v>C</v>
      </c>
    </row>
    <row r="262" spans="1:11" ht="27.95" customHeight="1">
      <c r="A262" s="37" t="s">
        <v>1789</v>
      </c>
      <c r="B262" s="38" t="s">
        <v>1790</v>
      </c>
      <c r="C262" s="37" t="s">
        <v>14</v>
      </c>
      <c r="D262" s="37" t="s">
        <v>500</v>
      </c>
      <c r="E262" s="37" t="s">
        <v>15</v>
      </c>
      <c r="F262" s="39">
        <v>104.3</v>
      </c>
      <c r="G262" s="40">
        <v>0.71</v>
      </c>
      <c r="H262" s="40">
        <f t="shared" si="16"/>
        <v>74.05</v>
      </c>
      <c r="I262" s="41">
        <f t="shared" si="17"/>
        <v>2.9766822231174915E-3</v>
      </c>
      <c r="J262" s="41">
        <f t="shared" si="19"/>
        <v>99.934079653692862</v>
      </c>
      <c r="K262" s="37" t="str">
        <f t="shared" si="18"/>
        <v>C</v>
      </c>
    </row>
    <row r="263" spans="1:11" ht="20.100000000000001" customHeight="1">
      <c r="A263" s="37" t="s">
        <v>2297</v>
      </c>
      <c r="B263" s="38" t="s">
        <v>2298</v>
      </c>
      <c r="C263" s="37" t="s">
        <v>14</v>
      </c>
      <c r="D263" s="37" t="s">
        <v>553</v>
      </c>
      <c r="E263" s="37" t="s">
        <v>58</v>
      </c>
      <c r="F263" s="39">
        <v>1.1312</v>
      </c>
      <c r="G263" s="40">
        <v>61.94</v>
      </c>
      <c r="H263" s="40">
        <f t="shared" si="16"/>
        <v>70.069999999999993</v>
      </c>
      <c r="I263" s="41">
        <f t="shared" si="17"/>
        <v>2.8166930908013858E-3</v>
      </c>
      <c r="J263" s="41">
        <f t="shared" si="19"/>
        <v>99.936896346783669</v>
      </c>
      <c r="K263" s="37" t="str">
        <f t="shared" si="18"/>
        <v>C</v>
      </c>
    </row>
    <row r="264" spans="1:11" ht="15" customHeight="1">
      <c r="A264" s="37" t="s">
        <v>2273</v>
      </c>
      <c r="B264" s="38" t="s">
        <v>2274</v>
      </c>
      <c r="C264" s="37" t="s">
        <v>170</v>
      </c>
      <c r="D264" s="37" t="s">
        <v>553</v>
      </c>
      <c r="E264" s="37" t="s">
        <v>1856</v>
      </c>
      <c r="F264" s="39">
        <v>3.1320000000000001</v>
      </c>
      <c r="G264" s="40">
        <v>21.51</v>
      </c>
      <c r="H264" s="40">
        <f t="shared" si="16"/>
        <v>67.37</v>
      </c>
      <c r="I264" s="41">
        <f t="shared" si="17"/>
        <v>2.7081577497829229E-3</v>
      </c>
      <c r="J264" s="41">
        <f t="shared" si="19"/>
        <v>99.939604504533449</v>
      </c>
      <c r="K264" s="37" t="str">
        <f t="shared" si="18"/>
        <v>C</v>
      </c>
    </row>
    <row r="265" spans="1:11" ht="15" customHeight="1">
      <c r="A265" s="37" t="s">
        <v>565</v>
      </c>
      <c r="B265" s="38" t="s">
        <v>566</v>
      </c>
      <c r="C265" s="37" t="s">
        <v>14</v>
      </c>
      <c r="D265" s="37" t="s">
        <v>553</v>
      </c>
      <c r="E265" s="37" t="s">
        <v>101</v>
      </c>
      <c r="F265" s="39">
        <v>3</v>
      </c>
      <c r="G265" s="40">
        <v>22.43</v>
      </c>
      <c r="H265" s="40">
        <f t="shared" si="16"/>
        <v>67.290000000000006</v>
      </c>
      <c r="I265" s="41">
        <f t="shared" si="17"/>
        <v>2.7049418878268205E-3</v>
      </c>
      <c r="J265" s="41">
        <f t="shared" si="19"/>
        <v>99.942309446421277</v>
      </c>
      <c r="K265" s="37" t="str">
        <f t="shared" si="18"/>
        <v>C</v>
      </c>
    </row>
    <row r="266" spans="1:11" ht="20.100000000000001" customHeight="1">
      <c r="A266" s="37" t="s">
        <v>1541</v>
      </c>
      <c r="B266" s="38" t="s">
        <v>1542</v>
      </c>
      <c r="C266" s="37" t="s">
        <v>14</v>
      </c>
      <c r="D266" s="37" t="s">
        <v>553</v>
      </c>
      <c r="E266" s="37" t="s">
        <v>58</v>
      </c>
      <c r="F266" s="49">
        <v>0.37519999999999998</v>
      </c>
      <c r="G266" s="40">
        <v>174.28</v>
      </c>
      <c r="H266" s="40">
        <f t="shared" si="16"/>
        <v>65.39</v>
      </c>
      <c r="I266" s="41">
        <f t="shared" si="17"/>
        <v>2.6285651663693825E-3</v>
      </c>
      <c r="J266" s="41">
        <f t="shared" si="19"/>
        <v>99.944938011587652</v>
      </c>
      <c r="K266" s="37" t="str">
        <f t="shared" si="18"/>
        <v>C</v>
      </c>
    </row>
    <row r="267" spans="1:11" ht="15" customHeight="1">
      <c r="A267" s="37" t="s">
        <v>1482</v>
      </c>
      <c r="B267" s="38" t="s">
        <v>1483</v>
      </c>
      <c r="C267" s="37" t="s">
        <v>14</v>
      </c>
      <c r="D267" s="37" t="s">
        <v>553</v>
      </c>
      <c r="E267" s="37" t="s">
        <v>58</v>
      </c>
      <c r="F267" s="49">
        <v>0.37519999999999998</v>
      </c>
      <c r="G267" s="40">
        <v>173.4</v>
      </c>
      <c r="H267" s="40">
        <f t="shared" si="16"/>
        <v>65.06</v>
      </c>
      <c r="I267" s="41">
        <f t="shared" si="17"/>
        <v>2.6152997358004594E-3</v>
      </c>
      <c r="J267" s="41">
        <f t="shared" si="19"/>
        <v>99.947553311323446</v>
      </c>
      <c r="K267" s="37" t="str">
        <f t="shared" si="18"/>
        <v>C</v>
      </c>
    </row>
    <row r="268" spans="1:11" ht="15" customHeight="1">
      <c r="A268" s="37" t="s">
        <v>774</v>
      </c>
      <c r="B268" s="38" t="s">
        <v>775</v>
      </c>
      <c r="C268" s="37" t="s">
        <v>14</v>
      </c>
      <c r="D268" s="37" t="s">
        <v>553</v>
      </c>
      <c r="E268" s="37" t="s">
        <v>101</v>
      </c>
      <c r="F268" s="39">
        <v>4.7897924200000004</v>
      </c>
      <c r="G268" s="40">
        <v>13.38</v>
      </c>
      <c r="H268" s="40">
        <f t="shared" si="16"/>
        <v>64.09</v>
      </c>
      <c r="I268" s="41">
        <f t="shared" si="17"/>
        <v>2.5763074095827153E-3</v>
      </c>
      <c r="J268" s="41">
        <f t="shared" si="19"/>
        <v>99.95012961873303</v>
      </c>
      <c r="K268" s="37" t="str">
        <f t="shared" si="18"/>
        <v>C</v>
      </c>
    </row>
    <row r="269" spans="1:11" ht="20.100000000000001" customHeight="1">
      <c r="A269" s="37" t="s">
        <v>1828</v>
      </c>
      <c r="B269" s="38" t="s">
        <v>1829</v>
      </c>
      <c r="C269" s="37" t="s">
        <v>105</v>
      </c>
      <c r="D269" s="37" t="s">
        <v>514</v>
      </c>
      <c r="E269" s="37" t="s">
        <v>15</v>
      </c>
      <c r="F269" s="47">
        <v>0.66666599999999998</v>
      </c>
      <c r="G269" s="40">
        <v>94.06</v>
      </c>
      <c r="H269" s="40">
        <f t="shared" si="16"/>
        <v>62.71</v>
      </c>
      <c r="I269" s="41">
        <f t="shared" si="17"/>
        <v>2.5208337908399444E-3</v>
      </c>
      <c r="J269" s="41">
        <f t="shared" si="19"/>
        <v>99.952650452523869</v>
      </c>
      <c r="K269" s="37" t="str">
        <f t="shared" si="18"/>
        <v>C</v>
      </c>
    </row>
    <row r="270" spans="1:11" ht="15" customHeight="1">
      <c r="A270" s="37" t="s">
        <v>1745</v>
      </c>
      <c r="B270" s="38" t="s">
        <v>1746</v>
      </c>
      <c r="C270" s="37" t="s">
        <v>14</v>
      </c>
      <c r="D270" s="37" t="s">
        <v>514</v>
      </c>
      <c r="E270" s="37" t="s">
        <v>15</v>
      </c>
      <c r="F270" s="39">
        <v>1.730312955</v>
      </c>
      <c r="G270" s="40">
        <v>36.08</v>
      </c>
      <c r="H270" s="40">
        <f t="shared" si="16"/>
        <v>62.43</v>
      </c>
      <c r="I270" s="41">
        <f t="shared" si="17"/>
        <v>2.5095782739935854E-3</v>
      </c>
      <c r="J270" s="41">
        <f t="shared" si="19"/>
        <v>99.955160030797856</v>
      </c>
      <c r="K270" s="37" t="str">
        <f t="shared" si="18"/>
        <v>C</v>
      </c>
    </row>
    <row r="271" spans="1:11" ht="15" customHeight="1">
      <c r="A271" s="37" t="s">
        <v>2062</v>
      </c>
      <c r="B271" s="38" t="s">
        <v>2063</v>
      </c>
      <c r="C271" s="37" t="s">
        <v>14</v>
      </c>
      <c r="D271" s="37" t="s">
        <v>553</v>
      </c>
      <c r="E271" s="37" t="s">
        <v>58</v>
      </c>
      <c r="F271" s="39">
        <v>7.52</v>
      </c>
      <c r="G271" s="40">
        <v>8.0399999999999991</v>
      </c>
      <c r="H271" s="40">
        <f t="shared" si="16"/>
        <v>60.46</v>
      </c>
      <c r="I271" s="41">
        <f t="shared" si="17"/>
        <v>2.4303876733245584E-3</v>
      </c>
      <c r="J271" s="41">
        <f t="shared" si="19"/>
        <v>99.957590418471185</v>
      </c>
      <c r="K271" s="37" t="str">
        <f t="shared" si="18"/>
        <v>C</v>
      </c>
    </row>
    <row r="272" spans="1:11" ht="20.100000000000001" customHeight="1">
      <c r="A272" s="37" t="s">
        <v>1526</v>
      </c>
      <c r="B272" s="38" t="s">
        <v>1527</v>
      </c>
      <c r="C272" s="37" t="s">
        <v>14</v>
      </c>
      <c r="D272" s="37" t="s">
        <v>553</v>
      </c>
      <c r="E272" s="37" t="s">
        <v>81</v>
      </c>
      <c r="F272" s="39">
        <v>38.156713160000002</v>
      </c>
      <c r="G272" s="40">
        <v>1.52</v>
      </c>
      <c r="H272" s="40">
        <f t="shared" si="16"/>
        <v>58</v>
      </c>
      <c r="I272" s="41">
        <f t="shared" si="17"/>
        <v>2.3314999181744027E-3</v>
      </c>
      <c r="J272" s="41">
        <f t="shared" si="19"/>
        <v>99.959921918389355</v>
      </c>
      <c r="K272" s="37" t="str">
        <f t="shared" si="18"/>
        <v>C</v>
      </c>
    </row>
    <row r="273" spans="1:11" ht="20.100000000000001" customHeight="1">
      <c r="A273" s="37" t="s">
        <v>977</v>
      </c>
      <c r="B273" s="38" t="s">
        <v>978</v>
      </c>
      <c r="C273" s="37" t="s">
        <v>14</v>
      </c>
      <c r="D273" s="37" t="s">
        <v>553</v>
      </c>
      <c r="E273" s="37" t="s">
        <v>817</v>
      </c>
      <c r="F273" s="39">
        <v>7.4772991480320004</v>
      </c>
      <c r="G273" s="40">
        <v>7.74</v>
      </c>
      <c r="H273" s="40">
        <f t="shared" si="16"/>
        <v>57.87</v>
      </c>
      <c r="I273" s="41">
        <f t="shared" si="17"/>
        <v>2.3262741424957358E-3</v>
      </c>
      <c r="J273" s="41">
        <f t="shared" si="19"/>
        <v>99.962248192531845</v>
      </c>
      <c r="K273" s="37" t="str">
        <f t="shared" si="18"/>
        <v>C</v>
      </c>
    </row>
    <row r="274" spans="1:11" ht="15" customHeight="1">
      <c r="A274" s="37" t="s">
        <v>1111</v>
      </c>
      <c r="B274" s="38" t="s">
        <v>1112</v>
      </c>
      <c r="C274" s="37" t="s">
        <v>14</v>
      </c>
      <c r="D274" s="37" t="s">
        <v>553</v>
      </c>
      <c r="E274" s="37" t="s">
        <v>101</v>
      </c>
      <c r="F274" s="39">
        <v>1.1028150000000001</v>
      </c>
      <c r="G274" s="40">
        <v>49.76</v>
      </c>
      <c r="H274" s="40">
        <f t="shared" si="16"/>
        <v>54.88</v>
      </c>
      <c r="I274" s="41">
        <f t="shared" si="17"/>
        <v>2.2060813018864008E-3</v>
      </c>
      <c r="J274" s="41">
        <f t="shared" si="19"/>
        <v>99.964454273833738</v>
      </c>
      <c r="K274" s="37" t="str">
        <f t="shared" si="18"/>
        <v>C</v>
      </c>
    </row>
    <row r="275" spans="1:11" ht="27.95" customHeight="1">
      <c r="A275" s="37" t="s">
        <v>1873</v>
      </c>
      <c r="B275" s="38" t="s">
        <v>1874</v>
      </c>
      <c r="C275" s="37" t="s">
        <v>170</v>
      </c>
      <c r="D275" s="37" t="s">
        <v>500</v>
      </c>
      <c r="E275" s="37" t="s">
        <v>1875</v>
      </c>
      <c r="F275" s="50">
        <v>0.18038000000000001</v>
      </c>
      <c r="G275" s="40">
        <v>300</v>
      </c>
      <c r="H275" s="40">
        <f t="shared" si="16"/>
        <v>54.11</v>
      </c>
      <c r="I275" s="41">
        <f t="shared" si="17"/>
        <v>2.1751286305589125E-3</v>
      </c>
      <c r="J275" s="41">
        <f t="shared" si="19"/>
        <v>99.966629402464292</v>
      </c>
      <c r="K275" s="37" t="str">
        <f t="shared" si="18"/>
        <v>C</v>
      </c>
    </row>
    <row r="276" spans="1:11" ht="15" customHeight="1">
      <c r="A276" s="37" t="s">
        <v>1801</v>
      </c>
      <c r="B276" s="38" t="s">
        <v>1802</v>
      </c>
      <c r="C276" s="37" t="s">
        <v>14</v>
      </c>
      <c r="D276" s="37" t="s">
        <v>553</v>
      </c>
      <c r="E276" s="37" t="s">
        <v>58</v>
      </c>
      <c r="F276" s="39">
        <v>3.0036</v>
      </c>
      <c r="G276" s="40">
        <v>17.489999999999998</v>
      </c>
      <c r="H276" s="40">
        <f t="shared" si="16"/>
        <v>52.53</v>
      </c>
      <c r="I276" s="41">
        <f t="shared" si="17"/>
        <v>2.1116153569258858E-3</v>
      </c>
      <c r="J276" s="41">
        <f t="shared" si="19"/>
        <v>99.968741017821216</v>
      </c>
      <c r="K276" s="37" t="str">
        <f t="shared" si="18"/>
        <v>C</v>
      </c>
    </row>
    <row r="277" spans="1:11" ht="15" customHeight="1">
      <c r="A277" s="37" t="s">
        <v>1401</v>
      </c>
      <c r="B277" s="38" t="s">
        <v>1402</v>
      </c>
      <c r="C277" s="37" t="s">
        <v>29</v>
      </c>
      <c r="D277" s="37" t="s">
        <v>553</v>
      </c>
      <c r="E277" s="37" t="s">
        <v>118</v>
      </c>
      <c r="F277" s="50">
        <v>0.62621000000000004</v>
      </c>
      <c r="G277" s="40">
        <v>83.58</v>
      </c>
      <c r="H277" s="40">
        <f t="shared" si="16"/>
        <v>52.34</v>
      </c>
      <c r="I277" s="41">
        <f t="shared" si="17"/>
        <v>2.1039776847801422E-3</v>
      </c>
      <c r="J277" s="41">
        <f t="shared" si="19"/>
        <v>99.970844995505999</v>
      </c>
      <c r="K277" s="37" t="str">
        <f t="shared" si="18"/>
        <v>C</v>
      </c>
    </row>
    <row r="278" spans="1:11" ht="15" customHeight="1">
      <c r="A278" s="37" t="s">
        <v>1813</v>
      </c>
      <c r="B278" s="38" t="s">
        <v>1814</v>
      </c>
      <c r="C278" s="37" t="s">
        <v>14</v>
      </c>
      <c r="D278" s="37" t="s">
        <v>553</v>
      </c>
      <c r="E278" s="37" t="s">
        <v>81</v>
      </c>
      <c r="F278" s="39">
        <v>6.1528499999999999</v>
      </c>
      <c r="G278" s="40">
        <v>7.26</v>
      </c>
      <c r="H278" s="40">
        <f t="shared" si="16"/>
        <v>44.67</v>
      </c>
      <c r="I278" s="41">
        <f t="shared" si="17"/>
        <v>1.795656919738803E-3</v>
      </c>
      <c r="J278" s="41">
        <f t="shared" si="19"/>
        <v>99.972640652425738</v>
      </c>
      <c r="K278" s="37" t="str">
        <f t="shared" si="18"/>
        <v>C</v>
      </c>
    </row>
    <row r="279" spans="1:11" ht="20.100000000000001" customHeight="1">
      <c r="A279" s="37" t="s">
        <v>725</v>
      </c>
      <c r="B279" s="38" t="s">
        <v>726</v>
      </c>
      <c r="C279" s="37" t="s">
        <v>14</v>
      </c>
      <c r="D279" s="37" t="s">
        <v>553</v>
      </c>
      <c r="E279" s="37" t="s">
        <v>58</v>
      </c>
      <c r="F279" s="39">
        <v>1</v>
      </c>
      <c r="G279" s="40">
        <v>41.42</v>
      </c>
      <c r="H279" s="40">
        <f t="shared" si="16"/>
        <v>41.42</v>
      </c>
      <c r="I279" s="41">
        <f t="shared" si="17"/>
        <v>1.6650125277721337E-3</v>
      </c>
      <c r="J279" s="41">
        <f t="shared" si="19"/>
        <v>99.974305664953505</v>
      </c>
      <c r="K279" s="37" t="str">
        <f t="shared" si="18"/>
        <v>C</v>
      </c>
    </row>
    <row r="280" spans="1:11" ht="20.100000000000001" customHeight="1">
      <c r="A280" s="37" t="s">
        <v>696</v>
      </c>
      <c r="B280" s="38" t="s">
        <v>697</v>
      </c>
      <c r="C280" s="37" t="s">
        <v>14</v>
      </c>
      <c r="D280" s="37" t="s">
        <v>553</v>
      </c>
      <c r="E280" s="37" t="s">
        <v>81</v>
      </c>
      <c r="F280" s="39">
        <v>17.8948</v>
      </c>
      <c r="G280" s="40">
        <v>2.23</v>
      </c>
      <c r="H280" s="40">
        <f t="shared" si="16"/>
        <v>39.909999999999997</v>
      </c>
      <c r="I280" s="41">
        <f t="shared" si="17"/>
        <v>1.6043131333506966E-3</v>
      </c>
      <c r="J280" s="41">
        <f t="shared" si="19"/>
        <v>99.975909978086861</v>
      </c>
      <c r="K280" s="37" t="str">
        <f t="shared" si="18"/>
        <v>C</v>
      </c>
    </row>
    <row r="281" spans="1:11" ht="20.100000000000001" customHeight="1">
      <c r="A281" s="37" t="s">
        <v>2252</v>
      </c>
      <c r="B281" s="38" t="s">
        <v>2253</v>
      </c>
      <c r="C281" s="37" t="s">
        <v>14</v>
      </c>
      <c r="D281" s="37" t="s">
        <v>553</v>
      </c>
      <c r="E281" s="37" t="s">
        <v>58</v>
      </c>
      <c r="F281" s="39">
        <v>1.1255999999999999</v>
      </c>
      <c r="G281" s="40">
        <v>32.270000000000003</v>
      </c>
      <c r="H281" s="40">
        <f t="shared" si="16"/>
        <v>36.32</v>
      </c>
      <c r="I281" s="41">
        <f t="shared" si="17"/>
        <v>1.4600013280705916E-3</v>
      </c>
      <c r="J281" s="41">
        <f t="shared" si="19"/>
        <v>99.977369979414931</v>
      </c>
      <c r="K281" s="37" t="str">
        <f t="shared" si="18"/>
        <v>C</v>
      </c>
    </row>
    <row r="282" spans="1:11" ht="20.100000000000001" customHeight="1">
      <c r="A282" s="37" t="s">
        <v>1175</v>
      </c>
      <c r="B282" s="38" t="s">
        <v>1176</v>
      </c>
      <c r="C282" s="37" t="s">
        <v>14</v>
      </c>
      <c r="D282" s="37" t="s">
        <v>553</v>
      </c>
      <c r="E282" s="37" t="s">
        <v>101</v>
      </c>
      <c r="F282" s="39">
        <v>1.97296</v>
      </c>
      <c r="G282" s="40">
        <v>18.27</v>
      </c>
      <c r="H282" s="40">
        <f t="shared" si="16"/>
        <v>36.049999999999997</v>
      </c>
      <c r="I282" s="41">
        <f t="shared" si="17"/>
        <v>1.4491477939687452E-3</v>
      </c>
      <c r="J282" s="41">
        <f t="shared" si="19"/>
        <v>99.978819127208894</v>
      </c>
      <c r="K282" s="37" t="str">
        <f t="shared" si="18"/>
        <v>C</v>
      </c>
    </row>
    <row r="283" spans="1:11" ht="15" customHeight="1">
      <c r="A283" s="37" t="s">
        <v>2106</v>
      </c>
      <c r="B283" s="38" t="s">
        <v>2107</v>
      </c>
      <c r="C283" s="37" t="s">
        <v>14</v>
      </c>
      <c r="D283" s="37" t="s">
        <v>553</v>
      </c>
      <c r="E283" s="37" t="s">
        <v>58</v>
      </c>
      <c r="F283" s="49">
        <v>0.37519999999999998</v>
      </c>
      <c r="G283" s="40">
        <v>95.07</v>
      </c>
      <c r="H283" s="40">
        <f t="shared" si="16"/>
        <v>35.67</v>
      </c>
      <c r="I283" s="41">
        <f t="shared" si="17"/>
        <v>1.4338724496772578E-3</v>
      </c>
      <c r="J283" s="41">
        <f t="shared" si="19"/>
        <v>99.980252999658575</v>
      </c>
      <c r="K283" s="37" t="str">
        <f t="shared" si="18"/>
        <v>C</v>
      </c>
    </row>
    <row r="284" spans="1:11" ht="15" customHeight="1">
      <c r="A284" s="37" t="s">
        <v>1654</v>
      </c>
      <c r="B284" s="38" t="s">
        <v>1655</v>
      </c>
      <c r="C284" s="37" t="s">
        <v>14</v>
      </c>
      <c r="D284" s="37" t="s">
        <v>553</v>
      </c>
      <c r="E284" s="37" t="s">
        <v>58</v>
      </c>
      <c r="F284" s="39">
        <v>4.1306000000000003</v>
      </c>
      <c r="G284" s="40">
        <v>8.23</v>
      </c>
      <c r="H284" s="40">
        <f t="shared" si="16"/>
        <v>33.99</v>
      </c>
      <c r="I284" s="41">
        <f t="shared" si="17"/>
        <v>1.3663393485991025E-3</v>
      </c>
      <c r="J284" s="41">
        <f t="shared" si="19"/>
        <v>99.981619339007167</v>
      </c>
      <c r="K284" s="37" t="str">
        <f t="shared" si="18"/>
        <v>C</v>
      </c>
    </row>
    <row r="285" spans="1:11" ht="20.100000000000001" customHeight="1">
      <c r="A285" s="37" t="s">
        <v>800</v>
      </c>
      <c r="B285" s="38" t="s">
        <v>801</v>
      </c>
      <c r="C285" s="37" t="s">
        <v>105</v>
      </c>
      <c r="D285" s="37" t="s">
        <v>553</v>
      </c>
      <c r="E285" s="37" t="s">
        <v>81</v>
      </c>
      <c r="F285" s="39">
        <v>306.38299999999998</v>
      </c>
      <c r="G285" s="40">
        <v>0.11</v>
      </c>
      <c r="H285" s="40">
        <f t="shared" si="16"/>
        <v>33.700000000000003</v>
      </c>
      <c r="I285" s="41">
        <f t="shared" si="17"/>
        <v>1.3546818490082306E-3</v>
      </c>
      <c r="J285" s="41">
        <f t="shared" si="19"/>
        <v>99.982974020856176</v>
      </c>
      <c r="K285" s="37" t="str">
        <f t="shared" si="18"/>
        <v>C</v>
      </c>
    </row>
    <row r="286" spans="1:11" ht="20.100000000000001" customHeight="1">
      <c r="A286" s="37" t="s">
        <v>731</v>
      </c>
      <c r="B286" s="38" t="s">
        <v>732</v>
      </c>
      <c r="C286" s="37" t="s">
        <v>14</v>
      </c>
      <c r="D286" s="37" t="s">
        <v>553</v>
      </c>
      <c r="E286" s="37" t="s">
        <v>58</v>
      </c>
      <c r="F286" s="39">
        <v>3</v>
      </c>
      <c r="G286" s="40">
        <v>10.87</v>
      </c>
      <c r="H286" s="40">
        <f t="shared" si="16"/>
        <v>32.61</v>
      </c>
      <c r="I286" s="41">
        <f t="shared" si="17"/>
        <v>1.3108657298563323E-3</v>
      </c>
      <c r="J286" s="41">
        <f t="shared" si="19"/>
        <v>99.984284886586039</v>
      </c>
      <c r="K286" s="37" t="str">
        <f t="shared" si="18"/>
        <v>C</v>
      </c>
    </row>
    <row r="287" spans="1:11" ht="15" customHeight="1">
      <c r="A287" s="37" t="s">
        <v>776</v>
      </c>
      <c r="B287" s="38" t="s">
        <v>777</v>
      </c>
      <c r="C287" s="37" t="s">
        <v>14</v>
      </c>
      <c r="D287" s="37" t="s">
        <v>553</v>
      </c>
      <c r="E287" s="37" t="s">
        <v>81</v>
      </c>
      <c r="F287" s="39">
        <v>4</v>
      </c>
      <c r="G287" s="40">
        <v>7.88</v>
      </c>
      <c r="H287" s="40">
        <f t="shared" si="16"/>
        <v>31.52</v>
      </c>
      <c r="I287" s="41">
        <f t="shared" si="17"/>
        <v>1.267049610704434E-3</v>
      </c>
      <c r="J287" s="41">
        <f t="shared" si="19"/>
        <v>99.985551936196742</v>
      </c>
      <c r="K287" s="37" t="str">
        <f t="shared" si="18"/>
        <v>C</v>
      </c>
    </row>
    <row r="288" spans="1:11" ht="20.100000000000001" customHeight="1">
      <c r="A288" s="37" t="s">
        <v>995</v>
      </c>
      <c r="B288" s="38" t="s">
        <v>996</v>
      </c>
      <c r="C288" s="37" t="s">
        <v>14</v>
      </c>
      <c r="D288" s="37" t="s">
        <v>553</v>
      </c>
      <c r="E288" s="37" t="s">
        <v>81</v>
      </c>
      <c r="F288" s="39">
        <v>14.28</v>
      </c>
      <c r="G288" s="40">
        <v>2.13</v>
      </c>
      <c r="H288" s="40">
        <f t="shared" si="16"/>
        <v>30.42</v>
      </c>
      <c r="I288" s="41">
        <f t="shared" si="17"/>
        <v>1.222831508808023E-3</v>
      </c>
      <c r="J288" s="41">
        <f t="shared" si="19"/>
        <v>99.986774767705555</v>
      </c>
      <c r="K288" s="37" t="str">
        <f t="shared" si="18"/>
        <v>C</v>
      </c>
    </row>
    <row r="289" spans="1:11" ht="20.100000000000001" customHeight="1">
      <c r="A289" s="37" t="s">
        <v>2379</v>
      </c>
      <c r="B289" s="38" t="s">
        <v>2380</v>
      </c>
      <c r="C289" s="37" t="s">
        <v>14</v>
      </c>
      <c r="D289" s="37" t="s">
        <v>553</v>
      </c>
      <c r="E289" s="37" t="s">
        <v>58</v>
      </c>
      <c r="F289" s="49">
        <v>0.37519999999999998</v>
      </c>
      <c r="G289" s="40">
        <v>77.12</v>
      </c>
      <c r="H289" s="40">
        <f t="shared" si="16"/>
        <v>28.94</v>
      </c>
      <c r="I289" s="41">
        <f t="shared" si="17"/>
        <v>1.1633380626201245E-3</v>
      </c>
      <c r="J289" s="41">
        <f t="shared" si="19"/>
        <v>99.98793810576818</v>
      </c>
      <c r="K289" s="37" t="str">
        <f t="shared" si="18"/>
        <v>C</v>
      </c>
    </row>
    <row r="290" spans="1:11" ht="15" customHeight="1">
      <c r="A290" s="37" t="s">
        <v>1546</v>
      </c>
      <c r="B290" s="38" t="s">
        <v>1547</v>
      </c>
      <c r="C290" s="37" t="s">
        <v>14</v>
      </c>
      <c r="D290" s="37" t="s">
        <v>553</v>
      </c>
      <c r="E290" s="37" t="s">
        <v>58</v>
      </c>
      <c r="F290" s="39">
        <v>7.7897147999999996</v>
      </c>
      <c r="G290" s="40">
        <v>3.4</v>
      </c>
      <c r="H290" s="40">
        <f t="shared" si="16"/>
        <v>26.49</v>
      </c>
      <c r="I290" s="41">
        <f t="shared" si="17"/>
        <v>1.0648522902144814E-3</v>
      </c>
      <c r="J290" s="41">
        <f t="shared" si="19"/>
        <v>99.989002958058393</v>
      </c>
      <c r="K290" s="37" t="str">
        <f t="shared" si="18"/>
        <v>C</v>
      </c>
    </row>
    <row r="291" spans="1:11" ht="15" customHeight="1">
      <c r="A291" s="37" t="s">
        <v>1854</v>
      </c>
      <c r="B291" s="38" t="s">
        <v>1855</v>
      </c>
      <c r="C291" s="37" t="s">
        <v>170</v>
      </c>
      <c r="D291" s="37" t="s">
        <v>553</v>
      </c>
      <c r="E291" s="37" t="s">
        <v>1856</v>
      </c>
      <c r="F291" s="39">
        <v>12.18</v>
      </c>
      <c r="G291" s="40">
        <v>2.16</v>
      </c>
      <c r="H291" s="40">
        <f t="shared" si="16"/>
        <v>26.31</v>
      </c>
      <c r="I291" s="41">
        <f t="shared" si="17"/>
        <v>1.0576166008132504E-3</v>
      </c>
      <c r="J291" s="41">
        <f t="shared" si="19"/>
        <v>99.990060574659211</v>
      </c>
      <c r="K291" s="37" t="str">
        <f t="shared" si="18"/>
        <v>C</v>
      </c>
    </row>
    <row r="292" spans="1:11" ht="15" customHeight="1">
      <c r="A292" s="37" t="s">
        <v>2382</v>
      </c>
      <c r="B292" s="38" t="s">
        <v>2383</v>
      </c>
      <c r="C292" s="37" t="s">
        <v>14</v>
      </c>
      <c r="D292" s="37" t="s">
        <v>553</v>
      </c>
      <c r="E292" s="37" t="s">
        <v>101</v>
      </c>
      <c r="F292" s="39">
        <v>1.90506</v>
      </c>
      <c r="G292" s="40">
        <v>13.71</v>
      </c>
      <c r="H292" s="40">
        <f t="shared" si="16"/>
        <v>26.12</v>
      </c>
      <c r="I292" s="41">
        <f t="shared" si="17"/>
        <v>1.0499789286675068E-3</v>
      </c>
      <c r="J292" s="41">
        <f t="shared" si="19"/>
        <v>99.991110553587873</v>
      </c>
      <c r="K292" s="37" t="str">
        <f t="shared" si="18"/>
        <v>C</v>
      </c>
    </row>
    <row r="293" spans="1:11" ht="15" customHeight="1">
      <c r="A293" s="37" t="s">
        <v>2389</v>
      </c>
      <c r="B293" s="38" t="s">
        <v>2390</v>
      </c>
      <c r="C293" s="37" t="s">
        <v>14</v>
      </c>
      <c r="D293" s="37" t="s">
        <v>553</v>
      </c>
      <c r="E293" s="37" t="s">
        <v>81</v>
      </c>
      <c r="F293" s="39">
        <v>2.10157178</v>
      </c>
      <c r="G293" s="40">
        <v>12.27</v>
      </c>
      <c r="H293" s="40">
        <f t="shared" si="16"/>
        <v>25.79</v>
      </c>
      <c r="I293" s="41">
        <f t="shared" si="17"/>
        <v>1.0367134980985835E-3</v>
      </c>
      <c r="J293" s="41">
        <f t="shared" si="19"/>
        <v>99.992147267085969</v>
      </c>
      <c r="K293" s="37" t="str">
        <f t="shared" si="18"/>
        <v>C</v>
      </c>
    </row>
    <row r="294" spans="1:11" ht="27.95" customHeight="1">
      <c r="A294" s="37" t="s">
        <v>1895</v>
      </c>
      <c r="B294" s="38" t="s">
        <v>1896</v>
      </c>
      <c r="C294" s="37" t="s">
        <v>170</v>
      </c>
      <c r="D294" s="37" t="s">
        <v>500</v>
      </c>
      <c r="E294" s="37" t="s">
        <v>196</v>
      </c>
      <c r="F294" s="39">
        <v>2.0292750000000002</v>
      </c>
      <c r="G294" s="40">
        <v>12.54</v>
      </c>
      <c r="H294" s="40">
        <f t="shared" si="16"/>
        <v>25.45</v>
      </c>
      <c r="I294" s="41">
        <f t="shared" si="17"/>
        <v>1.0230460847851473E-3</v>
      </c>
      <c r="J294" s="41">
        <f t="shared" si="19"/>
        <v>99.993170313170751</v>
      </c>
      <c r="K294" s="37" t="str">
        <f t="shared" si="18"/>
        <v>C</v>
      </c>
    </row>
    <row r="295" spans="1:11" ht="20.100000000000001" customHeight="1">
      <c r="A295" s="37" t="s">
        <v>2376</v>
      </c>
      <c r="B295" s="38" t="s">
        <v>2377</v>
      </c>
      <c r="C295" s="37" t="s">
        <v>14</v>
      </c>
      <c r="D295" s="37" t="s">
        <v>553</v>
      </c>
      <c r="E295" s="37" t="s">
        <v>58</v>
      </c>
      <c r="F295" s="49">
        <v>0.37519999999999998</v>
      </c>
      <c r="G295" s="40">
        <v>66</v>
      </c>
      <c r="H295" s="40">
        <f t="shared" si="16"/>
        <v>24.76</v>
      </c>
      <c r="I295" s="41">
        <f t="shared" si="17"/>
        <v>9.9530927541376232E-4</v>
      </c>
      <c r="J295" s="41">
        <f t="shared" si="19"/>
        <v>99.994165622446161</v>
      </c>
      <c r="K295" s="37" t="str">
        <f t="shared" si="18"/>
        <v>C</v>
      </c>
    </row>
    <row r="296" spans="1:11" ht="27.95" customHeight="1">
      <c r="A296" s="37" t="s">
        <v>693</v>
      </c>
      <c r="B296" s="38" t="s">
        <v>694</v>
      </c>
      <c r="C296" s="37" t="s">
        <v>14</v>
      </c>
      <c r="D296" s="37" t="s">
        <v>553</v>
      </c>
      <c r="E296" s="37" t="s">
        <v>695</v>
      </c>
      <c r="F296" s="49">
        <v>0.37519999999999998</v>
      </c>
      <c r="G296" s="40">
        <v>65.45</v>
      </c>
      <c r="H296" s="40">
        <f t="shared" si="16"/>
        <v>24.56</v>
      </c>
      <c r="I296" s="41">
        <f t="shared" si="17"/>
        <v>9.8726962052350566E-4</v>
      </c>
      <c r="J296" s="41">
        <f t="shared" si="19"/>
        <v>99.995152892066685</v>
      </c>
      <c r="K296" s="37" t="str">
        <f t="shared" si="18"/>
        <v>C</v>
      </c>
    </row>
    <row r="297" spans="1:11" ht="20.100000000000001" customHeight="1">
      <c r="A297" s="37" t="s">
        <v>1520</v>
      </c>
      <c r="B297" s="38" t="s">
        <v>1521</v>
      </c>
      <c r="C297" s="37" t="s">
        <v>14</v>
      </c>
      <c r="D297" s="37" t="s">
        <v>557</v>
      </c>
      <c r="E297" s="37" t="s">
        <v>58</v>
      </c>
      <c r="F297" s="51">
        <v>1.2548954327582975E-3</v>
      </c>
      <c r="G297" s="40">
        <v>19525.419999999998</v>
      </c>
      <c r="H297" s="40">
        <f t="shared" si="16"/>
        <v>24.5</v>
      </c>
      <c r="I297" s="41">
        <f t="shared" si="17"/>
        <v>9.8485772405642875E-4</v>
      </c>
      <c r="J297" s="41">
        <f t="shared" si="19"/>
        <v>99.996137749790748</v>
      </c>
      <c r="K297" s="37" t="str">
        <f t="shared" si="18"/>
        <v>C</v>
      </c>
    </row>
    <row r="298" spans="1:11" ht="27.95" customHeight="1">
      <c r="A298" s="37" t="s">
        <v>2166</v>
      </c>
      <c r="B298" s="38" t="s">
        <v>2167</v>
      </c>
      <c r="C298" s="37" t="s">
        <v>14</v>
      </c>
      <c r="D298" s="37" t="s">
        <v>500</v>
      </c>
      <c r="E298" s="37" t="s">
        <v>15</v>
      </c>
      <c r="F298" s="39">
        <v>2383.744945721096</v>
      </c>
      <c r="G298" s="40">
        <v>0.01</v>
      </c>
      <c r="H298" s="40">
        <f t="shared" si="16"/>
        <v>23.84</v>
      </c>
      <c r="I298" s="41">
        <f t="shared" si="17"/>
        <v>9.5832686291858198E-4</v>
      </c>
      <c r="J298" s="41">
        <f t="shared" si="19"/>
        <v>99.997096076653662</v>
      </c>
      <c r="K298" s="37" t="str">
        <f t="shared" si="18"/>
        <v>C</v>
      </c>
    </row>
    <row r="299" spans="1:11" ht="27.95" customHeight="1">
      <c r="A299" s="37" t="s">
        <v>541</v>
      </c>
      <c r="B299" s="38" t="s">
        <v>542</v>
      </c>
      <c r="C299" s="37" t="s">
        <v>14</v>
      </c>
      <c r="D299" s="37" t="s">
        <v>500</v>
      </c>
      <c r="E299" s="37" t="s">
        <v>15</v>
      </c>
      <c r="F299" s="39">
        <v>396</v>
      </c>
      <c r="G299" s="40">
        <v>0.06</v>
      </c>
      <c r="H299" s="40">
        <f t="shared" si="16"/>
        <v>23.76</v>
      </c>
      <c r="I299" s="41">
        <f t="shared" si="17"/>
        <v>9.5511100096247947E-4</v>
      </c>
      <c r="J299" s="41">
        <f t="shared" si="19"/>
        <v>99.998051187654625</v>
      </c>
      <c r="K299" s="37" t="str">
        <f t="shared" si="18"/>
        <v>C</v>
      </c>
    </row>
    <row r="300" spans="1:11" ht="27.95" customHeight="1">
      <c r="A300" s="37" t="s">
        <v>1862</v>
      </c>
      <c r="B300" s="38" t="s">
        <v>1863</v>
      </c>
      <c r="C300" s="37" t="s">
        <v>170</v>
      </c>
      <c r="D300" s="37" t="s">
        <v>500</v>
      </c>
      <c r="E300" s="37" t="s">
        <v>1864</v>
      </c>
      <c r="F300" s="47">
        <v>0.34144799999999997</v>
      </c>
      <c r="G300" s="40">
        <v>64.8</v>
      </c>
      <c r="H300" s="40">
        <f t="shared" si="16"/>
        <v>22.13</v>
      </c>
      <c r="I300" s="41">
        <f t="shared" si="17"/>
        <v>8.8958781360688841E-4</v>
      </c>
      <c r="J300" s="41">
        <f t="shared" si="19"/>
        <v>99.998940775468228</v>
      </c>
      <c r="K300" s="37" t="str">
        <f t="shared" si="18"/>
        <v>C</v>
      </c>
    </row>
    <row r="301" spans="1:11" ht="15" customHeight="1">
      <c r="A301" s="37" t="s">
        <v>1193</v>
      </c>
      <c r="B301" s="38" t="s">
        <v>1194</v>
      </c>
      <c r="C301" s="37" t="s">
        <v>14</v>
      </c>
      <c r="D301" s="37" t="s">
        <v>553</v>
      </c>
      <c r="E301" s="37" t="s">
        <v>58</v>
      </c>
      <c r="F301" s="39">
        <v>5.4995171200000001</v>
      </c>
      <c r="G301" s="40">
        <v>3.95</v>
      </c>
      <c r="H301" s="40">
        <f t="shared" si="16"/>
        <v>21.72</v>
      </c>
      <c r="I301" s="41">
        <f t="shared" si="17"/>
        <v>8.7310652108186246E-4</v>
      </c>
      <c r="J301" s="41">
        <f t="shared" si="19"/>
        <v>99.999813881989311</v>
      </c>
      <c r="K301" s="37" t="str">
        <f t="shared" si="18"/>
        <v>C</v>
      </c>
    </row>
    <row r="302" spans="1:11" ht="20.100000000000001" customHeight="1">
      <c r="A302" s="37" t="s">
        <v>1561</v>
      </c>
      <c r="B302" s="38" t="s">
        <v>1562</v>
      </c>
      <c r="C302" s="37" t="s">
        <v>14</v>
      </c>
      <c r="D302" s="37" t="s">
        <v>553</v>
      </c>
      <c r="E302" s="37" t="s">
        <v>58</v>
      </c>
      <c r="F302" s="39">
        <v>6.0354000000000001</v>
      </c>
      <c r="G302" s="40">
        <v>3.5</v>
      </c>
      <c r="H302" s="40">
        <f t="shared" si="16"/>
        <v>21.12</v>
      </c>
      <c r="I302" s="41">
        <f t="shared" si="17"/>
        <v>8.4898755641109292E-4</v>
      </c>
      <c r="J302" s="41">
        <f t="shared" si="19"/>
        <v>100.00066286954572</v>
      </c>
      <c r="K302" s="37" t="str">
        <f t="shared" si="18"/>
        <v>C</v>
      </c>
    </row>
    <row r="303" spans="1:11" ht="20.100000000000001" customHeight="1">
      <c r="A303" s="37" t="s">
        <v>721</v>
      </c>
      <c r="B303" s="38" t="s">
        <v>722</v>
      </c>
      <c r="C303" s="37" t="s">
        <v>14</v>
      </c>
      <c r="D303" s="37" t="s">
        <v>553</v>
      </c>
      <c r="E303" s="37" t="s">
        <v>58</v>
      </c>
      <c r="F303" s="39">
        <v>1</v>
      </c>
      <c r="G303" s="40">
        <v>18.239999999999998</v>
      </c>
      <c r="H303" s="40">
        <f t="shared" si="16"/>
        <v>18.239999999999998</v>
      </c>
      <c r="I303" s="41">
        <f t="shared" si="17"/>
        <v>7.332165259913983E-4</v>
      </c>
      <c r="J303" s="41">
        <f t="shared" si="19"/>
        <v>100.00139608607171</v>
      </c>
      <c r="K303" s="37" t="str">
        <f t="shared" si="18"/>
        <v>C</v>
      </c>
    </row>
    <row r="304" spans="1:11" ht="15" customHeight="1">
      <c r="A304" s="37" t="s">
        <v>1711</v>
      </c>
      <c r="B304" s="38" t="s">
        <v>1712</v>
      </c>
      <c r="C304" s="37" t="s">
        <v>14</v>
      </c>
      <c r="D304" s="37" t="s">
        <v>514</v>
      </c>
      <c r="E304" s="37" t="s">
        <v>15</v>
      </c>
      <c r="F304" s="52">
        <v>0.44676891120000001</v>
      </c>
      <c r="G304" s="40">
        <v>37.520000000000003</v>
      </c>
      <c r="H304" s="40">
        <f t="shared" si="16"/>
        <v>16.760000000000002</v>
      </c>
      <c r="I304" s="41">
        <f t="shared" si="17"/>
        <v>6.7372307980349984E-4</v>
      </c>
      <c r="J304" s="41">
        <f t="shared" si="19"/>
        <v>100.00206980915151</v>
      </c>
      <c r="K304" s="37" t="str">
        <f t="shared" si="18"/>
        <v>C</v>
      </c>
    </row>
    <row r="305" spans="1:11" ht="20.100000000000001" customHeight="1">
      <c r="A305" s="37" t="s">
        <v>764</v>
      </c>
      <c r="B305" s="38" t="s">
        <v>765</v>
      </c>
      <c r="C305" s="37" t="s">
        <v>14</v>
      </c>
      <c r="D305" s="37" t="s">
        <v>553</v>
      </c>
      <c r="E305" s="37" t="s">
        <v>58</v>
      </c>
      <c r="F305" s="39">
        <v>1</v>
      </c>
      <c r="G305" s="40">
        <v>16.29</v>
      </c>
      <c r="H305" s="40">
        <f t="shared" si="16"/>
        <v>16.29</v>
      </c>
      <c r="I305" s="41">
        <f t="shared" si="17"/>
        <v>6.5482989081139687E-4</v>
      </c>
      <c r="J305" s="41">
        <f t="shared" si="19"/>
        <v>100.00272463904231</v>
      </c>
      <c r="K305" s="37" t="str">
        <f t="shared" si="18"/>
        <v>C</v>
      </c>
    </row>
    <row r="306" spans="1:11" ht="15" customHeight="1">
      <c r="A306" s="37" t="s">
        <v>569</v>
      </c>
      <c r="B306" s="38" t="s">
        <v>570</v>
      </c>
      <c r="C306" s="37" t="s">
        <v>14</v>
      </c>
      <c r="D306" s="37" t="s">
        <v>553</v>
      </c>
      <c r="E306" s="37" t="s">
        <v>58</v>
      </c>
      <c r="F306" s="39">
        <v>1.8</v>
      </c>
      <c r="G306" s="40">
        <v>9</v>
      </c>
      <c r="H306" s="40">
        <f t="shared" si="16"/>
        <v>16.2</v>
      </c>
      <c r="I306" s="41">
        <f t="shared" si="17"/>
        <v>6.512120461107814E-4</v>
      </c>
      <c r="J306" s="41">
        <f t="shared" si="19"/>
        <v>100.00337585108842</v>
      </c>
      <c r="K306" s="37" t="str">
        <f t="shared" si="18"/>
        <v>C</v>
      </c>
    </row>
    <row r="307" spans="1:11" ht="20.100000000000001" customHeight="1">
      <c r="A307" s="37" t="s">
        <v>2361</v>
      </c>
      <c r="B307" s="38" t="s">
        <v>2362</v>
      </c>
      <c r="C307" s="37" t="s">
        <v>14</v>
      </c>
      <c r="D307" s="37" t="s">
        <v>553</v>
      </c>
      <c r="E307" s="37" t="s">
        <v>695</v>
      </c>
      <c r="F307" s="39">
        <v>80.012519999999995</v>
      </c>
      <c r="G307" s="40">
        <v>0.2</v>
      </c>
      <c r="H307" s="40">
        <f t="shared" si="16"/>
        <v>16</v>
      </c>
      <c r="I307" s="41">
        <f t="shared" si="17"/>
        <v>6.4317239122052485E-4</v>
      </c>
      <c r="J307" s="41">
        <f t="shared" si="19"/>
        <v>100.00401902347964</v>
      </c>
      <c r="K307" s="37" t="str">
        <f t="shared" si="18"/>
        <v>C</v>
      </c>
    </row>
    <row r="308" spans="1:11" ht="15" customHeight="1">
      <c r="A308" s="37" t="s">
        <v>2276</v>
      </c>
      <c r="B308" s="38" t="s">
        <v>2277</v>
      </c>
      <c r="C308" s="37" t="s">
        <v>170</v>
      </c>
      <c r="D308" s="37" t="s">
        <v>553</v>
      </c>
      <c r="E308" s="37" t="s">
        <v>1856</v>
      </c>
      <c r="F308" s="39">
        <v>2.262</v>
      </c>
      <c r="G308" s="40">
        <v>7</v>
      </c>
      <c r="H308" s="40">
        <f t="shared" si="16"/>
        <v>15.83</v>
      </c>
      <c r="I308" s="41">
        <f t="shared" si="17"/>
        <v>6.3633868456380676E-4</v>
      </c>
      <c r="J308" s="41">
        <f t="shared" si="19"/>
        <v>100.0046553621642</v>
      </c>
      <c r="K308" s="37" t="str">
        <f t="shared" si="18"/>
        <v>C</v>
      </c>
    </row>
    <row r="309" spans="1:11" ht="15" customHeight="1">
      <c r="A309" s="37" t="s">
        <v>1486</v>
      </c>
      <c r="B309" s="38" t="s">
        <v>1487</v>
      </c>
      <c r="C309" s="37" t="s">
        <v>14</v>
      </c>
      <c r="D309" s="37" t="s">
        <v>553</v>
      </c>
      <c r="E309" s="37" t="s">
        <v>58</v>
      </c>
      <c r="F309" s="49">
        <v>0.75039999999999996</v>
      </c>
      <c r="G309" s="40">
        <v>20.27</v>
      </c>
      <c r="H309" s="40">
        <f t="shared" si="16"/>
        <v>15.21</v>
      </c>
      <c r="I309" s="41">
        <f t="shared" si="17"/>
        <v>6.1141575440401151E-4</v>
      </c>
      <c r="J309" s="41">
        <f t="shared" si="19"/>
        <v>100.00526677791861</v>
      </c>
      <c r="K309" s="37" t="str">
        <f t="shared" si="18"/>
        <v>C</v>
      </c>
    </row>
    <row r="310" spans="1:11" ht="15" customHeight="1">
      <c r="A310" s="37" t="s">
        <v>1852</v>
      </c>
      <c r="B310" s="38" t="s">
        <v>1853</v>
      </c>
      <c r="C310" s="37" t="s">
        <v>170</v>
      </c>
      <c r="D310" s="37" t="s">
        <v>553</v>
      </c>
      <c r="E310" s="37" t="s">
        <v>196</v>
      </c>
      <c r="F310" s="39">
        <v>15.66</v>
      </c>
      <c r="G310" s="40">
        <v>0.95</v>
      </c>
      <c r="H310" s="40">
        <f t="shared" si="16"/>
        <v>14.88</v>
      </c>
      <c r="I310" s="41">
        <f t="shared" si="17"/>
        <v>5.9815032383508818E-4</v>
      </c>
      <c r="J310" s="41">
        <f t="shared" si="19"/>
        <v>100.00586492824245</v>
      </c>
      <c r="K310" s="37" t="str">
        <f t="shared" si="18"/>
        <v>C</v>
      </c>
    </row>
    <row r="311" spans="1:11" ht="15" customHeight="1">
      <c r="A311" s="37" t="s">
        <v>2347</v>
      </c>
      <c r="B311" s="38" t="s">
        <v>2348</v>
      </c>
      <c r="C311" s="37" t="s">
        <v>14</v>
      </c>
      <c r="D311" s="37" t="s">
        <v>553</v>
      </c>
      <c r="E311" s="37" t="s">
        <v>58</v>
      </c>
      <c r="F311" s="39">
        <v>4.8912000000000004</v>
      </c>
      <c r="G311" s="40">
        <v>2.99</v>
      </c>
      <c r="H311" s="40">
        <f t="shared" si="16"/>
        <v>14.62</v>
      </c>
      <c r="I311" s="41">
        <f t="shared" si="17"/>
        <v>5.876987724777545E-4</v>
      </c>
      <c r="J311" s="41">
        <f t="shared" si="19"/>
        <v>100.00645262701492</v>
      </c>
      <c r="K311" s="37" t="str">
        <f t="shared" si="18"/>
        <v>C</v>
      </c>
    </row>
    <row r="312" spans="1:11" ht="27.95" customHeight="1">
      <c r="A312" s="37" t="s">
        <v>1891</v>
      </c>
      <c r="B312" s="38" t="s">
        <v>1892</v>
      </c>
      <c r="C312" s="37" t="s">
        <v>170</v>
      </c>
      <c r="D312" s="37" t="s">
        <v>500</v>
      </c>
      <c r="E312" s="37" t="s">
        <v>196</v>
      </c>
      <c r="F312" s="50">
        <v>0.81171000000000004</v>
      </c>
      <c r="G312" s="40">
        <v>18</v>
      </c>
      <c r="H312" s="40">
        <f t="shared" si="16"/>
        <v>14.61</v>
      </c>
      <c r="I312" s="41">
        <f t="shared" si="17"/>
        <v>5.8729678973324176E-4</v>
      </c>
      <c r="J312" s="41">
        <f t="shared" si="19"/>
        <v>100.00703992380465</v>
      </c>
      <c r="K312" s="37" t="str">
        <f t="shared" si="18"/>
        <v>C</v>
      </c>
    </row>
    <row r="313" spans="1:11" ht="15" customHeight="1">
      <c r="A313" s="37" t="s">
        <v>2233</v>
      </c>
      <c r="B313" s="38" t="s">
        <v>2234</v>
      </c>
      <c r="C313" s="37" t="s">
        <v>14</v>
      </c>
      <c r="D313" s="37" t="s">
        <v>553</v>
      </c>
      <c r="E313" s="37" t="s">
        <v>817</v>
      </c>
      <c r="F313" s="47">
        <v>0.46900799999999998</v>
      </c>
      <c r="G313" s="40">
        <v>30.96</v>
      </c>
      <c r="H313" s="40">
        <f t="shared" si="16"/>
        <v>14.52</v>
      </c>
      <c r="I313" s="41">
        <f t="shared" si="17"/>
        <v>5.8367894503262628E-4</v>
      </c>
      <c r="J313" s="41">
        <f t="shared" si="19"/>
        <v>100.00762360274969</v>
      </c>
      <c r="K313" s="37" t="str">
        <f t="shared" si="18"/>
        <v>C</v>
      </c>
    </row>
    <row r="314" spans="1:11" ht="15" customHeight="1">
      <c r="A314" s="37" t="s">
        <v>1974</v>
      </c>
      <c r="B314" s="38" t="s">
        <v>1975</v>
      </c>
      <c r="C314" s="37" t="s">
        <v>170</v>
      </c>
      <c r="D314" s="37" t="s">
        <v>553</v>
      </c>
      <c r="E314" s="37" t="s">
        <v>1856</v>
      </c>
      <c r="F314" s="39">
        <v>1.704</v>
      </c>
      <c r="G314" s="40">
        <v>8.18</v>
      </c>
      <c r="H314" s="40">
        <f t="shared" si="16"/>
        <v>13.94</v>
      </c>
      <c r="I314" s="41">
        <f t="shared" si="17"/>
        <v>5.6036394585088224E-4</v>
      </c>
      <c r="J314" s="41">
        <f t="shared" si="19"/>
        <v>100.00818396669554</v>
      </c>
      <c r="K314" s="37" t="str">
        <f t="shared" si="18"/>
        <v>C</v>
      </c>
    </row>
    <row r="315" spans="1:11" ht="20.100000000000001" customHeight="1">
      <c r="A315" s="37" t="s">
        <v>618</v>
      </c>
      <c r="B315" s="38" t="s">
        <v>619</v>
      </c>
      <c r="C315" s="37" t="s">
        <v>14</v>
      </c>
      <c r="D315" s="37" t="s">
        <v>553</v>
      </c>
      <c r="E315" s="37" t="s">
        <v>58</v>
      </c>
      <c r="F315" s="39">
        <v>0.75</v>
      </c>
      <c r="G315" s="40">
        <v>18.34</v>
      </c>
      <c r="H315" s="40">
        <f t="shared" si="16"/>
        <v>13.76</v>
      </c>
      <c r="I315" s="41">
        <f t="shared" si="17"/>
        <v>5.531282564496514E-4</v>
      </c>
      <c r="J315" s="41">
        <f t="shared" si="19"/>
        <v>100.008737094952</v>
      </c>
      <c r="K315" s="37" t="str">
        <f t="shared" si="18"/>
        <v>C</v>
      </c>
    </row>
    <row r="316" spans="1:11" ht="27.95" customHeight="1">
      <c r="A316" s="37" t="s">
        <v>1882</v>
      </c>
      <c r="B316" s="38" t="s">
        <v>1883</v>
      </c>
      <c r="C316" s="37" t="s">
        <v>170</v>
      </c>
      <c r="D316" s="37" t="s">
        <v>500</v>
      </c>
      <c r="E316" s="37" t="s">
        <v>1864</v>
      </c>
      <c r="F316" s="39">
        <v>1.037185</v>
      </c>
      <c r="G316" s="40">
        <v>12.15</v>
      </c>
      <c r="H316" s="40">
        <f t="shared" si="16"/>
        <v>12.6</v>
      </c>
      <c r="I316" s="41">
        <f t="shared" si="17"/>
        <v>5.0649825808616331E-4</v>
      </c>
      <c r="J316" s="41">
        <f t="shared" si="19"/>
        <v>100.00924359321009</v>
      </c>
      <c r="K316" s="37" t="str">
        <f t="shared" si="18"/>
        <v>C</v>
      </c>
    </row>
    <row r="317" spans="1:11" ht="15" customHeight="1">
      <c r="A317" s="37" t="s">
        <v>1649</v>
      </c>
      <c r="B317" s="38" t="s">
        <v>1650</v>
      </c>
      <c r="C317" s="37" t="s">
        <v>29</v>
      </c>
      <c r="D317" s="37" t="s">
        <v>553</v>
      </c>
      <c r="E317" s="37" t="s">
        <v>118</v>
      </c>
      <c r="F317" s="47">
        <v>0.120725</v>
      </c>
      <c r="G317" s="40">
        <v>100.5</v>
      </c>
      <c r="H317" s="40">
        <f t="shared" si="16"/>
        <v>12.13</v>
      </c>
      <c r="I317" s="41">
        <f t="shared" si="17"/>
        <v>4.876050690940605E-4</v>
      </c>
      <c r="J317" s="41">
        <f t="shared" si="19"/>
        <v>100.00973119827918</v>
      </c>
      <c r="K317" s="37" t="str">
        <f t="shared" si="18"/>
        <v>C</v>
      </c>
    </row>
    <row r="318" spans="1:11" ht="20.100000000000001" customHeight="1">
      <c r="A318" s="37" t="s">
        <v>1796</v>
      </c>
      <c r="B318" s="38" t="s">
        <v>1797</v>
      </c>
      <c r="C318" s="37" t="s">
        <v>14</v>
      </c>
      <c r="D318" s="37" t="s">
        <v>553</v>
      </c>
      <c r="E318" s="37" t="s">
        <v>58</v>
      </c>
      <c r="F318" s="39">
        <v>1</v>
      </c>
      <c r="G318" s="40">
        <v>11.94</v>
      </c>
      <c r="H318" s="40">
        <f t="shared" si="16"/>
        <v>11.94</v>
      </c>
      <c r="I318" s="41">
        <f t="shared" si="17"/>
        <v>4.799673969483167E-4</v>
      </c>
      <c r="J318" s="41">
        <f t="shared" si="19"/>
        <v>100.01021116567613</v>
      </c>
      <c r="K318" s="37" t="str">
        <f t="shared" si="18"/>
        <v>C</v>
      </c>
    </row>
    <row r="319" spans="1:11" ht="15" customHeight="1">
      <c r="A319" s="37" t="s">
        <v>1657</v>
      </c>
      <c r="B319" s="38" t="s">
        <v>1658</v>
      </c>
      <c r="C319" s="37" t="s">
        <v>14</v>
      </c>
      <c r="D319" s="37" t="s">
        <v>553</v>
      </c>
      <c r="E319" s="37" t="s">
        <v>58</v>
      </c>
      <c r="F319" s="39">
        <v>1.1252</v>
      </c>
      <c r="G319" s="40">
        <v>9.07</v>
      </c>
      <c r="H319" s="40">
        <f t="shared" si="16"/>
        <v>10.210000000000001</v>
      </c>
      <c r="I319" s="41">
        <f t="shared" si="17"/>
        <v>4.1042438214759747E-4</v>
      </c>
      <c r="J319" s="41">
        <f t="shared" si="19"/>
        <v>100.01062159005828</v>
      </c>
      <c r="K319" s="37" t="str">
        <f t="shared" si="18"/>
        <v>C</v>
      </c>
    </row>
    <row r="320" spans="1:11" ht="27.95" customHeight="1">
      <c r="A320" s="37" t="s">
        <v>2100</v>
      </c>
      <c r="B320" s="38" t="s">
        <v>2101</v>
      </c>
      <c r="C320" s="37" t="s">
        <v>14</v>
      </c>
      <c r="D320" s="37" t="s">
        <v>557</v>
      </c>
      <c r="E320" s="37" t="s">
        <v>58</v>
      </c>
      <c r="F320" s="44">
        <v>7.2639136800000002E-3</v>
      </c>
      <c r="G320" s="40">
        <v>1381</v>
      </c>
      <c r="H320" s="40">
        <f t="shared" si="16"/>
        <v>10.029999999999999</v>
      </c>
      <c r="I320" s="41">
        <f t="shared" si="17"/>
        <v>4.0318869274636653E-4</v>
      </c>
      <c r="J320" s="41">
        <f t="shared" si="19"/>
        <v>100.01102477875102</v>
      </c>
      <c r="K320" s="37" t="str">
        <f t="shared" si="18"/>
        <v>C</v>
      </c>
    </row>
    <row r="321" spans="1:11" ht="27.95" customHeight="1">
      <c r="A321" s="37" t="s">
        <v>1897</v>
      </c>
      <c r="B321" s="38" t="s">
        <v>1898</v>
      </c>
      <c r="C321" s="37" t="s">
        <v>170</v>
      </c>
      <c r="D321" s="37" t="s">
        <v>500</v>
      </c>
      <c r="E321" s="37" t="s">
        <v>196</v>
      </c>
      <c r="F321" s="47">
        <v>1.9311999999999999E-2</v>
      </c>
      <c r="G321" s="40">
        <v>518</v>
      </c>
      <c r="H321" s="40">
        <f t="shared" si="16"/>
        <v>10</v>
      </c>
      <c r="I321" s="41">
        <f t="shared" si="17"/>
        <v>4.0198274451282802E-4</v>
      </c>
      <c r="J321" s="41">
        <f t="shared" si="19"/>
        <v>100.01142676149553</v>
      </c>
      <c r="K321" s="37" t="str">
        <f t="shared" si="18"/>
        <v>C</v>
      </c>
    </row>
    <row r="322" spans="1:11" ht="27.95" customHeight="1">
      <c r="A322" s="37" t="s">
        <v>1889</v>
      </c>
      <c r="B322" s="38" t="s">
        <v>1890</v>
      </c>
      <c r="C322" s="37" t="s">
        <v>170</v>
      </c>
      <c r="D322" s="37" t="s">
        <v>500</v>
      </c>
      <c r="E322" s="37" t="s">
        <v>196</v>
      </c>
      <c r="F322" s="39">
        <v>2.0292750000000002</v>
      </c>
      <c r="G322" s="40">
        <v>4.9000000000000004</v>
      </c>
      <c r="H322" s="40">
        <f t="shared" si="16"/>
        <v>9.94</v>
      </c>
      <c r="I322" s="41">
        <f t="shared" si="17"/>
        <v>3.9957084804575105E-4</v>
      </c>
      <c r="J322" s="41">
        <f t="shared" si="19"/>
        <v>100.01182633234357</v>
      </c>
      <c r="K322" s="37" t="str">
        <f t="shared" si="18"/>
        <v>C</v>
      </c>
    </row>
    <row r="323" spans="1:11" ht="20.100000000000001" customHeight="1">
      <c r="A323" s="37" t="s">
        <v>2408</v>
      </c>
      <c r="B323" s="38" t="s">
        <v>2409</v>
      </c>
      <c r="C323" s="37" t="s">
        <v>14</v>
      </c>
      <c r="D323" s="37" t="s">
        <v>557</v>
      </c>
      <c r="E323" s="37" t="s">
        <v>58</v>
      </c>
      <c r="F323" s="51">
        <v>3.3166560192882688E-3</v>
      </c>
      <c r="G323" s="40">
        <v>2897.59</v>
      </c>
      <c r="H323" s="40">
        <f t="shared" si="16"/>
        <v>9.61</v>
      </c>
      <c r="I323" s="41">
        <f t="shared" si="17"/>
        <v>3.8630541747682772E-4</v>
      </c>
      <c r="J323" s="41">
        <f t="shared" si="19"/>
        <v>100.01221263776105</v>
      </c>
      <c r="K323" s="37" t="str">
        <f t="shared" si="18"/>
        <v>C</v>
      </c>
    </row>
    <row r="324" spans="1:11" ht="20.100000000000001" customHeight="1">
      <c r="A324" s="37" t="s">
        <v>2420</v>
      </c>
      <c r="B324" s="38" t="s">
        <v>2421</v>
      </c>
      <c r="C324" s="37" t="s">
        <v>14</v>
      </c>
      <c r="D324" s="37" t="s">
        <v>553</v>
      </c>
      <c r="E324" s="37" t="s">
        <v>58</v>
      </c>
      <c r="F324" s="49">
        <v>0.37519999999999998</v>
      </c>
      <c r="G324" s="40">
        <v>24.05</v>
      </c>
      <c r="H324" s="40">
        <f t="shared" ref="H324:H387" si="20">ROUND(F324*G324,2)</f>
        <v>9.02</v>
      </c>
      <c r="I324" s="41">
        <f t="shared" ref="I324:I387" si="21">H324/VALOR_TOTAL*100</f>
        <v>3.6258843555057088E-4</v>
      </c>
      <c r="J324" s="41">
        <f t="shared" si="19"/>
        <v>100.0125752261966</v>
      </c>
      <c r="K324" s="37" t="str">
        <f t="shared" ref="K324:K387" si="22">IF(J324&lt;=50,"A",IF(J324&lt;=80,"B","C"))</f>
        <v>C</v>
      </c>
    </row>
    <row r="325" spans="1:11" ht="15" customHeight="1">
      <c r="A325" s="37" t="s">
        <v>1776</v>
      </c>
      <c r="B325" s="38" t="s">
        <v>1777</v>
      </c>
      <c r="C325" s="37" t="s">
        <v>14</v>
      </c>
      <c r="D325" s="37" t="s">
        <v>553</v>
      </c>
      <c r="E325" s="37" t="s">
        <v>58</v>
      </c>
      <c r="F325" s="39">
        <v>3.7835999999999999</v>
      </c>
      <c r="G325" s="40">
        <v>2.2400000000000002</v>
      </c>
      <c r="H325" s="40">
        <f t="shared" si="20"/>
        <v>8.48</v>
      </c>
      <c r="I325" s="41">
        <f t="shared" si="21"/>
        <v>3.4088136734687819E-4</v>
      </c>
      <c r="J325" s="41">
        <f t="shared" ref="J325:J388" si="23">I325+J324</f>
        <v>100.01291610756395</v>
      </c>
      <c r="K325" s="37" t="str">
        <f t="shared" si="22"/>
        <v>C</v>
      </c>
    </row>
    <row r="326" spans="1:11" ht="27.95" customHeight="1">
      <c r="A326" s="37" t="s">
        <v>509</v>
      </c>
      <c r="B326" s="38" t="s">
        <v>510</v>
      </c>
      <c r="C326" s="37" t="s">
        <v>14</v>
      </c>
      <c r="D326" s="37" t="s">
        <v>500</v>
      </c>
      <c r="E326" s="37" t="s">
        <v>15</v>
      </c>
      <c r="F326" s="39">
        <v>843.50674600000002</v>
      </c>
      <c r="G326" s="40">
        <v>0.01</v>
      </c>
      <c r="H326" s="40">
        <f t="shared" si="20"/>
        <v>8.44</v>
      </c>
      <c r="I326" s="41">
        <f t="shared" si="21"/>
        <v>3.3927343636882683E-4</v>
      </c>
      <c r="J326" s="41">
        <f t="shared" si="23"/>
        <v>100.01325538100032</v>
      </c>
      <c r="K326" s="37" t="str">
        <f t="shared" si="22"/>
        <v>C</v>
      </c>
    </row>
    <row r="327" spans="1:11" ht="15" customHeight="1">
      <c r="A327" s="37" t="s">
        <v>1255</v>
      </c>
      <c r="B327" s="38" t="s">
        <v>1256</v>
      </c>
      <c r="C327" s="37" t="s">
        <v>14</v>
      </c>
      <c r="D327" s="37" t="s">
        <v>553</v>
      </c>
      <c r="E327" s="37" t="s">
        <v>58</v>
      </c>
      <c r="F327" s="46">
        <v>0.57699999999999996</v>
      </c>
      <c r="G327" s="40">
        <v>14.56</v>
      </c>
      <c r="H327" s="40">
        <f t="shared" si="20"/>
        <v>8.4</v>
      </c>
      <c r="I327" s="41">
        <f t="shared" si="21"/>
        <v>3.3766550539077558E-4</v>
      </c>
      <c r="J327" s="41">
        <f t="shared" si="23"/>
        <v>100.0135930465057</v>
      </c>
      <c r="K327" s="37" t="str">
        <f t="shared" si="22"/>
        <v>C</v>
      </c>
    </row>
    <row r="328" spans="1:11" ht="20.100000000000001" customHeight="1">
      <c r="A328" s="37" t="s">
        <v>1660</v>
      </c>
      <c r="B328" s="38" t="s">
        <v>1661</v>
      </c>
      <c r="C328" s="37" t="s">
        <v>14</v>
      </c>
      <c r="D328" s="37" t="s">
        <v>553</v>
      </c>
      <c r="E328" s="37" t="s">
        <v>58</v>
      </c>
      <c r="F328" s="39">
        <v>1</v>
      </c>
      <c r="G328" s="40">
        <v>8.33</v>
      </c>
      <c r="H328" s="40">
        <f t="shared" si="20"/>
        <v>8.33</v>
      </c>
      <c r="I328" s="41">
        <f t="shared" si="21"/>
        <v>3.3485162617918581E-4</v>
      </c>
      <c r="J328" s="41">
        <f t="shared" si="23"/>
        <v>100.01392789813188</v>
      </c>
      <c r="K328" s="37" t="str">
        <f t="shared" si="22"/>
        <v>C</v>
      </c>
    </row>
    <row r="329" spans="1:11" ht="27.95" customHeight="1">
      <c r="A329" s="37" t="s">
        <v>1938</v>
      </c>
      <c r="B329" s="38" t="s">
        <v>1939</v>
      </c>
      <c r="C329" s="37" t="s">
        <v>170</v>
      </c>
      <c r="D329" s="37" t="s">
        <v>500</v>
      </c>
      <c r="E329" s="37" t="s">
        <v>196</v>
      </c>
      <c r="F329" s="47">
        <v>4.4137999999999997E-2</v>
      </c>
      <c r="G329" s="40">
        <v>180</v>
      </c>
      <c r="H329" s="40">
        <f t="shared" si="20"/>
        <v>7.94</v>
      </c>
      <c r="I329" s="41">
        <f t="shared" si="21"/>
        <v>3.1917429914318546E-4</v>
      </c>
      <c r="J329" s="41">
        <f t="shared" si="23"/>
        <v>100.01424707243102</v>
      </c>
      <c r="K329" s="37" t="str">
        <f t="shared" si="22"/>
        <v>C</v>
      </c>
    </row>
    <row r="330" spans="1:11" ht="15" customHeight="1">
      <c r="A330" s="37" t="s">
        <v>2060</v>
      </c>
      <c r="B330" s="38" t="s">
        <v>2061</v>
      </c>
      <c r="C330" s="37" t="s">
        <v>14</v>
      </c>
      <c r="D330" s="37" t="s">
        <v>553</v>
      </c>
      <c r="E330" s="37" t="s">
        <v>58</v>
      </c>
      <c r="F330" s="39">
        <v>1.1252</v>
      </c>
      <c r="G330" s="40">
        <v>7.06</v>
      </c>
      <c r="H330" s="40">
        <f t="shared" si="20"/>
        <v>7.94</v>
      </c>
      <c r="I330" s="41">
        <f t="shared" si="21"/>
        <v>3.1917429914318546E-4</v>
      </c>
      <c r="J330" s="41">
        <f t="shared" si="23"/>
        <v>100.01456624673015</v>
      </c>
      <c r="K330" s="37" t="str">
        <f t="shared" si="22"/>
        <v>C</v>
      </c>
    </row>
    <row r="331" spans="1:11" ht="20.100000000000001" customHeight="1">
      <c r="A331" s="37" t="s">
        <v>2349</v>
      </c>
      <c r="B331" s="38" t="s">
        <v>2350</v>
      </c>
      <c r="C331" s="37" t="s">
        <v>14</v>
      </c>
      <c r="D331" s="37" t="s">
        <v>553</v>
      </c>
      <c r="E331" s="37" t="s">
        <v>58</v>
      </c>
      <c r="F331" s="39">
        <v>4.8912000000000004</v>
      </c>
      <c r="G331" s="40">
        <v>1.55</v>
      </c>
      <c r="H331" s="40">
        <f t="shared" si="20"/>
        <v>7.58</v>
      </c>
      <c r="I331" s="41">
        <f t="shared" si="21"/>
        <v>3.0470292034072367E-4</v>
      </c>
      <c r="J331" s="41">
        <f t="shared" si="23"/>
        <v>100.0148709496505</v>
      </c>
      <c r="K331" s="37" t="str">
        <f t="shared" si="22"/>
        <v>C</v>
      </c>
    </row>
    <row r="332" spans="1:11" ht="20.100000000000001" customHeight="1">
      <c r="A332" s="37" t="s">
        <v>2341</v>
      </c>
      <c r="B332" s="38" t="s">
        <v>2342</v>
      </c>
      <c r="C332" s="37" t="s">
        <v>14</v>
      </c>
      <c r="D332" s="37" t="s">
        <v>553</v>
      </c>
      <c r="E332" s="37" t="s">
        <v>58</v>
      </c>
      <c r="F332" s="49">
        <v>0.75039999999999996</v>
      </c>
      <c r="G332" s="40">
        <v>10</v>
      </c>
      <c r="H332" s="40">
        <f t="shared" si="20"/>
        <v>7.5</v>
      </c>
      <c r="I332" s="41">
        <f t="shared" si="21"/>
        <v>3.0148705838462105E-4</v>
      </c>
      <c r="J332" s="41">
        <f t="shared" si="23"/>
        <v>100.01517243670888</v>
      </c>
      <c r="K332" s="37" t="str">
        <f t="shared" si="22"/>
        <v>C</v>
      </c>
    </row>
    <row r="333" spans="1:11" ht="15" customHeight="1">
      <c r="A333" s="37" t="s">
        <v>992</v>
      </c>
      <c r="B333" s="38" t="s">
        <v>993</v>
      </c>
      <c r="C333" s="37" t="s">
        <v>14</v>
      </c>
      <c r="D333" s="37" t="s">
        <v>553</v>
      </c>
      <c r="E333" s="37" t="s">
        <v>994</v>
      </c>
      <c r="F333" s="39">
        <v>0.17</v>
      </c>
      <c r="G333" s="40">
        <v>43.65</v>
      </c>
      <c r="H333" s="40">
        <f t="shared" si="20"/>
        <v>7.42</v>
      </c>
      <c r="I333" s="41">
        <f t="shared" si="21"/>
        <v>2.9827119642851843E-4</v>
      </c>
      <c r="J333" s="41">
        <f t="shared" si="23"/>
        <v>100.01547070790531</v>
      </c>
      <c r="K333" s="37" t="str">
        <f t="shared" si="22"/>
        <v>C</v>
      </c>
    </row>
    <row r="334" spans="1:11" ht="27.95" customHeight="1">
      <c r="A334" s="37" t="s">
        <v>1791</v>
      </c>
      <c r="B334" s="38" t="s">
        <v>1792</v>
      </c>
      <c r="C334" s="37" t="s">
        <v>14</v>
      </c>
      <c r="D334" s="37" t="s">
        <v>500</v>
      </c>
      <c r="E334" s="37" t="s">
        <v>15</v>
      </c>
      <c r="F334" s="39">
        <v>104.3</v>
      </c>
      <c r="G334" s="40">
        <v>7.0000000000000007E-2</v>
      </c>
      <c r="H334" s="40">
        <f t="shared" si="20"/>
        <v>7.3</v>
      </c>
      <c r="I334" s="41">
        <f t="shared" si="21"/>
        <v>2.9344740349436445E-4</v>
      </c>
      <c r="J334" s="41">
        <f t="shared" si="23"/>
        <v>100.0157641553088</v>
      </c>
      <c r="K334" s="37" t="str">
        <f t="shared" si="22"/>
        <v>C</v>
      </c>
    </row>
    <row r="335" spans="1:11" ht="15" customHeight="1">
      <c r="A335" s="37" t="s">
        <v>2392</v>
      </c>
      <c r="B335" s="38" t="s">
        <v>2393</v>
      </c>
      <c r="C335" s="37" t="s">
        <v>14</v>
      </c>
      <c r="D335" s="37" t="s">
        <v>553</v>
      </c>
      <c r="E335" s="37" t="s">
        <v>81</v>
      </c>
      <c r="F335" s="39">
        <v>1.30849796</v>
      </c>
      <c r="G335" s="40">
        <v>5.36</v>
      </c>
      <c r="H335" s="40">
        <f t="shared" si="20"/>
        <v>7.01</v>
      </c>
      <c r="I335" s="41">
        <f t="shared" si="21"/>
        <v>2.8178990390349248E-4</v>
      </c>
      <c r="J335" s="41">
        <f t="shared" si="23"/>
        <v>100.01604594521271</v>
      </c>
      <c r="K335" s="37" t="str">
        <f t="shared" si="22"/>
        <v>C</v>
      </c>
    </row>
    <row r="336" spans="1:11" ht="20.100000000000001" customHeight="1">
      <c r="A336" s="37" t="s">
        <v>2000</v>
      </c>
      <c r="B336" s="38" t="s">
        <v>2001</v>
      </c>
      <c r="C336" s="37" t="s">
        <v>14</v>
      </c>
      <c r="D336" s="37" t="s">
        <v>557</v>
      </c>
      <c r="E336" s="37" t="s">
        <v>58</v>
      </c>
      <c r="F336" s="43">
        <v>8.4066944176000005E-4</v>
      </c>
      <c r="G336" s="40">
        <v>7763.39</v>
      </c>
      <c r="H336" s="40">
        <f t="shared" si="20"/>
        <v>6.53</v>
      </c>
      <c r="I336" s="41">
        <f t="shared" si="21"/>
        <v>2.6249473216687671E-4</v>
      </c>
      <c r="J336" s="41">
        <f t="shared" si="23"/>
        <v>100.01630843994488</v>
      </c>
      <c r="K336" s="37" t="str">
        <f t="shared" si="22"/>
        <v>C</v>
      </c>
    </row>
    <row r="337" spans="1:11" ht="20.100000000000001" customHeight="1">
      <c r="A337" s="37" t="s">
        <v>2332</v>
      </c>
      <c r="B337" s="38" t="s">
        <v>2333</v>
      </c>
      <c r="C337" s="37" t="s">
        <v>14</v>
      </c>
      <c r="D337" s="37" t="s">
        <v>557</v>
      </c>
      <c r="E337" s="37" t="s">
        <v>58</v>
      </c>
      <c r="F337" s="51">
        <v>3.812993527692717E-3</v>
      </c>
      <c r="G337" s="40">
        <v>1709.29</v>
      </c>
      <c r="H337" s="40">
        <f t="shared" si="20"/>
        <v>6.52</v>
      </c>
      <c r="I337" s="41">
        <f t="shared" si="21"/>
        <v>2.6209274942236391E-4</v>
      </c>
      <c r="J337" s="41">
        <f t="shared" si="23"/>
        <v>100.0165705326943</v>
      </c>
      <c r="K337" s="37" t="str">
        <f t="shared" si="22"/>
        <v>C</v>
      </c>
    </row>
    <row r="338" spans="1:11" ht="15" customHeight="1">
      <c r="A338" s="37" t="s">
        <v>2395</v>
      </c>
      <c r="B338" s="38" t="s">
        <v>2396</v>
      </c>
      <c r="C338" s="37" t="s">
        <v>14</v>
      </c>
      <c r="D338" s="37" t="s">
        <v>553</v>
      </c>
      <c r="E338" s="37" t="s">
        <v>81</v>
      </c>
      <c r="F338" s="39">
        <v>1.6881684036</v>
      </c>
      <c r="G338" s="40">
        <v>3.65</v>
      </c>
      <c r="H338" s="40">
        <f t="shared" si="20"/>
        <v>6.16</v>
      </c>
      <c r="I338" s="41">
        <f t="shared" si="21"/>
        <v>2.4762137061990212E-4</v>
      </c>
      <c r="J338" s="41">
        <f t="shared" si="23"/>
        <v>100.01681815406492</v>
      </c>
      <c r="K338" s="37" t="str">
        <f t="shared" si="22"/>
        <v>C</v>
      </c>
    </row>
    <row r="339" spans="1:11" ht="20.100000000000001" customHeight="1">
      <c r="A339" s="37" t="s">
        <v>2074</v>
      </c>
      <c r="B339" s="38" t="s">
        <v>2075</v>
      </c>
      <c r="C339" s="37" t="s">
        <v>14</v>
      </c>
      <c r="D339" s="37" t="s">
        <v>553</v>
      </c>
      <c r="E339" s="37" t="s">
        <v>58</v>
      </c>
      <c r="F339" s="49">
        <v>0.75180000000000002</v>
      </c>
      <c r="G339" s="40">
        <v>7.08</v>
      </c>
      <c r="H339" s="40">
        <f t="shared" si="20"/>
        <v>5.32</v>
      </c>
      <c r="I339" s="41">
        <f t="shared" si="21"/>
        <v>2.1385482008082454E-4</v>
      </c>
      <c r="J339" s="41">
        <f t="shared" si="23"/>
        <v>100.017032008885</v>
      </c>
      <c r="K339" s="37" t="str">
        <f t="shared" si="22"/>
        <v>C</v>
      </c>
    </row>
    <row r="340" spans="1:11" ht="20.100000000000001" customHeight="1">
      <c r="A340" s="37" t="s">
        <v>2040</v>
      </c>
      <c r="B340" s="38" t="s">
        <v>2041</v>
      </c>
      <c r="C340" s="37" t="s">
        <v>14</v>
      </c>
      <c r="D340" s="37" t="s">
        <v>557</v>
      </c>
      <c r="E340" s="37" t="s">
        <v>58</v>
      </c>
      <c r="F340" s="52">
        <v>9.1168000000000005E-6</v>
      </c>
      <c r="G340" s="40">
        <v>563990.17000000004</v>
      </c>
      <c r="H340" s="40">
        <f t="shared" si="20"/>
        <v>5.14</v>
      </c>
      <c r="I340" s="41">
        <f t="shared" si="21"/>
        <v>2.0661913067959359E-4</v>
      </c>
      <c r="J340" s="41">
        <f t="shared" si="23"/>
        <v>100.01723862801568</v>
      </c>
      <c r="K340" s="37" t="str">
        <f t="shared" si="22"/>
        <v>C</v>
      </c>
    </row>
    <row r="341" spans="1:11" ht="15" customHeight="1">
      <c r="A341" s="37" t="s">
        <v>1773</v>
      </c>
      <c r="B341" s="38" t="s">
        <v>1774</v>
      </c>
      <c r="C341" s="37" t="s">
        <v>14</v>
      </c>
      <c r="D341" s="37" t="s">
        <v>553</v>
      </c>
      <c r="E341" s="37" t="s">
        <v>58</v>
      </c>
      <c r="F341" s="39">
        <v>1</v>
      </c>
      <c r="G341" s="40">
        <v>5.09</v>
      </c>
      <c r="H341" s="40">
        <f t="shared" si="20"/>
        <v>5.09</v>
      </c>
      <c r="I341" s="41">
        <f t="shared" si="21"/>
        <v>2.0460921695702946E-4</v>
      </c>
      <c r="J341" s="41">
        <f t="shared" si="23"/>
        <v>100.01744323723263</v>
      </c>
      <c r="K341" s="37" t="str">
        <f t="shared" si="22"/>
        <v>C</v>
      </c>
    </row>
    <row r="342" spans="1:11" ht="20.100000000000001" customHeight="1">
      <c r="A342" s="37" t="s">
        <v>1803</v>
      </c>
      <c r="B342" s="38" t="s">
        <v>1804</v>
      </c>
      <c r="C342" s="37" t="s">
        <v>14</v>
      </c>
      <c r="D342" s="37" t="s">
        <v>553</v>
      </c>
      <c r="E342" s="37" t="s">
        <v>58</v>
      </c>
      <c r="F342" s="39">
        <v>3.0036</v>
      </c>
      <c r="G342" s="40">
        <v>1.69</v>
      </c>
      <c r="H342" s="40">
        <f t="shared" si="20"/>
        <v>5.08</v>
      </c>
      <c r="I342" s="41">
        <f t="shared" si="21"/>
        <v>2.0420723421251665E-4</v>
      </c>
      <c r="J342" s="41">
        <f t="shared" si="23"/>
        <v>100.01764744446685</v>
      </c>
      <c r="K342" s="37" t="str">
        <f t="shared" si="22"/>
        <v>C</v>
      </c>
    </row>
    <row r="343" spans="1:11" ht="27.95" customHeight="1">
      <c r="A343" s="37" t="s">
        <v>1880</v>
      </c>
      <c r="B343" s="38" t="s">
        <v>1881</v>
      </c>
      <c r="C343" s="37" t="s">
        <v>170</v>
      </c>
      <c r="D343" s="37" t="s">
        <v>500</v>
      </c>
      <c r="E343" s="37" t="s">
        <v>196</v>
      </c>
      <c r="F343" s="47">
        <v>1.9311999999999999E-2</v>
      </c>
      <c r="G343" s="40">
        <v>246</v>
      </c>
      <c r="H343" s="40">
        <f t="shared" si="20"/>
        <v>4.75</v>
      </c>
      <c r="I343" s="41">
        <f t="shared" si="21"/>
        <v>1.9094180364359332E-4</v>
      </c>
      <c r="J343" s="41">
        <f t="shared" si="23"/>
        <v>100.01783838627048</v>
      </c>
      <c r="K343" s="37" t="str">
        <f t="shared" si="22"/>
        <v>C</v>
      </c>
    </row>
    <row r="344" spans="1:11" ht="20.100000000000001" customHeight="1">
      <c r="A344" s="37" t="s">
        <v>1431</v>
      </c>
      <c r="B344" s="38" t="s">
        <v>1432</v>
      </c>
      <c r="C344" s="37" t="s">
        <v>14</v>
      </c>
      <c r="D344" s="37" t="s">
        <v>553</v>
      </c>
      <c r="E344" s="37" t="s">
        <v>817</v>
      </c>
      <c r="F344" s="52">
        <v>0.53099504639999995</v>
      </c>
      <c r="G344" s="40">
        <v>8.06</v>
      </c>
      <c r="H344" s="40">
        <f t="shared" si="20"/>
        <v>4.28</v>
      </c>
      <c r="I344" s="41">
        <f t="shared" si="21"/>
        <v>1.7204861465149041E-4</v>
      </c>
      <c r="J344" s="41">
        <f t="shared" si="23"/>
        <v>100.01801043488514</v>
      </c>
      <c r="K344" s="37" t="str">
        <f t="shared" si="22"/>
        <v>C</v>
      </c>
    </row>
    <row r="345" spans="1:11" ht="27.95" customHeight="1">
      <c r="A345" s="37" t="s">
        <v>1867</v>
      </c>
      <c r="B345" s="38" t="s">
        <v>1868</v>
      </c>
      <c r="C345" s="37" t="s">
        <v>170</v>
      </c>
      <c r="D345" s="37" t="s">
        <v>500</v>
      </c>
      <c r="E345" s="37" t="s">
        <v>196</v>
      </c>
      <c r="F345" s="50">
        <v>0.27056999999999998</v>
      </c>
      <c r="G345" s="40">
        <v>13.5</v>
      </c>
      <c r="H345" s="40">
        <f t="shared" si="20"/>
        <v>3.65</v>
      </c>
      <c r="I345" s="41">
        <f t="shared" si="21"/>
        <v>1.4672370174718223E-4</v>
      </c>
      <c r="J345" s="41">
        <f t="shared" si="23"/>
        <v>100.01815715858689</v>
      </c>
      <c r="K345" s="37" t="str">
        <f t="shared" si="22"/>
        <v>C</v>
      </c>
    </row>
    <row r="346" spans="1:11" ht="15" customHeight="1">
      <c r="A346" s="37" t="s">
        <v>729</v>
      </c>
      <c r="B346" s="38" t="s">
        <v>730</v>
      </c>
      <c r="C346" s="37" t="s">
        <v>14</v>
      </c>
      <c r="D346" s="37" t="s">
        <v>553</v>
      </c>
      <c r="E346" s="37" t="s">
        <v>58</v>
      </c>
      <c r="F346" s="39">
        <v>0.06</v>
      </c>
      <c r="G346" s="40">
        <v>60.05</v>
      </c>
      <c r="H346" s="40">
        <f t="shared" si="20"/>
        <v>3.6</v>
      </c>
      <c r="I346" s="41">
        <f t="shared" si="21"/>
        <v>1.4471378802461812E-4</v>
      </c>
      <c r="J346" s="41">
        <f t="shared" si="23"/>
        <v>100.01830187237491</v>
      </c>
      <c r="K346" s="37" t="str">
        <f t="shared" si="22"/>
        <v>C</v>
      </c>
    </row>
    <row r="347" spans="1:11" ht="15" customHeight="1">
      <c r="A347" s="37" t="s">
        <v>1779</v>
      </c>
      <c r="B347" s="38" t="s">
        <v>1780</v>
      </c>
      <c r="C347" s="37" t="s">
        <v>14</v>
      </c>
      <c r="D347" s="37" t="s">
        <v>553</v>
      </c>
      <c r="E347" s="37" t="s">
        <v>58</v>
      </c>
      <c r="F347" s="39">
        <v>1</v>
      </c>
      <c r="G347" s="40">
        <v>3.44</v>
      </c>
      <c r="H347" s="40">
        <f t="shared" si="20"/>
        <v>3.44</v>
      </c>
      <c r="I347" s="41">
        <f t="shared" si="21"/>
        <v>1.3828206411241285E-4</v>
      </c>
      <c r="J347" s="41">
        <f t="shared" si="23"/>
        <v>100.01844015443902</v>
      </c>
      <c r="K347" s="37" t="str">
        <f t="shared" si="22"/>
        <v>C</v>
      </c>
    </row>
    <row r="348" spans="1:11" ht="15" customHeight="1">
      <c r="A348" s="37" t="s">
        <v>1528</v>
      </c>
      <c r="B348" s="38" t="s">
        <v>1529</v>
      </c>
      <c r="C348" s="37" t="s">
        <v>14</v>
      </c>
      <c r="D348" s="37" t="s">
        <v>553</v>
      </c>
      <c r="E348" s="37" t="s">
        <v>58</v>
      </c>
      <c r="F348" s="53">
        <v>0.91924103999999995</v>
      </c>
      <c r="G348" s="40">
        <v>3.4</v>
      </c>
      <c r="H348" s="40">
        <f t="shared" si="20"/>
        <v>3.13</v>
      </c>
      <c r="I348" s="41">
        <f t="shared" si="21"/>
        <v>1.2582059903251517E-4</v>
      </c>
      <c r="J348" s="41">
        <f t="shared" si="23"/>
        <v>100.01856597503806</v>
      </c>
      <c r="K348" s="37" t="str">
        <f t="shared" si="22"/>
        <v>C</v>
      </c>
    </row>
    <row r="349" spans="1:11" ht="20.100000000000001" customHeight="1">
      <c r="A349" s="37" t="s">
        <v>723</v>
      </c>
      <c r="B349" s="38" t="s">
        <v>724</v>
      </c>
      <c r="C349" s="37" t="s">
        <v>14</v>
      </c>
      <c r="D349" s="37" t="s">
        <v>553</v>
      </c>
      <c r="E349" s="37" t="s">
        <v>58</v>
      </c>
      <c r="F349" s="39">
        <v>2</v>
      </c>
      <c r="G349" s="40">
        <v>1.43</v>
      </c>
      <c r="H349" s="40">
        <f t="shared" si="20"/>
        <v>2.86</v>
      </c>
      <c r="I349" s="41">
        <f t="shared" si="21"/>
        <v>1.149670649306688E-4</v>
      </c>
      <c r="J349" s="41">
        <f t="shared" si="23"/>
        <v>100.01868094210299</v>
      </c>
      <c r="K349" s="37" t="str">
        <f t="shared" si="22"/>
        <v>C</v>
      </c>
    </row>
    <row r="350" spans="1:11" ht="20.100000000000001" customHeight="1">
      <c r="A350" s="37" t="s">
        <v>1652</v>
      </c>
      <c r="B350" s="38" t="s">
        <v>1653</v>
      </c>
      <c r="C350" s="37" t="s">
        <v>14</v>
      </c>
      <c r="D350" s="37" t="s">
        <v>553</v>
      </c>
      <c r="E350" s="37" t="s">
        <v>58</v>
      </c>
      <c r="F350" s="39">
        <v>8.2612000000000005</v>
      </c>
      <c r="G350" s="40">
        <v>0.31</v>
      </c>
      <c r="H350" s="40">
        <f t="shared" si="20"/>
        <v>2.56</v>
      </c>
      <c r="I350" s="41">
        <f t="shared" si="21"/>
        <v>1.0290758259528397E-4</v>
      </c>
      <c r="J350" s="41">
        <f t="shared" si="23"/>
        <v>100.01878384968559</v>
      </c>
      <c r="K350" s="37" t="str">
        <f t="shared" si="22"/>
        <v>C</v>
      </c>
    </row>
    <row r="351" spans="1:11" ht="15" customHeight="1">
      <c r="A351" s="37" t="s">
        <v>1733</v>
      </c>
      <c r="B351" s="38" t="s">
        <v>1734</v>
      </c>
      <c r="C351" s="37" t="s">
        <v>14</v>
      </c>
      <c r="D351" s="37" t="s">
        <v>514</v>
      </c>
      <c r="E351" s="37" t="s">
        <v>15</v>
      </c>
      <c r="F351" s="53">
        <v>7.8451450000000006E-2</v>
      </c>
      <c r="G351" s="40">
        <v>30.83</v>
      </c>
      <c r="H351" s="40">
        <f t="shared" si="20"/>
        <v>2.42</v>
      </c>
      <c r="I351" s="41">
        <f t="shared" si="21"/>
        <v>9.7279824172104385E-5</v>
      </c>
      <c r="J351" s="41">
        <f t="shared" si="23"/>
        <v>100.01888112950977</v>
      </c>
      <c r="K351" s="37" t="str">
        <f t="shared" si="22"/>
        <v>C</v>
      </c>
    </row>
    <row r="352" spans="1:11" ht="27.95" customHeight="1">
      <c r="A352" s="37" t="s">
        <v>1931</v>
      </c>
      <c r="B352" s="38" t="s">
        <v>1932</v>
      </c>
      <c r="C352" s="37" t="s">
        <v>170</v>
      </c>
      <c r="D352" s="37" t="s">
        <v>500</v>
      </c>
      <c r="E352" s="37" t="s">
        <v>196</v>
      </c>
      <c r="F352" s="50">
        <v>8.6129999999999998E-2</v>
      </c>
      <c r="G352" s="40">
        <v>26.9</v>
      </c>
      <c r="H352" s="40">
        <f t="shared" si="20"/>
        <v>2.3199999999999998</v>
      </c>
      <c r="I352" s="41">
        <f t="shared" si="21"/>
        <v>9.3259996726976097E-5</v>
      </c>
      <c r="J352" s="41">
        <f t="shared" si="23"/>
        <v>100.0189743895065</v>
      </c>
      <c r="K352" s="37" t="str">
        <f t="shared" si="22"/>
        <v>C</v>
      </c>
    </row>
    <row r="353" spans="1:11" ht="15" customHeight="1">
      <c r="A353" s="37" t="s">
        <v>1819</v>
      </c>
      <c r="B353" s="38" t="s">
        <v>1820</v>
      </c>
      <c r="C353" s="37" t="s">
        <v>14</v>
      </c>
      <c r="D353" s="37" t="s">
        <v>553</v>
      </c>
      <c r="E353" s="37" t="s">
        <v>58</v>
      </c>
      <c r="F353" s="49">
        <v>0.37519999999999998</v>
      </c>
      <c r="G353" s="40">
        <v>6.05</v>
      </c>
      <c r="H353" s="40">
        <f t="shared" si="20"/>
        <v>2.27</v>
      </c>
      <c r="I353" s="41">
        <f t="shared" si="21"/>
        <v>9.1250083004411974E-5</v>
      </c>
      <c r="J353" s="41">
        <f t="shared" si="23"/>
        <v>100.0190656395895</v>
      </c>
      <c r="K353" s="37" t="str">
        <f t="shared" si="22"/>
        <v>C</v>
      </c>
    </row>
    <row r="354" spans="1:11" ht="15" customHeight="1">
      <c r="A354" s="37" t="s">
        <v>2417</v>
      </c>
      <c r="B354" s="38" t="s">
        <v>2418</v>
      </c>
      <c r="C354" s="37" t="s">
        <v>14</v>
      </c>
      <c r="D354" s="37" t="s">
        <v>553</v>
      </c>
      <c r="E354" s="37" t="s">
        <v>58</v>
      </c>
      <c r="F354" s="49">
        <v>0.37519999999999998</v>
      </c>
      <c r="G354" s="40">
        <v>5.88</v>
      </c>
      <c r="H354" s="40">
        <f t="shared" si="20"/>
        <v>2.21</v>
      </c>
      <c r="I354" s="41">
        <f t="shared" si="21"/>
        <v>8.8838186537334995E-5</v>
      </c>
      <c r="J354" s="41">
        <f t="shared" si="23"/>
        <v>100.01915447777604</v>
      </c>
      <c r="K354" s="37" t="str">
        <f t="shared" si="22"/>
        <v>C</v>
      </c>
    </row>
    <row r="355" spans="1:11" ht="27.95" customHeight="1">
      <c r="A355" s="37" t="s">
        <v>1886</v>
      </c>
      <c r="B355" s="38" t="s">
        <v>1887</v>
      </c>
      <c r="C355" s="37" t="s">
        <v>170</v>
      </c>
      <c r="D355" s="37" t="s">
        <v>500</v>
      </c>
      <c r="E355" s="37" t="s">
        <v>1888</v>
      </c>
      <c r="F355" s="47">
        <v>0.34144799999999997</v>
      </c>
      <c r="G355" s="40">
        <v>6.35</v>
      </c>
      <c r="H355" s="40">
        <f t="shared" si="20"/>
        <v>2.17</v>
      </c>
      <c r="I355" s="41">
        <f t="shared" si="21"/>
        <v>8.7230255559283686E-5</v>
      </c>
      <c r="J355" s="41">
        <f t="shared" si="23"/>
        <v>100.0192417080316</v>
      </c>
      <c r="K355" s="37" t="str">
        <f t="shared" si="22"/>
        <v>C</v>
      </c>
    </row>
    <row r="356" spans="1:11" ht="15" customHeight="1">
      <c r="A356" s="37" t="s">
        <v>2078</v>
      </c>
      <c r="B356" s="38" t="s">
        <v>2079</v>
      </c>
      <c r="C356" s="37" t="s">
        <v>14</v>
      </c>
      <c r="D356" s="37" t="s">
        <v>553</v>
      </c>
      <c r="E356" s="37" t="s">
        <v>58</v>
      </c>
      <c r="F356" s="54">
        <v>3.1665815999999999E-2</v>
      </c>
      <c r="G356" s="40">
        <v>66.42</v>
      </c>
      <c r="H356" s="40">
        <f t="shared" si="20"/>
        <v>2.1</v>
      </c>
      <c r="I356" s="41">
        <f t="shared" si="21"/>
        <v>8.4416376347693894E-5</v>
      </c>
      <c r="J356" s="41">
        <f t="shared" si="23"/>
        <v>100.01932612440795</v>
      </c>
      <c r="K356" s="37" t="str">
        <f t="shared" si="22"/>
        <v>C</v>
      </c>
    </row>
    <row r="357" spans="1:11" ht="20.100000000000001" customHeight="1">
      <c r="A357" s="37" t="s">
        <v>1798</v>
      </c>
      <c r="B357" s="38" t="s">
        <v>1799</v>
      </c>
      <c r="C357" s="37" t="s">
        <v>14</v>
      </c>
      <c r="D357" s="37" t="s">
        <v>553</v>
      </c>
      <c r="E357" s="37" t="s">
        <v>58</v>
      </c>
      <c r="F357" s="39">
        <v>1</v>
      </c>
      <c r="G357" s="40">
        <v>2</v>
      </c>
      <c r="H357" s="40">
        <f t="shared" si="20"/>
        <v>2</v>
      </c>
      <c r="I357" s="41">
        <f t="shared" si="21"/>
        <v>8.0396548902565606E-5</v>
      </c>
      <c r="J357" s="41">
        <f t="shared" si="23"/>
        <v>100.01940652095685</v>
      </c>
      <c r="K357" s="37" t="str">
        <f t="shared" si="22"/>
        <v>C</v>
      </c>
    </row>
    <row r="358" spans="1:11" ht="27.95" customHeight="1">
      <c r="A358" s="37" t="s">
        <v>1884</v>
      </c>
      <c r="B358" s="38" t="s">
        <v>1885</v>
      </c>
      <c r="C358" s="37" t="s">
        <v>170</v>
      </c>
      <c r="D358" s="37" t="s">
        <v>500</v>
      </c>
      <c r="E358" s="37" t="s">
        <v>196</v>
      </c>
      <c r="F358" s="47">
        <v>3.8623999999999999E-2</v>
      </c>
      <c r="G358" s="40">
        <v>48.95</v>
      </c>
      <c r="H358" s="40">
        <f t="shared" si="20"/>
        <v>1.89</v>
      </c>
      <c r="I358" s="41">
        <f t="shared" si="21"/>
        <v>7.5974738712924504E-5</v>
      </c>
      <c r="J358" s="41">
        <f t="shared" si="23"/>
        <v>100.01948249569556</v>
      </c>
      <c r="K358" s="37" t="str">
        <f t="shared" si="22"/>
        <v>C</v>
      </c>
    </row>
    <row r="359" spans="1:11" ht="15" customHeight="1">
      <c r="A359" s="37" t="s">
        <v>2130</v>
      </c>
      <c r="B359" s="38" t="s">
        <v>2131</v>
      </c>
      <c r="C359" s="37" t="s">
        <v>14</v>
      </c>
      <c r="D359" s="37" t="s">
        <v>553</v>
      </c>
      <c r="E359" s="37" t="s">
        <v>58</v>
      </c>
      <c r="F359" s="46">
        <v>0.75600000000000001</v>
      </c>
      <c r="G359" s="40">
        <v>2.2999999999999998</v>
      </c>
      <c r="H359" s="40">
        <f t="shared" si="20"/>
        <v>1.74</v>
      </c>
      <c r="I359" s="41">
        <f t="shared" si="21"/>
        <v>6.994499754523208E-5</v>
      </c>
      <c r="J359" s="41">
        <f t="shared" si="23"/>
        <v>100.0195524406931</v>
      </c>
      <c r="K359" s="37" t="str">
        <f t="shared" si="22"/>
        <v>C</v>
      </c>
    </row>
    <row r="360" spans="1:11" ht="27.95" customHeight="1">
      <c r="A360" s="37" t="s">
        <v>1942</v>
      </c>
      <c r="B360" s="38" t="s">
        <v>1943</v>
      </c>
      <c r="C360" s="37" t="s">
        <v>170</v>
      </c>
      <c r="D360" s="37" t="s">
        <v>500</v>
      </c>
      <c r="E360" s="37" t="s">
        <v>196</v>
      </c>
      <c r="F360" s="47">
        <v>4.4137999999999997E-2</v>
      </c>
      <c r="G360" s="40">
        <v>36.9</v>
      </c>
      <c r="H360" s="40">
        <f t="shared" si="20"/>
        <v>1.63</v>
      </c>
      <c r="I360" s="41">
        <f t="shared" si="21"/>
        <v>6.5523187355590978E-5</v>
      </c>
      <c r="J360" s="41">
        <f t="shared" si="23"/>
        <v>100.01961796388046</v>
      </c>
      <c r="K360" s="37" t="str">
        <f t="shared" si="22"/>
        <v>C</v>
      </c>
    </row>
    <row r="361" spans="1:11" ht="27.95" customHeight="1">
      <c r="A361" s="37" t="s">
        <v>2042</v>
      </c>
      <c r="B361" s="38" t="s">
        <v>2043</v>
      </c>
      <c r="C361" s="37" t="s">
        <v>14</v>
      </c>
      <c r="D361" s="37" t="s">
        <v>557</v>
      </c>
      <c r="E361" s="37" t="s">
        <v>58</v>
      </c>
      <c r="F361" s="52">
        <v>1.1103399999999999E-5</v>
      </c>
      <c r="G361" s="40">
        <v>144875</v>
      </c>
      <c r="H361" s="40">
        <f t="shared" si="20"/>
        <v>1.61</v>
      </c>
      <c r="I361" s="41">
        <f t="shared" si="21"/>
        <v>6.4719221866565323E-5</v>
      </c>
      <c r="J361" s="41">
        <f t="shared" si="23"/>
        <v>100.01968268310233</v>
      </c>
      <c r="K361" s="37" t="str">
        <f t="shared" si="22"/>
        <v>C</v>
      </c>
    </row>
    <row r="362" spans="1:11" ht="27.95" customHeight="1">
      <c r="A362" s="37" t="s">
        <v>1865</v>
      </c>
      <c r="B362" s="38" t="s">
        <v>1866</v>
      </c>
      <c r="C362" s="37" t="s">
        <v>170</v>
      </c>
      <c r="D362" s="37" t="s">
        <v>500</v>
      </c>
      <c r="E362" s="37" t="s">
        <v>196</v>
      </c>
      <c r="F362" s="50">
        <v>9.0190000000000006E-2</v>
      </c>
      <c r="G362" s="40">
        <v>17.55</v>
      </c>
      <c r="H362" s="40">
        <f t="shared" si="20"/>
        <v>1.58</v>
      </c>
      <c r="I362" s="41">
        <f t="shared" si="21"/>
        <v>6.3513273633026827E-5</v>
      </c>
      <c r="J362" s="41">
        <f t="shared" si="23"/>
        <v>100.01974619637596</v>
      </c>
      <c r="K362" s="37" t="str">
        <f t="shared" si="22"/>
        <v>C</v>
      </c>
    </row>
    <row r="363" spans="1:11" ht="15" customHeight="1">
      <c r="A363" s="37" t="s">
        <v>2072</v>
      </c>
      <c r="B363" s="38" t="s">
        <v>2073</v>
      </c>
      <c r="C363" s="37" t="s">
        <v>14</v>
      </c>
      <c r="D363" s="37" t="s">
        <v>553</v>
      </c>
      <c r="E363" s="37" t="s">
        <v>58</v>
      </c>
      <c r="F363" s="52">
        <v>2.5269501600000001E-2</v>
      </c>
      <c r="G363" s="40">
        <v>58.63</v>
      </c>
      <c r="H363" s="40">
        <f t="shared" si="20"/>
        <v>1.48</v>
      </c>
      <c r="I363" s="41">
        <f t="shared" si="21"/>
        <v>5.9493446187898553E-5</v>
      </c>
      <c r="J363" s="41">
        <f t="shared" si="23"/>
        <v>100.01980568982215</v>
      </c>
      <c r="K363" s="37" t="str">
        <f t="shared" si="22"/>
        <v>C</v>
      </c>
    </row>
    <row r="364" spans="1:11" ht="15" customHeight="1">
      <c r="A364" s="37" t="s">
        <v>2126</v>
      </c>
      <c r="B364" s="38" t="s">
        <v>2127</v>
      </c>
      <c r="C364" s="37" t="s">
        <v>14</v>
      </c>
      <c r="D364" s="37" t="s">
        <v>553</v>
      </c>
      <c r="E364" s="37" t="s">
        <v>58</v>
      </c>
      <c r="F364" s="39">
        <v>1</v>
      </c>
      <c r="G364" s="40">
        <v>1.37</v>
      </c>
      <c r="H364" s="40">
        <f t="shared" si="20"/>
        <v>1.37</v>
      </c>
      <c r="I364" s="41">
        <f t="shared" si="21"/>
        <v>5.5071635998257445E-5</v>
      </c>
      <c r="J364" s="41">
        <f t="shared" si="23"/>
        <v>100.01986076145815</v>
      </c>
      <c r="K364" s="37" t="str">
        <f t="shared" si="22"/>
        <v>C</v>
      </c>
    </row>
    <row r="365" spans="1:11" ht="20.100000000000001" customHeight="1">
      <c r="A365" s="37" t="s">
        <v>2081</v>
      </c>
      <c r="B365" s="38" t="s">
        <v>2082</v>
      </c>
      <c r="C365" s="37" t="s">
        <v>14</v>
      </c>
      <c r="D365" s="37" t="s">
        <v>553</v>
      </c>
      <c r="E365" s="37" t="s">
        <v>58</v>
      </c>
      <c r="F365" s="49">
        <v>0.75180000000000002</v>
      </c>
      <c r="G365" s="40">
        <v>1.74</v>
      </c>
      <c r="H365" s="40">
        <f t="shared" si="20"/>
        <v>1.31</v>
      </c>
      <c r="I365" s="41">
        <f t="shared" si="21"/>
        <v>5.2659739531180473E-5</v>
      </c>
      <c r="J365" s="41">
        <f t="shared" si="23"/>
        <v>100.01991342119769</v>
      </c>
      <c r="K365" s="37" t="str">
        <f t="shared" si="22"/>
        <v>C</v>
      </c>
    </row>
    <row r="366" spans="1:11" ht="27.95" customHeight="1">
      <c r="A366" s="37" t="s">
        <v>1944</v>
      </c>
      <c r="B366" s="38" t="s">
        <v>1945</v>
      </c>
      <c r="C366" s="37" t="s">
        <v>170</v>
      </c>
      <c r="D366" s="37" t="s">
        <v>500</v>
      </c>
      <c r="E366" s="37" t="s">
        <v>196</v>
      </c>
      <c r="F366" s="47">
        <v>6.6207000000000002E-2</v>
      </c>
      <c r="G366" s="40">
        <v>18.579999999999998</v>
      </c>
      <c r="H366" s="40">
        <f t="shared" si="20"/>
        <v>1.23</v>
      </c>
      <c r="I366" s="41">
        <f t="shared" si="21"/>
        <v>4.9443877575077847E-5</v>
      </c>
      <c r="J366" s="41">
        <f t="shared" si="23"/>
        <v>100.01996286507526</v>
      </c>
      <c r="K366" s="37" t="str">
        <f t="shared" si="22"/>
        <v>C</v>
      </c>
    </row>
    <row r="367" spans="1:11" ht="36" customHeight="1">
      <c r="A367" s="37" t="s">
        <v>2316</v>
      </c>
      <c r="B367" s="38" t="s">
        <v>2317</v>
      </c>
      <c r="C367" s="37" t="s">
        <v>14</v>
      </c>
      <c r="D367" s="37" t="s">
        <v>557</v>
      </c>
      <c r="E367" s="37" t="s">
        <v>58</v>
      </c>
      <c r="F367" s="43">
        <v>2.5880545600000002E-6</v>
      </c>
      <c r="G367" s="40">
        <v>422408.5</v>
      </c>
      <c r="H367" s="40">
        <f t="shared" si="20"/>
        <v>1.0900000000000001</v>
      </c>
      <c r="I367" s="41">
        <f t="shared" si="21"/>
        <v>4.3816119151898263E-5</v>
      </c>
      <c r="J367" s="41">
        <f t="shared" si="23"/>
        <v>100.0200066811944</v>
      </c>
      <c r="K367" s="37" t="str">
        <f t="shared" si="22"/>
        <v>C</v>
      </c>
    </row>
    <row r="368" spans="1:11" ht="27.95" customHeight="1">
      <c r="A368" s="37" t="s">
        <v>1871</v>
      </c>
      <c r="B368" s="38" t="s">
        <v>1872</v>
      </c>
      <c r="C368" s="37" t="s">
        <v>170</v>
      </c>
      <c r="D368" s="37" t="s">
        <v>500</v>
      </c>
      <c r="E368" s="37" t="s">
        <v>196</v>
      </c>
      <c r="F368" s="47">
        <v>3.8623999999999999E-2</v>
      </c>
      <c r="G368" s="40">
        <v>26.89</v>
      </c>
      <c r="H368" s="40">
        <f t="shared" si="20"/>
        <v>1.04</v>
      </c>
      <c r="I368" s="41">
        <f t="shared" si="21"/>
        <v>4.180620542933412E-5</v>
      </c>
      <c r="J368" s="41">
        <f t="shared" si="23"/>
        <v>100.02004848739983</v>
      </c>
      <c r="K368" s="37" t="str">
        <f t="shared" si="22"/>
        <v>C</v>
      </c>
    </row>
    <row r="369" spans="1:11" ht="27.95" customHeight="1">
      <c r="A369" s="37" t="s">
        <v>1935</v>
      </c>
      <c r="B369" s="38" t="s">
        <v>1936</v>
      </c>
      <c r="C369" s="37" t="s">
        <v>170</v>
      </c>
      <c r="D369" s="37" t="s">
        <v>500</v>
      </c>
      <c r="E369" s="37" t="s">
        <v>196</v>
      </c>
      <c r="F369" s="50">
        <v>8.6129999999999998E-2</v>
      </c>
      <c r="G369" s="40">
        <v>11.98</v>
      </c>
      <c r="H369" s="40">
        <f t="shared" si="20"/>
        <v>1.03</v>
      </c>
      <c r="I369" s="41">
        <f t="shared" si="21"/>
        <v>4.1404222684821292E-5</v>
      </c>
      <c r="J369" s="41">
        <f t="shared" si="23"/>
        <v>100.02008989162252</v>
      </c>
      <c r="K369" s="37" t="str">
        <f t="shared" si="22"/>
        <v>C</v>
      </c>
    </row>
    <row r="370" spans="1:11" ht="15" customHeight="1">
      <c r="A370" s="37" t="s">
        <v>599</v>
      </c>
      <c r="B370" s="38" t="s">
        <v>600</v>
      </c>
      <c r="C370" s="37" t="s">
        <v>14</v>
      </c>
      <c r="D370" s="37" t="s">
        <v>553</v>
      </c>
      <c r="E370" s="37" t="s">
        <v>101</v>
      </c>
      <c r="F370" s="47">
        <v>3.2543999999999997E-2</v>
      </c>
      <c r="G370" s="40">
        <v>25.89</v>
      </c>
      <c r="H370" s="40">
        <f t="shared" si="20"/>
        <v>0.84</v>
      </c>
      <c r="I370" s="41">
        <f t="shared" si="21"/>
        <v>3.3766550539077558E-5</v>
      </c>
      <c r="J370" s="41">
        <f t="shared" si="23"/>
        <v>100.02012365817306</v>
      </c>
      <c r="K370" s="37" t="str">
        <f t="shared" si="22"/>
        <v>C</v>
      </c>
    </row>
    <row r="371" spans="1:11" ht="27.95" customHeight="1">
      <c r="A371" s="37" t="s">
        <v>1933</v>
      </c>
      <c r="B371" s="38" t="s">
        <v>1934</v>
      </c>
      <c r="C371" s="37" t="s">
        <v>170</v>
      </c>
      <c r="D371" s="37" t="s">
        <v>500</v>
      </c>
      <c r="E371" s="37" t="s">
        <v>196</v>
      </c>
      <c r="F371" s="47">
        <v>4.4021999999999999E-2</v>
      </c>
      <c r="G371" s="40">
        <v>17.5</v>
      </c>
      <c r="H371" s="40">
        <f t="shared" si="20"/>
        <v>0.77</v>
      </c>
      <c r="I371" s="41">
        <f t="shared" si="21"/>
        <v>3.0952671327487766E-5</v>
      </c>
      <c r="J371" s="41">
        <f t="shared" si="23"/>
        <v>100.02015461084439</v>
      </c>
      <c r="K371" s="37" t="str">
        <f t="shared" si="22"/>
        <v>C</v>
      </c>
    </row>
    <row r="372" spans="1:11" ht="15" customHeight="1">
      <c r="A372" s="37" t="s">
        <v>2352</v>
      </c>
      <c r="B372" s="38" t="s">
        <v>2353</v>
      </c>
      <c r="C372" s="37" t="s">
        <v>14</v>
      </c>
      <c r="D372" s="37" t="s">
        <v>553</v>
      </c>
      <c r="E372" s="37" t="s">
        <v>58</v>
      </c>
      <c r="F372" s="47">
        <v>0.66910199999999997</v>
      </c>
      <c r="G372" s="40">
        <v>1.06</v>
      </c>
      <c r="H372" s="40">
        <f t="shared" si="20"/>
        <v>0.71</v>
      </c>
      <c r="I372" s="41">
        <f t="shared" si="21"/>
        <v>2.8540774860410791E-5</v>
      </c>
      <c r="J372" s="41">
        <f t="shared" si="23"/>
        <v>100.02018315161925</v>
      </c>
      <c r="K372" s="37" t="str">
        <f t="shared" si="22"/>
        <v>C</v>
      </c>
    </row>
    <row r="373" spans="1:11" ht="27.95" customHeight="1">
      <c r="A373" s="37" t="s">
        <v>1940</v>
      </c>
      <c r="B373" s="38" t="s">
        <v>1941</v>
      </c>
      <c r="C373" s="37" t="s">
        <v>170</v>
      </c>
      <c r="D373" s="37" t="s">
        <v>500</v>
      </c>
      <c r="E373" s="37" t="s">
        <v>196</v>
      </c>
      <c r="F373" s="47">
        <v>2.2068999999999998E-2</v>
      </c>
      <c r="G373" s="40">
        <v>31.5</v>
      </c>
      <c r="H373" s="40">
        <f t="shared" si="20"/>
        <v>0.7</v>
      </c>
      <c r="I373" s="41">
        <f t="shared" si="21"/>
        <v>2.813879211589796E-5</v>
      </c>
      <c r="J373" s="41">
        <f t="shared" si="23"/>
        <v>100.02021129041137</v>
      </c>
      <c r="K373" s="37" t="str">
        <f t="shared" si="22"/>
        <v>C</v>
      </c>
    </row>
    <row r="374" spans="1:11" ht="15" customHeight="1">
      <c r="A374" s="37" t="s">
        <v>571</v>
      </c>
      <c r="B374" s="38" t="s">
        <v>572</v>
      </c>
      <c r="C374" s="37" t="s">
        <v>14</v>
      </c>
      <c r="D374" s="37" t="s">
        <v>553</v>
      </c>
      <c r="E374" s="37" t="s">
        <v>58</v>
      </c>
      <c r="F374" s="49">
        <v>7.6799999999999993E-2</v>
      </c>
      <c r="G374" s="40">
        <v>8.98</v>
      </c>
      <c r="H374" s="40">
        <f t="shared" si="20"/>
        <v>0.69</v>
      </c>
      <c r="I374" s="41">
        <f t="shared" si="21"/>
        <v>2.7736809371385133E-5</v>
      </c>
      <c r="J374" s="41">
        <f t="shared" si="23"/>
        <v>100.02023902722074</v>
      </c>
      <c r="K374" s="37" t="str">
        <f t="shared" si="22"/>
        <v>C</v>
      </c>
    </row>
    <row r="375" spans="1:11" ht="15" customHeight="1">
      <c r="A375" s="37" t="s">
        <v>735</v>
      </c>
      <c r="B375" s="38" t="s">
        <v>736</v>
      </c>
      <c r="C375" s="37" t="s">
        <v>14</v>
      </c>
      <c r="D375" s="37" t="s">
        <v>553</v>
      </c>
      <c r="E375" s="37" t="s">
        <v>81</v>
      </c>
      <c r="F375" s="49">
        <v>0.16639999999999999</v>
      </c>
      <c r="G375" s="40">
        <v>4.12</v>
      </c>
      <c r="H375" s="40">
        <f t="shared" si="20"/>
        <v>0.69</v>
      </c>
      <c r="I375" s="41">
        <f t="shared" si="21"/>
        <v>2.7736809371385133E-5</v>
      </c>
      <c r="J375" s="41">
        <f t="shared" si="23"/>
        <v>100.02026676403011</v>
      </c>
      <c r="K375" s="37" t="str">
        <f t="shared" si="22"/>
        <v>C</v>
      </c>
    </row>
    <row r="376" spans="1:11" ht="15" customHeight="1">
      <c r="A376" s="37" t="s">
        <v>733</v>
      </c>
      <c r="B376" s="38" t="s">
        <v>734</v>
      </c>
      <c r="C376" s="37" t="s">
        <v>14</v>
      </c>
      <c r="D376" s="37" t="s">
        <v>553</v>
      </c>
      <c r="E376" s="37" t="s">
        <v>58</v>
      </c>
      <c r="F376" s="39">
        <v>2</v>
      </c>
      <c r="G376" s="40">
        <v>0.32</v>
      </c>
      <c r="H376" s="40">
        <f t="shared" si="20"/>
        <v>0.64</v>
      </c>
      <c r="I376" s="41">
        <f t="shared" si="21"/>
        <v>2.5726895648820992E-5</v>
      </c>
      <c r="J376" s="41">
        <f t="shared" si="23"/>
        <v>100.02029249092575</v>
      </c>
      <c r="K376" s="37" t="str">
        <f t="shared" si="22"/>
        <v>C</v>
      </c>
    </row>
    <row r="377" spans="1:11" ht="27.95" customHeight="1">
      <c r="A377" s="37" t="s">
        <v>1924</v>
      </c>
      <c r="B377" s="38" t="s">
        <v>1925</v>
      </c>
      <c r="C377" s="37" t="s">
        <v>170</v>
      </c>
      <c r="D377" s="37" t="s">
        <v>500</v>
      </c>
      <c r="E377" s="37" t="s">
        <v>196</v>
      </c>
      <c r="F377" s="49">
        <v>1.8E-3</v>
      </c>
      <c r="G377" s="40">
        <v>327.8</v>
      </c>
      <c r="H377" s="40">
        <f t="shared" si="20"/>
        <v>0.59</v>
      </c>
      <c r="I377" s="41">
        <f t="shared" si="21"/>
        <v>2.3716981926256855E-5</v>
      </c>
      <c r="J377" s="41">
        <f t="shared" si="23"/>
        <v>100.02031620790768</v>
      </c>
      <c r="K377" s="37" t="str">
        <f t="shared" si="22"/>
        <v>C</v>
      </c>
    </row>
    <row r="378" spans="1:11" ht="27.95" customHeight="1">
      <c r="A378" s="37" t="s">
        <v>1878</v>
      </c>
      <c r="B378" s="38" t="s">
        <v>1879</v>
      </c>
      <c r="C378" s="37" t="s">
        <v>170</v>
      </c>
      <c r="D378" s="37" t="s">
        <v>500</v>
      </c>
      <c r="E378" s="37" t="s">
        <v>196</v>
      </c>
      <c r="F378" s="47">
        <v>3.8623999999999999E-2</v>
      </c>
      <c r="G378" s="40">
        <v>15.15</v>
      </c>
      <c r="H378" s="40">
        <f t="shared" si="20"/>
        <v>0.59</v>
      </c>
      <c r="I378" s="41">
        <f t="shared" si="21"/>
        <v>2.3716981926256855E-5</v>
      </c>
      <c r="J378" s="41">
        <f t="shared" si="23"/>
        <v>100.02033992488961</v>
      </c>
      <c r="K378" s="37" t="str">
        <f t="shared" si="22"/>
        <v>C</v>
      </c>
    </row>
    <row r="379" spans="1:11" ht="27.95" customHeight="1">
      <c r="A379" s="37" t="s">
        <v>1899</v>
      </c>
      <c r="B379" s="38" t="s">
        <v>1900</v>
      </c>
      <c r="C379" s="37" t="s">
        <v>170</v>
      </c>
      <c r="D379" s="37" t="s">
        <v>500</v>
      </c>
      <c r="E379" s="37" t="s">
        <v>196</v>
      </c>
      <c r="F379" s="47">
        <v>1.9311999999999999E-2</v>
      </c>
      <c r="G379" s="40">
        <v>29.9</v>
      </c>
      <c r="H379" s="40">
        <f t="shared" si="20"/>
        <v>0.57999999999999996</v>
      </c>
      <c r="I379" s="41">
        <f t="shared" si="21"/>
        <v>2.3314999181744024E-5</v>
      </c>
      <c r="J379" s="41">
        <f t="shared" si="23"/>
        <v>100.02036323988879</v>
      </c>
      <c r="K379" s="37" t="str">
        <f t="shared" si="22"/>
        <v>C</v>
      </c>
    </row>
    <row r="380" spans="1:11" ht="15" customHeight="1">
      <c r="A380" s="37" t="s">
        <v>2084</v>
      </c>
      <c r="B380" s="38" t="s">
        <v>2085</v>
      </c>
      <c r="C380" s="37" t="s">
        <v>14</v>
      </c>
      <c r="D380" s="37" t="s">
        <v>553</v>
      </c>
      <c r="E380" s="37" t="s">
        <v>58</v>
      </c>
      <c r="F380" s="47">
        <v>0.88712400000000002</v>
      </c>
      <c r="G380" s="40">
        <v>0.64</v>
      </c>
      <c r="H380" s="40">
        <f t="shared" si="20"/>
        <v>0.56999999999999995</v>
      </c>
      <c r="I380" s="41">
        <f t="shared" si="21"/>
        <v>2.2913016437231197E-5</v>
      </c>
      <c r="J380" s="41">
        <f t="shared" si="23"/>
        <v>100.02038615290523</v>
      </c>
      <c r="K380" s="37" t="str">
        <f t="shared" si="22"/>
        <v>C</v>
      </c>
    </row>
    <row r="381" spans="1:11" ht="27.95" customHeight="1">
      <c r="A381" s="37" t="s">
        <v>2157</v>
      </c>
      <c r="B381" s="38" t="s">
        <v>2158</v>
      </c>
      <c r="C381" s="37" t="s">
        <v>14</v>
      </c>
      <c r="D381" s="37" t="s">
        <v>500</v>
      </c>
      <c r="E381" s="37" t="s">
        <v>15</v>
      </c>
      <c r="F381" s="50">
        <v>0.42024</v>
      </c>
      <c r="G381" s="40">
        <v>1.25</v>
      </c>
      <c r="H381" s="40">
        <f t="shared" si="20"/>
        <v>0.53</v>
      </c>
      <c r="I381" s="41">
        <f t="shared" si="21"/>
        <v>2.1305085459179887E-5</v>
      </c>
      <c r="J381" s="41">
        <f t="shared" si="23"/>
        <v>100.02040745799069</v>
      </c>
      <c r="K381" s="37" t="str">
        <f t="shared" si="22"/>
        <v>C</v>
      </c>
    </row>
    <row r="382" spans="1:11" ht="27.95" customHeight="1">
      <c r="A382" s="37" t="s">
        <v>1927</v>
      </c>
      <c r="B382" s="38" t="s">
        <v>1928</v>
      </c>
      <c r="C382" s="37" t="s">
        <v>170</v>
      </c>
      <c r="D382" s="37" t="s">
        <v>500</v>
      </c>
      <c r="E382" s="37" t="s">
        <v>196</v>
      </c>
      <c r="F382" s="47">
        <v>1.9139999999999999E-3</v>
      </c>
      <c r="G382" s="40">
        <v>269</v>
      </c>
      <c r="H382" s="40">
        <f t="shared" si="20"/>
        <v>0.51</v>
      </c>
      <c r="I382" s="41">
        <f t="shared" si="21"/>
        <v>2.0501119970154229E-5</v>
      </c>
      <c r="J382" s="41">
        <f t="shared" si="23"/>
        <v>100.02042795911066</v>
      </c>
      <c r="K382" s="37" t="str">
        <f t="shared" si="22"/>
        <v>C</v>
      </c>
    </row>
    <row r="383" spans="1:11" ht="15" customHeight="1">
      <c r="A383" s="37" t="s">
        <v>2076</v>
      </c>
      <c r="B383" s="38" t="s">
        <v>2077</v>
      </c>
      <c r="C383" s="37" t="s">
        <v>14</v>
      </c>
      <c r="D383" s="37" t="s">
        <v>553</v>
      </c>
      <c r="E383" s="37" t="s">
        <v>58</v>
      </c>
      <c r="F383" s="52">
        <v>0.30662702980000001</v>
      </c>
      <c r="G383" s="40">
        <v>1.65</v>
      </c>
      <c r="H383" s="40">
        <f t="shared" si="20"/>
        <v>0.51</v>
      </c>
      <c r="I383" s="41">
        <f t="shared" si="21"/>
        <v>2.0501119970154229E-5</v>
      </c>
      <c r="J383" s="41">
        <f t="shared" si="23"/>
        <v>100.02044846023064</v>
      </c>
      <c r="K383" s="37" t="str">
        <f t="shared" si="22"/>
        <v>C</v>
      </c>
    </row>
    <row r="384" spans="1:11" ht="20.100000000000001" customHeight="1">
      <c r="A384" s="37" t="s">
        <v>1640</v>
      </c>
      <c r="B384" s="38" t="s">
        <v>1641</v>
      </c>
      <c r="C384" s="37" t="s">
        <v>14</v>
      </c>
      <c r="D384" s="37" t="s">
        <v>553</v>
      </c>
      <c r="E384" s="37" t="s">
        <v>817</v>
      </c>
      <c r="F384" s="43">
        <v>7.0570984479359999E-2</v>
      </c>
      <c r="G384" s="40">
        <v>6.56</v>
      </c>
      <c r="H384" s="40">
        <f t="shared" si="20"/>
        <v>0.46</v>
      </c>
      <c r="I384" s="41">
        <f t="shared" si="21"/>
        <v>1.8491206247590092E-5</v>
      </c>
      <c r="J384" s="41">
        <f t="shared" si="23"/>
        <v>100.02046695143689</v>
      </c>
      <c r="K384" s="37" t="str">
        <f t="shared" si="22"/>
        <v>C</v>
      </c>
    </row>
    <row r="385" spans="1:11" ht="15" customHeight="1">
      <c r="A385" s="37" t="s">
        <v>2254</v>
      </c>
      <c r="B385" s="38" t="s">
        <v>2255</v>
      </c>
      <c r="C385" s="37" t="s">
        <v>14</v>
      </c>
      <c r="D385" s="37" t="s">
        <v>553</v>
      </c>
      <c r="E385" s="37" t="s">
        <v>58</v>
      </c>
      <c r="F385" s="39">
        <v>7.42896</v>
      </c>
      <c r="G385" s="40">
        <v>0.06</v>
      </c>
      <c r="H385" s="40">
        <f t="shared" si="20"/>
        <v>0.45</v>
      </c>
      <c r="I385" s="41">
        <f t="shared" si="21"/>
        <v>1.8089223503077264E-5</v>
      </c>
      <c r="J385" s="41">
        <f t="shared" si="23"/>
        <v>100.02048504066039</v>
      </c>
      <c r="K385" s="37" t="str">
        <f t="shared" si="22"/>
        <v>C</v>
      </c>
    </row>
    <row r="386" spans="1:11" ht="27.95" customHeight="1">
      <c r="A386" s="37" t="s">
        <v>1906</v>
      </c>
      <c r="B386" s="38" t="s">
        <v>1907</v>
      </c>
      <c r="C386" s="37" t="s">
        <v>170</v>
      </c>
      <c r="D386" s="37" t="s">
        <v>500</v>
      </c>
      <c r="E386" s="37" t="s">
        <v>196</v>
      </c>
      <c r="F386" s="50">
        <v>1.857E-2</v>
      </c>
      <c r="G386" s="40">
        <v>10.8</v>
      </c>
      <c r="H386" s="40">
        <f t="shared" si="20"/>
        <v>0.2</v>
      </c>
      <c r="I386" s="41">
        <f t="shared" si="21"/>
        <v>8.0396548902565603E-6</v>
      </c>
      <c r="J386" s="41">
        <f t="shared" si="23"/>
        <v>100.02049308031528</v>
      </c>
      <c r="K386" s="37" t="str">
        <f t="shared" si="22"/>
        <v>C</v>
      </c>
    </row>
    <row r="387" spans="1:11" ht="27.95" customHeight="1">
      <c r="A387" s="37" t="s">
        <v>1922</v>
      </c>
      <c r="B387" s="38" t="s">
        <v>1923</v>
      </c>
      <c r="C387" s="37" t="s">
        <v>170</v>
      </c>
      <c r="D387" s="37" t="s">
        <v>500</v>
      </c>
      <c r="E387" s="37" t="s">
        <v>196</v>
      </c>
      <c r="F387" s="49">
        <v>3.5999999999999999E-3</v>
      </c>
      <c r="G387" s="40">
        <v>40.799999999999997</v>
      </c>
      <c r="H387" s="40">
        <f t="shared" si="20"/>
        <v>0.15</v>
      </c>
      <c r="I387" s="41">
        <f t="shared" si="21"/>
        <v>6.0297411676924206E-6</v>
      </c>
      <c r="J387" s="41">
        <f t="shared" si="23"/>
        <v>100.02049911005645</v>
      </c>
      <c r="K387" s="37" t="str">
        <f t="shared" si="22"/>
        <v>C</v>
      </c>
    </row>
    <row r="388" spans="1:11" ht="27.95" customHeight="1">
      <c r="A388" s="37" t="s">
        <v>1908</v>
      </c>
      <c r="B388" s="38" t="s">
        <v>1909</v>
      </c>
      <c r="C388" s="37" t="s">
        <v>170</v>
      </c>
      <c r="D388" s="37" t="s">
        <v>500</v>
      </c>
      <c r="E388" s="37" t="s">
        <v>196</v>
      </c>
      <c r="F388" s="49">
        <v>1.26E-2</v>
      </c>
      <c r="G388" s="40">
        <v>11.6</v>
      </c>
      <c r="H388" s="40">
        <f t="shared" ref="H388:H403" si="24">ROUND(F388*G388,2)</f>
        <v>0.15</v>
      </c>
      <c r="I388" s="41">
        <f t="shared" ref="I388:I403" si="25">H388/VALOR_TOTAL*100</f>
        <v>6.0297411676924206E-6</v>
      </c>
      <c r="J388" s="41">
        <f t="shared" si="23"/>
        <v>100.02050513979762</v>
      </c>
      <c r="K388" s="37" t="str">
        <f t="shared" ref="K388:K403" si="26">IF(J388&lt;=50,"A",IF(J388&lt;=80,"B","C"))</f>
        <v>C</v>
      </c>
    </row>
    <row r="389" spans="1:11" ht="20.100000000000001" customHeight="1">
      <c r="A389" s="37" t="s">
        <v>1635</v>
      </c>
      <c r="B389" s="38" t="s">
        <v>1636</v>
      </c>
      <c r="C389" s="37" t="s">
        <v>14</v>
      </c>
      <c r="D389" s="37" t="s">
        <v>557</v>
      </c>
      <c r="E389" s="37" t="s">
        <v>58</v>
      </c>
      <c r="F389" s="55">
        <v>9.3080270544959994E-6</v>
      </c>
      <c r="G389" s="40">
        <v>15517.56</v>
      </c>
      <c r="H389" s="40">
        <f t="shared" si="24"/>
        <v>0.14000000000000001</v>
      </c>
      <c r="I389" s="41">
        <f t="shared" si="25"/>
        <v>5.6277584231795932E-6</v>
      </c>
      <c r="J389" s="41">
        <f t="shared" ref="J389:J403" si="27">I389+J388</f>
        <v>100.02051076755605</v>
      </c>
      <c r="K389" s="37" t="str">
        <f t="shared" si="26"/>
        <v>C</v>
      </c>
    </row>
    <row r="390" spans="1:11" ht="27.95" customHeight="1">
      <c r="A390" s="37" t="s">
        <v>1904</v>
      </c>
      <c r="B390" s="38" t="s">
        <v>1905</v>
      </c>
      <c r="C390" s="37" t="s">
        <v>170</v>
      </c>
      <c r="D390" s="37" t="s">
        <v>500</v>
      </c>
      <c r="E390" s="37" t="s">
        <v>196</v>
      </c>
      <c r="F390" s="49">
        <v>7.1999999999999998E-3</v>
      </c>
      <c r="G390" s="40">
        <v>18.8</v>
      </c>
      <c r="H390" s="40">
        <f t="shared" si="24"/>
        <v>0.14000000000000001</v>
      </c>
      <c r="I390" s="41">
        <f t="shared" si="25"/>
        <v>5.6277584231795932E-6</v>
      </c>
      <c r="J390" s="41">
        <f t="shared" si="27"/>
        <v>100.02051639531447</v>
      </c>
      <c r="K390" s="37" t="str">
        <f t="shared" si="26"/>
        <v>C</v>
      </c>
    </row>
    <row r="391" spans="1:11" ht="27.95" customHeight="1">
      <c r="A391" s="37" t="s">
        <v>1914</v>
      </c>
      <c r="B391" s="38" t="s">
        <v>1915</v>
      </c>
      <c r="C391" s="37" t="s">
        <v>170</v>
      </c>
      <c r="D391" s="37" t="s">
        <v>500</v>
      </c>
      <c r="E391" s="37" t="s">
        <v>196</v>
      </c>
      <c r="F391" s="49">
        <v>7.1999999999999998E-3</v>
      </c>
      <c r="G391" s="40">
        <v>18.75</v>
      </c>
      <c r="H391" s="40">
        <f t="shared" si="24"/>
        <v>0.14000000000000001</v>
      </c>
      <c r="I391" s="41">
        <f t="shared" si="25"/>
        <v>5.6277584231795932E-6</v>
      </c>
      <c r="J391" s="41">
        <f t="shared" si="27"/>
        <v>100.0205220230729</v>
      </c>
      <c r="K391" s="37" t="str">
        <f t="shared" si="26"/>
        <v>C</v>
      </c>
    </row>
    <row r="392" spans="1:11" ht="27.95" customHeight="1">
      <c r="A392" s="37" t="s">
        <v>1929</v>
      </c>
      <c r="B392" s="38" t="s">
        <v>1930</v>
      </c>
      <c r="C392" s="37" t="s">
        <v>170</v>
      </c>
      <c r="D392" s="37" t="s">
        <v>500</v>
      </c>
      <c r="E392" s="37" t="s">
        <v>196</v>
      </c>
      <c r="F392" s="47">
        <v>7.6559999999999996E-3</v>
      </c>
      <c r="G392" s="40">
        <v>16.82</v>
      </c>
      <c r="H392" s="40">
        <f t="shared" si="24"/>
        <v>0.13</v>
      </c>
      <c r="I392" s="41">
        <f t="shared" si="25"/>
        <v>5.2257756786667649E-6</v>
      </c>
      <c r="J392" s="41">
        <f t="shared" si="27"/>
        <v>100.02052724884858</v>
      </c>
      <c r="K392" s="37" t="str">
        <f t="shared" si="26"/>
        <v>C</v>
      </c>
    </row>
    <row r="393" spans="1:11" ht="27.95" customHeight="1">
      <c r="A393" s="37" t="s">
        <v>1910</v>
      </c>
      <c r="B393" s="38" t="s">
        <v>1911</v>
      </c>
      <c r="C393" s="37" t="s">
        <v>170</v>
      </c>
      <c r="D393" s="37" t="s">
        <v>500</v>
      </c>
      <c r="E393" s="37" t="s">
        <v>1250</v>
      </c>
      <c r="F393" s="49">
        <v>1.26E-2</v>
      </c>
      <c r="G393" s="40">
        <v>10.220000000000001</v>
      </c>
      <c r="H393" s="40">
        <f t="shared" si="24"/>
        <v>0.13</v>
      </c>
      <c r="I393" s="41">
        <f t="shared" si="25"/>
        <v>5.2257756786667649E-6</v>
      </c>
      <c r="J393" s="41">
        <f t="shared" si="27"/>
        <v>100.02053247462426</v>
      </c>
      <c r="K393" s="37" t="str">
        <f t="shared" si="26"/>
        <v>C</v>
      </c>
    </row>
    <row r="394" spans="1:11" ht="15" customHeight="1">
      <c r="A394" s="37" t="s">
        <v>2222</v>
      </c>
      <c r="B394" s="38" t="s">
        <v>2223</v>
      </c>
      <c r="C394" s="37" t="s">
        <v>14</v>
      </c>
      <c r="D394" s="37" t="s">
        <v>553</v>
      </c>
      <c r="E394" s="37" t="s">
        <v>101</v>
      </c>
      <c r="F394" s="48">
        <v>4.4022666240000003E-3</v>
      </c>
      <c r="G394" s="40">
        <v>15.07</v>
      </c>
      <c r="H394" s="40">
        <f t="shared" si="24"/>
        <v>7.0000000000000007E-2</v>
      </c>
      <c r="I394" s="41">
        <f t="shared" si="25"/>
        <v>2.8138792115897966E-6</v>
      </c>
      <c r="J394" s="41">
        <f t="shared" si="27"/>
        <v>100.02053528850347</v>
      </c>
      <c r="K394" s="37" t="str">
        <f t="shared" si="26"/>
        <v>C</v>
      </c>
    </row>
    <row r="395" spans="1:11" ht="15" customHeight="1">
      <c r="A395" s="37" t="s">
        <v>1730</v>
      </c>
      <c r="B395" s="38" t="s">
        <v>1731</v>
      </c>
      <c r="C395" s="37" t="s">
        <v>14</v>
      </c>
      <c r="D395" s="37" t="s">
        <v>514</v>
      </c>
      <c r="E395" s="37" t="s">
        <v>15</v>
      </c>
      <c r="F395" s="44">
        <v>2.05798956E-3</v>
      </c>
      <c r="G395" s="40">
        <v>27.5</v>
      </c>
      <c r="H395" s="40">
        <f t="shared" si="24"/>
        <v>0.06</v>
      </c>
      <c r="I395" s="41">
        <f t="shared" si="25"/>
        <v>2.4118964670769683E-6</v>
      </c>
      <c r="J395" s="41">
        <f t="shared" si="27"/>
        <v>100.02053770039993</v>
      </c>
      <c r="K395" s="37" t="str">
        <f t="shared" si="26"/>
        <v>C</v>
      </c>
    </row>
    <row r="396" spans="1:11" ht="27.95" customHeight="1">
      <c r="A396" s="37" t="s">
        <v>1918</v>
      </c>
      <c r="B396" s="38" t="s">
        <v>1919</v>
      </c>
      <c r="C396" s="37" t="s">
        <v>170</v>
      </c>
      <c r="D396" s="37" t="s">
        <v>500</v>
      </c>
      <c r="E396" s="37" t="s">
        <v>196</v>
      </c>
      <c r="F396" s="49">
        <v>3.5999999999999999E-3</v>
      </c>
      <c r="G396" s="40">
        <v>15.4</v>
      </c>
      <c r="H396" s="40">
        <f t="shared" si="24"/>
        <v>0.06</v>
      </c>
      <c r="I396" s="41">
        <f t="shared" si="25"/>
        <v>2.4118964670769683E-6</v>
      </c>
      <c r="J396" s="41">
        <f t="shared" si="27"/>
        <v>100.02054011229639</v>
      </c>
      <c r="K396" s="37" t="str">
        <f t="shared" si="26"/>
        <v>C</v>
      </c>
    </row>
    <row r="397" spans="1:11" ht="27.95" customHeight="1">
      <c r="A397" s="37" t="s">
        <v>1916</v>
      </c>
      <c r="B397" s="38" t="s">
        <v>1917</v>
      </c>
      <c r="C397" s="37" t="s">
        <v>170</v>
      </c>
      <c r="D397" s="37" t="s">
        <v>500</v>
      </c>
      <c r="E397" s="37" t="s">
        <v>196</v>
      </c>
      <c r="F397" s="49">
        <v>1.8E-3</v>
      </c>
      <c r="G397" s="40">
        <v>28</v>
      </c>
      <c r="H397" s="40">
        <f t="shared" si="24"/>
        <v>0.05</v>
      </c>
      <c r="I397" s="41">
        <f t="shared" si="25"/>
        <v>2.0099137225641401E-6</v>
      </c>
      <c r="J397" s="41">
        <f t="shared" si="27"/>
        <v>100.02054212221012</v>
      </c>
      <c r="K397" s="37" t="str">
        <f t="shared" si="26"/>
        <v>C</v>
      </c>
    </row>
    <row r="398" spans="1:11" ht="27.95" customHeight="1">
      <c r="A398" s="37" t="s">
        <v>1912</v>
      </c>
      <c r="B398" s="38" t="s">
        <v>1913</v>
      </c>
      <c r="C398" s="37" t="s">
        <v>170</v>
      </c>
      <c r="D398" s="37" t="s">
        <v>500</v>
      </c>
      <c r="E398" s="37" t="s">
        <v>196</v>
      </c>
      <c r="F398" s="49">
        <v>3.5999999999999999E-3</v>
      </c>
      <c r="G398" s="40">
        <v>13.52</v>
      </c>
      <c r="H398" s="40">
        <f t="shared" si="24"/>
        <v>0.05</v>
      </c>
      <c r="I398" s="41">
        <f t="shared" si="25"/>
        <v>2.0099137225641401E-6</v>
      </c>
      <c r="J398" s="41">
        <f t="shared" si="27"/>
        <v>100.02054413212385</v>
      </c>
      <c r="K398" s="37" t="str">
        <f t="shared" si="26"/>
        <v>C</v>
      </c>
    </row>
    <row r="399" spans="1:11" ht="27.95" customHeight="1">
      <c r="A399" s="37" t="s">
        <v>1920</v>
      </c>
      <c r="B399" s="38" t="s">
        <v>1921</v>
      </c>
      <c r="C399" s="37" t="s">
        <v>170</v>
      </c>
      <c r="D399" s="37" t="s">
        <v>500</v>
      </c>
      <c r="E399" s="37" t="s">
        <v>196</v>
      </c>
      <c r="F399" s="49">
        <v>1.8E-3</v>
      </c>
      <c r="G399" s="40">
        <v>25.95</v>
      </c>
      <c r="H399" s="40">
        <f t="shared" si="24"/>
        <v>0.05</v>
      </c>
      <c r="I399" s="41">
        <f t="shared" si="25"/>
        <v>2.0099137225641401E-6</v>
      </c>
      <c r="J399" s="41">
        <f t="shared" si="27"/>
        <v>100.02054614203757</v>
      </c>
      <c r="K399" s="37" t="str">
        <f t="shared" si="26"/>
        <v>C</v>
      </c>
    </row>
    <row r="400" spans="1:11" ht="27.95" customHeight="1">
      <c r="A400" s="37" t="s">
        <v>2159</v>
      </c>
      <c r="B400" s="38" t="s">
        <v>2160</v>
      </c>
      <c r="C400" s="37" t="s">
        <v>14</v>
      </c>
      <c r="D400" s="37" t="s">
        <v>500</v>
      </c>
      <c r="E400" s="37" t="s">
        <v>15</v>
      </c>
      <c r="F400" s="50">
        <v>0.42024</v>
      </c>
      <c r="G400" s="40">
        <v>0.1</v>
      </c>
      <c r="H400" s="40">
        <f t="shared" si="24"/>
        <v>0.04</v>
      </c>
      <c r="I400" s="41">
        <f t="shared" si="25"/>
        <v>1.607930978051312E-6</v>
      </c>
      <c r="J400" s="41">
        <f t="shared" si="27"/>
        <v>100.02054774996856</v>
      </c>
      <c r="K400" s="37" t="str">
        <f t="shared" si="26"/>
        <v>C</v>
      </c>
    </row>
    <row r="401" spans="1:11" ht="27.95" customHeight="1">
      <c r="A401" s="37" t="s">
        <v>1603</v>
      </c>
      <c r="B401" s="38" t="s">
        <v>1604</v>
      </c>
      <c r="C401" s="37" t="s">
        <v>14</v>
      </c>
      <c r="D401" s="37" t="s">
        <v>557</v>
      </c>
      <c r="E401" s="37" t="s">
        <v>58</v>
      </c>
      <c r="F401" s="43">
        <v>2.8093626000000001E-7</v>
      </c>
      <c r="G401" s="40">
        <v>85950</v>
      </c>
      <c r="H401" s="40">
        <f t="shared" si="24"/>
        <v>0.02</v>
      </c>
      <c r="I401" s="41">
        <f t="shared" si="25"/>
        <v>8.0396548902565601E-7</v>
      </c>
      <c r="J401" s="41">
        <f t="shared" si="27"/>
        <v>100.02054855393405</v>
      </c>
      <c r="K401" s="37" t="str">
        <f t="shared" si="26"/>
        <v>C</v>
      </c>
    </row>
    <row r="402" spans="1:11" ht="20.100000000000001" customHeight="1">
      <c r="A402" s="37" t="s">
        <v>2118</v>
      </c>
      <c r="B402" s="38" t="s">
        <v>2119</v>
      </c>
      <c r="C402" s="37" t="s">
        <v>14</v>
      </c>
      <c r="D402" s="37" t="s">
        <v>553</v>
      </c>
      <c r="E402" s="37" t="s">
        <v>58</v>
      </c>
      <c r="F402" s="39">
        <v>0</v>
      </c>
      <c r="G402" s="40">
        <v>157.96</v>
      </c>
      <c r="H402" s="40">
        <f t="shared" si="24"/>
        <v>0</v>
      </c>
      <c r="I402" s="41">
        <f t="shared" si="25"/>
        <v>0</v>
      </c>
      <c r="J402" s="41">
        <f t="shared" si="27"/>
        <v>100.02054855393405</v>
      </c>
      <c r="K402" s="37" t="str">
        <f t="shared" si="26"/>
        <v>C</v>
      </c>
    </row>
    <row r="403" spans="1:11" ht="15" customHeight="1">
      <c r="A403" s="37" t="s">
        <v>2121</v>
      </c>
      <c r="B403" s="38" t="s">
        <v>2122</v>
      </c>
      <c r="C403" s="37" t="s">
        <v>14</v>
      </c>
      <c r="D403" s="37" t="s">
        <v>553</v>
      </c>
      <c r="E403" s="37" t="s">
        <v>58</v>
      </c>
      <c r="F403" s="39">
        <v>0</v>
      </c>
      <c r="G403" s="40">
        <v>16.670000000000002</v>
      </c>
      <c r="H403" s="40">
        <f t="shared" si="24"/>
        <v>0</v>
      </c>
      <c r="I403" s="41">
        <f t="shared" si="25"/>
        <v>0</v>
      </c>
      <c r="J403" s="41">
        <f t="shared" si="27"/>
        <v>100.02054855393405</v>
      </c>
      <c r="K403" s="37" t="str">
        <f t="shared" si="26"/>
        <v>C</v>
      </c>
    </row>
    <row r="404" spans="1:11" ht="18" customHeight="1">
      <c r="A404" s="1"/>
      <c r="B404" s="1"/>
      <c r="C404" s="66" t="s">
        <v>0</v>
      </c>
      <c r="D404" s="66"/>
      <c r="E404" s="66"/>
      <c r="F404" s="66"/>
      <c r="G404" s="1"/>
      <c r="H404" s="1"/>
      <c r="I404" s="1"/>
      <c r="J404" s="1"/>
      <c r="K404" s="1"/>
    </row>
    <row r="405" spans="1:11" ht="18" customHeight="1">
      <c r="A405" s="1"/>
      <c r="B405" s="1"/>
      <c r="C405" s="1"/>
      <c r="D405" s="1"/>
      <c r="E405" s="1"/>
      <c r="F405" s="1"/>
      <c r="G405" s="66" t="str">
        <f>"Subtotal até "&amp;TRUNC(J403,2)&amp;"%"</f>
        <v>Subtotal até 100,02%</v>
      </c>
      <c r="H405" s="66"/>
      <c r="I405" s="81">
        <f>SUM(H4:H403)</f>
        <v>2488180.149999998</v>
      </c>
      <c r="J405" s="81"/>
      <c r="K405" s="81"/>
    </row>
    <row r="406" spans="1:11" ht="18" customHeight="1">
      <c r="A406" s="1"/>
      <c r="B406" s="1"/>
      <c r="C406" s="1"/>
      <c r="D406" s="1"/>
      <c r="E406" s="1"/>
      <c r="F406" s="1"/>
      <c r="G406" s="66" t="s">
        <v>3138</v>
      </c>
      <c r="H406" s="66"/>
      <c r="I406" s="81">
        <f>I407-I405</f>
        <v>-511.17999999783933</v>
      </c>
      <c r="J406" s="81"/>
      <c r="K406" s="81"/>
    </row>
    <row r="407" spans="1:11" ht="18" customHeight="1">
      <c r="A407" s="1"/>
      <c r="B407" s="1"/>
      <c r="C407" s="1"/>
      <c r="D407" s="1"/>
      <c r="E407" s="1"/>
      <c r="F407" s="1"/>
      <c r="G407" s="66" t="s">
        <v>3139</v>
      </c>
      <c r="H407" s="66"/>
      <c r="I407" s="81">
        <v>2487668.9700000002</v>
      </c>
      <c r="J407" s="81"/>
      <c r="K407" s="81"/>
    </row>
  </sheetData>
  <mergeCells count="9">
    <mergeCell ref="G406:H406"/>
    <mergeCell ref="I406:K406"/>
    <mergeCell ref="G407:H407"/>
    <mergeCell ref="I407:K407"/>
    <mergeCell ref="A1:K1"/>
    <mergeCell ref="B2:C2"/>
    <mergeCell ref="C404:F404"/>
    <mergeCell ref="G405:H405"/>
    <mergeCell ref="I405:K405"/>
  </mergeCells>
  <pageMargins left="0.5" right="0.5" top="0.5" bottom="0.5" header="0" footer="0"/>
  <pageSetup paperSize="9" scale="85"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heetPr>
  <dimension ref="A1:G127"/>
  <sheetViews>
    <sheetView workbookViewId="0">
      <selection sqref="A1:G1"/>
    </sheetView>
  </sheetViews>
  <sheetFormatPr defaultRowHeight="15"/>
  <cols>
    <col min="1" max="1" width="9.42578125" customWidth="1"/>
    <col min="2" max="2" width="68.5703125" customWidth="1"/>
    <col min="3" max="3" width="8.85546875" customWidth="1"/>
    <col min="4" max="4" width="2.42578125" customWidth="1"/>
    <col min="5" max="5" width="7.5703125" customWidth="1"/>
    <col min="6" max="6" width="3.5703125" customWidth="1"/>
    <col min="7" max="7" width="14.42578125" customWidth="1"/>
  </cols>
  <sheetData>
    <row r="1" spans="1:7" ht="92.1" customHeight="1">
      <c r="A1" s="65"/>
      <c r="B1" s="65"/>
      <c r="C1" s="65"/>
      <c r="D1" s="65"/>
      <c r="E1" s="65"/>
      <c r="F1" s="65"/>
      <c r="G1" s="65"/>
    </row>
    <row r="2" spans="1:7" ht="12" customHeight="1">
      <c r="A2" s="1"/>
      <c r="B2" s="66" t="s">
        <v>0</v>
      </c>
      <c r="C2" s="66"/>
      <c r="D2" s="66"/>
      <c r="E2" s="66"/>
      <c r="F2" s="1"/>
      <c r="G2" s="1"/>
    </row>
    <row r="3" spans="1:7" ht="15" customHeight="1">
      <c r="A3" s="56" t="s">
        <v>3141</v>
      </c>
      <c r="B3" s="56" t="s">
        <v>3</v>
      </c>
      <c r="C3" s="86" t="s">
        <v>3142</v>
      </c>
      <c r="D3" s="86"/>
      <c r="E3" s="86" t="s">
        <v>3143</v>
      </c>
      <c r="F3" s="86"/>
      <c r="G3" s="1"/>
    </row>
    <row r="4" spans="1:7" ht="12" customHeight="1">
      <c r="A4" s="1"/>
      <c r="B4" s="66" t="s">
        <v>0</v>
      </c>
      <c r="C4" s="66"/>
      <c r="D4" s="1"/>
      <c r="E4" s="1"/>
      <c r="F4" s="1"/>
      <c r="G4" s="1"/>
    </row>
    <row r="5" spans="1:7" ht="12.95" customHeight="1">
      <c r="A5" s="57" t="s">
        <v>3144</v>
      </c>
      <c r="B5" s="58" t="s">
        <v>3145</v>
      </c>
      <c r="C5" s="1"/>
      <c r="D5" s="1"/>
      <c r="E5" s="1"/>
      <c r="F5" s="1"/>
      <c r="G5" s="1"/>
    </row>
    <row r="6" spans="1:7" ht="12.95" customHeight="1">
      <c r="A6" s="59" t="s">
        <v>3146</v>
      </c>
      <c r="B6" s="60" t="s">
        <v>3147</v>
      </c>
      <c r="C6" s="83">
        <v>20</v>
      </c>
      <c r="D6" s="83"/>
      <c r="E6" s="84">
        <v>20</v>
      </c>
      <c r="F6" s="84"/>
      <c r="G6" s="1"/>
    </row>
    <row r="7" spans="1:7" ht="12.95" customHeight="1">
      <c r="A7" s="59" t="s">
        <v>3148</v>
      </c>
      <c r="B7" s="60" t="s">
        <v>3149</v>
      </c>
      <c r="C7" s="83">
        <v>1.5</v>
      </c>
      <c r="D7" s="83"/>
      <c r="E7" s="84">
        <v>1.5</v>
      </c>
      <c r="F7" s="84"/>
      <c r="G7" s="1"/>
    </row>
    <row r="8" spans="1:7" ht="12.95" customHeight="1">
      <c r="A8" s="59" t="s">
        <v>3150</v>
      </c>
      <c r="B8" s="60" t="s">
        <v>3151</v>
      </c>
      <c r="C8" s="83">
        <v>1</v>
      </c>
      <c r="D8" s="83"/>
      <c r="E8" s="84">
        <v>1</v>
      </c>
      <c r="F8" s="84"/>
      <c r="G8" s="1"/>
    </row>
    <row r="9" spans="1:7" ht="12.95" customHeight="1">
      <c r="A9" s="59" t="s">
        <v>3152</v>
      </c>
      <c r="B9" s="60" t="s">
        <v>3153</v>
      </c>
      <c r="C9" s="83">
        <v>0.2</v>
      </c>
      <c r="D9" s="83"/>
      <c r="E9" s="84">
        <v>0.2</v>
      </c>
      <c r="F9" s="84"/>
      <c r="G9" s="1"/>
    </row>
    <row r="10" spans="1:7" ht="12.95" customHeight="1">
      <c r="A10" s="59" t="s">
        <v>3154</v>
      </c>
      <c r="B10" s="60" t="s">
        <v>3155</v>
      </c>
      <c r="C10" s="83">
        <v>0.6</v>
      </c>
      <c r="D10" s="83"/>
      <c r="E10" s="84">
        <v>0.6</v>
      </c>
      <c r="F10" s="84"/>
      <c r="G10" s="1"/>
    </row>
    <row r="11" spans="1:7" ht="12.95" customHeight="1">
      <c r="A11" s="59" t="s">
        <v>3156</v>
      </c>
      <c r="B11" s="60" t="s">
        <v>3157</v>
      </c>
      <c r="C11" s="83">
        <v>2.5</v>
      </c>
      <c r="D11" s="83"/>
      <c r="E11" s="84">
        <v>2.5</v>
      </c>
      <c r="F11" s="84"/>
      <c r="G11" s="1"/>
    </row>
    <row r="12" spans="1:7" ht="12.95" customHeight="1">
      <c r="A12" s="59" t="s">
        <v>3158</v>
      </c>
      <c r="B12" s="60" t="s">
        <v>3159</v>
      </c>
      <c r="C12" s="83">
        <v>3</v>
      </c>
      <c r="D12" s="83"/>
      <c r="E12" s="84">
        <v>3</v>
      </c>
      <c r="F12" s="84"/>
      <c r="G12" s="1"/>
    </row>
    <row r="13" spans="1:7" ht="12.95" customHeight="1">
      <c r="A13" s="59" t="s">
        <v>3160</v>
      </c>
      <c r="B13" s="60" t="s">
        <v>3161</v>
      </c>
      <c r="C13" s="83">
        <v>8</v>
      </c>
      <c r="D13" s="83"/>
      <c r="E13" s="84">
        <v>8</v>
      </c>
      <c r="F13" s="84"/>
      <c r="G13" s="1"/>
    </row>
    <row r="14" spans="1:7" ht="12.95" customHeight="1">
      <c r="A14" s="59" t="s">
        <v>3162</v>
      </c>
      <c r="B14" s="60" t="s">
        <v>3163</v>
      </c>
      <c r="C14" s="83">
        <v>0</v>
      </c>
      <c r="D14" s="83"/>
      <c r="E14" s="84">
        <v>0</v>
      </c>
      <c r="F14" s="84"/>
      <c r="G14" s="1"/>
    </row>
    <row r="15" spans="1:7" ht="15" customHeight="1">
      <c r="A15" s="1"/>
      <c r="B15" s="61" t="s">
        <v>504</v>
      </c>
      <c r="C15" s="85">
        <v>36.799999999999997</v>
      </c>
      <c r="D15" s="85"/>
      <c r="E15" s="85">
        <v>36.799999999999997</v>
      </c>
      <c r="F15" s="85"/>
      <c r="G15" s="1"/>
    </row>
    <row r="16" spans="1:7" ht="12" customHeight="1">
      <c r="A16" s="1"/>
      <c r="B16" s="66" t="s">
        <v>0</v>
      </c>
      <c r="C16" s="66"/>
      <c r="D16" s="1"/>
      <c r="E16" s="1"/>
      <c r="F16" s="1"/>
      <c r="G16" s="1"/>
    </row>
    <row r="17" spans="1:7" ht="12.95" customHeight="1">
      <c r="A17" s="57" t="s">
        <v>3164</v>
      </c>
      <c r="B17" s="58" t="s">
        <v>3165</v>
      </c>
      <c r="C17" s="1"/>
      <c r="D17" s="1"/>
      <c r="E17" s="1"/>
      <c r="F17" s="1"/>
      <c r="G17" s="1"/>
    </row>
    <row r="18" spans="1:7" ht="12.95" customHeight="1">
      <c r="A18" s="59" t="s">
        <v>3166</v>
      </c>
      <c r="B18" s="60" t="s">
        <v>3167</v>
      </c>
      <c r="C18" s="83">
        <v>17.86</v>
      </c>
      <c r="D18" s="83"/>
      <c r="E18" s="84">
        <v>0</v>
      </c>
      <c r="F18" s="84"/>
      <c r="G18" s="1"/>
    </row>
    <row r="19" spans="1:7" ht="12.95" customHeight="1">
      <c r="A19" s="59" t="s">
        <v>3168</v>
      </c>
      <c r="B19" s="60" t="s">
        <v>3169</v>
      </c>
      <c r="C19" s="83">
        <v>3.71</v>
      </c>
      <c r="D19" s="83"/>
      <c r="E19" s="84">
        <v>0</v>
      </c>
      <c r="F19" s="84"/>
      <c r="G19" s="1"/>
    </row>
    <row r="20" spans="1:7" ht="12.95" customHeight="1">
      <c r="A20" s="59" t="s">
        <v>3170</v>
      </c>
      <c r="B20" s="60" t="s">
        <v>3171</v>
      </c>
      <c r="C20" s="83">
        <v>0.86</v>
      </c>
      <c r="D20" s="83"/>
      <c r="E20" s="84">
        <v>0.64</v>
      </c>
      <c r="F20" s="84"/>
      <c r="G20" s="1"/>
    </row>
    <row r="21" spans="1:7" ht="12.95" customHeight="1">
      <c r="A21" s="59" t="s">
        <v>3172</v>
      </c>
      <c r="B21" s="60" t="s">
        <v>3173</v>
      </c>
      <c r="C21" s="83">
        <v>11.1</v>
      </c>
      <c r="D21" s="83"/>
      <c r="E21" s="84">
        <v>8.33</v>
      </c>
      <c r="F21" s="84"/>
      <c r="G21" s="1"/>
    </row>
    <row r="22" spans="1:7" ht="12.95" customHeight="1">
      <c r="A22" s="59" t="s">
        <v>3174</v>
      </c>
      <c r="B22" s="60" t="s">
        <v>3175</v>
      </c>
      <c r="C22" s="83">
        <v>0.06</v>
      </c>
      <c r="D22" s="83"/>
      <c r="E22" s="84">
        <v>0.04</v>
      </c>
      <c r="F22" s="84"/>
      <c r="G22" s="1"/>
    </row>
    <row r="23" spans="1:7" ht="12.95" customHeight="1">
      <c r="A23" s="59" t="s">
        <v>3176</v>
      </c>
      <c r="B23" s="60" t="s">
        <v>3177</v>
      </c>
      <c r="C23" s="83">
        <v>0.74</v>
      </c>
      <c r="D23" s="83"/>
      <c r="E23" s="84">
        <v>0.56000000000000005</v>
      </c>
      <c r="F23" s="84"/>
      <c r="G23" s="1"/>
    </row>
    <row r="24" spans="1:7" ht="12.95" customHeight="1">
      <c r="A24" s="59" t="s">
        <v>3178</v>
      </c>
      <c r="B24" s="60" t="s">
        <v>3179</v>
      </c>
      <c r="C24" s="83">
        <v>1.66</v>
      </c>
      <c r="D24" s="83"/>
      <c r="E24" s="84">
        <v>0</v>
      </c>
      <c r="F24" s="84"/>
      <c r="G24" s="1"/>
    </row>
    <row r="25" spans="1:7" ht="12.95" customHeight="1">
      <c r="A25" s="59" t="s">
        <v>3180</v>
      </c>
      <c r="B25" s="60" t="s">
        <v>3181</v>
      </c>
      <c r="C25" s="83">
        <v>0.1</v>
      </c>
      <c r="D25" s="83"/>
      <c r="E25" s="84">
        <v>0.08</v>
      </c>
      <c r="F25" s="84"/>
      <c r="G25" s="1"/>
    </row>
    <row r="26" spans="1:7" ht="12.95" customHeight="1">
      <c r="A26" s="59" t="s">
        <v>3182</v>
      </c>
      <c r="B26" s="60" t="s">
        <v>3183</v>
      </c>
      <c r="C26" s="83">
        <v>13.56</v>
      </c>
      <c r="D26" s="83"/>
      <c r="E26" s="84">
        <v>10.18</v>
      </c>
      <c r="F26" s="84"/>
      <c r="G26" s="1"/>
    </row>
    <row r="27" spans="1:7" ht="12.95" customHeight="1">
      <c r="A27" s="59" t="s">
        <v>3184</v>
      </c>
      <c r="B27" s="60" t="s">
        <v>3185</v>
      </c>
      <c r="C27" s="83">
        <v>0.04</v>
      </c>
      <c r="D27" s="83"/>
      <c r="E27" s="84">
        <v>0.03</v>
      </c>
      <c r="F27" s="84"/>
      <c r="G27" s="1"/>
    </row>
    <row r="28" spans="1:7" ht="15" customHeight="1">
      <c r="A28" s="1"/>
      <c r="B28" s="61" t="s">
        <v>504</v>
      </c>
      <c r="C28" s="85">
        <v>49.690000000000005</v>
      </c>
      <c r="D28" s="85"/>
      <c r="E28" s="85">
        <v>19.86</v>
      </c>
      <c r="F28" s="85"/>
      <c r="G28" s="1"/>
    </row>
    <row r="29" spans="1:7" ht="12" customHeight="1">
      <c r="A29" s="1"/>
      <c r="B29" s="66" t="s">
        <v>0</v>
      </c>
      <c r="C29" s="66"/>
      <c r="D29" s="1"/>
      <c r="E29" s="1"/>
      <c r="F29" s="1"/>
      <c r="G29" s="1"/>
    </row>
    <row r="30" spans="1:7" ht="12.95" customHeight="1">
      <c r="A30" s="57" t="s">
        <v>3186</v>
      </c>
      <c r="B30" s="58" t="s">
        <v>3187</v>
      </c>
      <c r="C30" s="1"/>
      <c r="D30" s="1"/>
      <c r="E30" s="1"/>
      <c r="F30" s="1"/>
      <c r="G30" s="1"/>
    </row>
    <row r="31" spans="1:7" ht="12.95" customHeight="1">
      <c r="A31" s="59" t="s">
        <v>3188</v>
      </c>
      <c r="B31" s="60" t="s">
        <v>3189</v>
      </c>
      <c r="C31" s="83">
        <v>5.56</v>
      </c>
      <c r="D31" s="83"/>
      <c r="E31" s="84">
        <v>4.17</v>
      </c>
      <c r="F31" s="84"/>
      <c r="G31" s="1"/>
    </row>
    <row r="32" spans="1:7" ht="12.95" customHeight="1">
      <c r="A32" s="59" t="s">
        <v>3190</v>
      </c>
      <c r="B32" s="60" t="s">
        <v>3191</v>
      </c>
      <c r="C32" s="83">
        <v>0.13</v>
      </c>
      <c r="D32" s="83"/>
      <c r="E32" s="84">
        <v>0.1</v>
      </c>
      <c r="F32" s="84"/>
      <c r="G32" s="1"/>
    </row>
    <row r="33" spans="1:7" ht="12.95" customHeight="1">
      <c r="A33" s="59" t="s">
        <v>3192</v>
      </c>
      <c r="B33" s="60" t="s">
        <v>3193</v>
      </c>
      <c r="C33" s="83">
        <v>0.94</v>
      </c>
      <c r="D33" s="83"/>
      <c r="E33" s="84">
        <v>0.71</v>
      </c>
      <c r="F33" s="84"/>
      <c r="G33" s="1"/>
    </row>
    <row r="34" spans="1:7" ht="12.95" customHeight="1">
      <c r="A34" s="59" t="s">
        <v>3194</v>
      </c>
      <c r="B34" s="60" t="s">
        <v>3195</v>
      </c>
      <c r="C34" s="83">
        <v>2.65</v>
      </c>
      <c r="D34" s="83"/>
      <c r="E34" s="84">
        <v>1.99</v>
      </c>
      <c r="F34" s="84"/>
      <c r="G34" s="1"/>
    </row>
    <row r="35" spans="1:7" ht="12.95" customHeight="1">
      <c r="A35" s="59" t="s">
        <v>3196</v>
      </c>
      <c r="B35" s="60" t="s">
        <v>3197</v>
      </c>
      <c r="C35" s="83">
        <v>0.47</v>
      </c>
      <c r="D35" s="83"/>
      <c r="E35" s="84">
        <v>0.35</v>
      </c>
      <c r="F35" s="84"/>
      <c r="G35" s="1"/>
    </row>
    <row r="36" spans="1:7" ht="15" customHeight="1">
      <c r="A36" s="1"/>
      <c r="B36" s="61" t="s">
        <v>504</v>
      </c>
      <c r="C36" s="85">
        <v>9.75</v>
      </c>
      <c r="D36" s="85"/>
      <c r="E36" s="85">
        <v>7.3199999999999994</v>
      </c>
      <c r="F36" s="85"/>
      <c r="G36" s="1"/>
    </row>
    <row r="37" spans="1:7" ht="12" customHeight="1">
      <c r="A37" s="1"/>
      <c r="B37" s="66" t="s">
        <v>0</v>
      </c>
      <c r="C37" s="66"/>
      <c r="D37" s="1"/>
      <c r="E37" s="1"/>
      <c r="F37" s="1"/>
      <c r="G37" s="1"/>
    </row>
    <row r="38" spans="1:7" ht="12.95" customHeight="1">
      <c r="A38" s="57" t="s">
        <v>3198</v>
      </c>
      <c r="B38" s="58" t="s">
        <v>3199</v>
      </c>
      <c r="C38" s="1"/>
      <c r="D38" s="1"/>
      <c r="E38" s="1"/>
      <c r="F38" s="1"/>
      <c r="G38" s="1"/>
    </row>
    <row r="39" spans="1:7" ht="12.95" customHeight="1">
      <c r="A39" s="59" t="s">
        <v>3200</v>
      </c>
      <c r="B39" s="60" t="s">
        <v>3201</v>
      </c>
      <c r="C39" s="83">
        <v>18.29</v>
      </c>
      <c r="D39" s="83"/>
      <c r="E39" s="84">
        <v>7.31</v>
      </c>
      <c r="F39" s="84"/>
      <c r="G39" s="1"/>
    </row>
    <row r="40" spans="1:7" ht="18" customHeight="1">
      <c r="A40" s="59" t="s">
        <v>3202</v>
      </c>
      <c r="B40" s="60" t="s">
        <v>3203</v>
      </c>
      <c r="C40" s="83">
        <v>0.49</v>
      </c>
      <c r="D40" s="83"/>
      <c r="E40" s="84">
        <v>0.37</v>
      </c>
      <c r="F40" s="84"/>
      <c r="G40" s="1"/>
    </row>
    <row r="41" spans="1:7" ht="15" customHeight="1">
      <c r="A41" s="1"/>
      <c r="B41" s="61" t="s">
        <v>504</v>
      </c>
      <c r="C41" s="85">
        <v>18.779999999999998</v>
      </c>
      <c r="D41" s="85"/>
      <c r="E41" s="85">
        <v>7.68</v>
      </c>
      <c r="F41" s="85"/>
      <c r="G41" s="1"/>
    </row>
    <row r="42" spans="1:7" ht="15" customHeight="1">
      <c r="A42" s="1"/>
      <c r="B42" s="66" t="s">
        <v>0</v>
      </c>
      <c r="C42" s="66"/>
      <c r="D42" s="66"/>
      <c r="E42" s="1"/>
      <c r="F42" s="1"/>
      <c r="G42" s="1"/>
    </row>
    <row r="43" spans="1:7" ht="20.100000000000001" customHeight="1">
      <c r="A43" s="1"/>
      <c r="B43" s="62" t="s">
        <v>3204</v>
      </c>
      <c r="C43" s="82">
        <v>115.02</v>
      </c>
      <c r="D43" s="82"/>
      <c r="E43" s="82">
        <v>71.66</v>
      </c>
      <c r="F43" s="82"/>
      <c r="G43" s="1"/>
    </row>
    <row r="44" spans="1:7" ht="12" customHeight="1">
      <c r="A44" s="1"/>
      <c r="B44" s="66" t="s">
        <v>0</v>
      </c>
      <c r="C44" s="66"/>
      <c r="D44" s="66"/>
      <c r="E44" s="66"/>
      <c r="F44" s="1"/>
      <c r="G44" s="1"/>
    </row>
    <row r="45" spans="1:7" ht="15" customHeight="1">
      <c r="A45" s="56" t="s">
        <v>3141</v>
      </c>
      <c r="B45" s="56" t="s">
        <v>3</v>
      </c>
      <c r="C45" s="86" t="s">
        <v>3142</v>
      </c>
      <c r="D45" s="86"/>
      <c r="E45" s="86" t="s">
        <v>3143</v>
      </c>
      <c r="F45" s="86"/>
      <c r="G45" s="1"/>
    </row>
    <row r="46" spans="1:7" ht="12" customHeight="1">
      <c r="A46" s="1"/>
      <c r="B46" s="66" t="s">
        <v>0</v>
      </c>
      <c r="C46" s="66"/>
      <c r="D46" s="1"/>
      <c r="E46" s="1"/>
      <c r="F46" s="1"/>
      <c r="G46" s="1"/>
    </row>
    <row r="47" spans="1:7" ht="12.95" customHeight="1">
      <c r="A47" s="57" t="s">
        <v>3144</v>
      </c>
      <c r="B47" s="58" t="s">
        <v>3145</v>
      </c>
      <c r="C47" s="1"/>
      <c r="D47" s="1"/>
      <c r="E47" s="1"/>
      <c r="F47" s="1"/>
      <c r="G47" s="1"/>
    </row>
    <row r="48" spans="1:7" ht="12.95" customHeight="1">
      <c r="A48" s="59" t="s">
        <v>3146</v>
      </c>
      <c r="B48" s="60" t="s">
        <v>3147</v>
      </c>
      <c r="C48" s="83">
        <v>20</v>
      </c>
      <c r="D48" s="83"/>
      <c r="E48" s="84">
        <v>20</v>
      </c>
      <c r="F48" s="84"/>
      <c r="G48" s="1"/>
    </row>
    <row r="49" spans="1:7" ht="12.95" customHeight="1">
      <c r="A49" s="59" t="s">
        <v>3148</v>
      </c>
      <c r="B49" s="60" t="s">
        <v>3149</v>
      </c>
      <c r="C49" s="83">
        <v>1.5</v>
      </c>
      <c r="D49" s="83"/>
      <c r="E49" s="84">
        <v>1.5</v>
      </c>
      <c r="F49" s="84"/>
      <c r="G49" s="1"/>
    </row>
    <row r="50" spans="1:7" ht="12.95" customHeight="1">
      <c r="A50" s="59" t="s">
        <v>3150</v>
      </c>
      <c r="B50" s="60" t="s">
        <v>3151</v>
      </c>
      <c r="C50" s="83">
        <v>1</v>
      </c>
      <c r="D50" s="83"/>
      <c r="E50" s="84">
        <v>1</v>
      </c>
      <c r="F50" s="84"/>
      <c r="G50" s="1"/>
    </row>
    <row r="51" spans="1:7" ht="12.95" customHeight="1">
      <c r="A51" s="59" t="s">
        <v>3152</v>
      </c>
      <c r="B51" s="60" t="s">
        <v>3153</v>
      </c>
      <c r="C51" s="83">
        <v>0.2</v>
      </c>
      <c r="D51" s="83"/>
      <c r="E51" s="84">
        <v>0.2</v>
      </c>
      <c r="F51" s="84"/>
      <c r="G51" s="1"/>
    </row>
    <row r="52" spans="1:7" ht="12.95" customHeight="1">
      <c r="A52" s="59" t="s">
        <v>3154</v>
      </c>
      <c r="B52" s="60" t="s">
        <v>3155</v>
      </c>
      <c r="C52" s="83">
        <v>0.6</v>
      </c>
      <c r="D52" s="83"/>
      <c r="E52" s="84">
        <v>0.6</v>
      </c>
      <c r="F52" s="84"/>
      <c r="G52" s="1"/>
    </row>
    <row r="53" spans="1:7" ht="12.95" customHeight="1">
      <c r="A53" s="59" t="s">
        <v>3156</v>
      </c>
      <c r="B53" s="60" t="s">
        <v>3157</v>
      </c>
      <c r="C53" s="83">
        <v>2.5</v>
      </c>
      <c r="D53" s="83"/>
      <c r="E53" s="84">
        <v>2.5</v>
      </c>
      <c r="F53" s="84"/>
      <c r="G53" s="1"/>
    </row>
    <row r="54" spans="1:7" ht="12.95" customHeight="1">
      <c r="A54" s="59" t="s">
        <v>3158</v>
      </c>
      <c r="B54" s="60" t="s">
        <v>3159</v>
      </c>
      <c r="C54" s="83">
        <v>3</v>
      </c>
      <c r="D54" s="83"/>
      <c r="E54" s="84">
        <v>3</v>
      </c>
      <c r="F54" s="84"/>
      <c r="G54" s="1"/>
    </row>
    <row r="55" spans="1:7" ht="12.95" customHeight="1">
      <c r="A55" s="59" t="s">
        <v>3160</v>
      </c>
      <c r="B55" s="60" t="s">
        <v>3161</v>
      </c>
      <c r="C55" s="83">
        <v>8</v>
      </c>
      <c r="D55" s="83"/>
      <c r="E55" s="84">
        <v>8</v>
      </c>
      <c r="F55" s="84"/>
      <c r="G55" s="1"/>
    </row>
    <row r="56" spans="1:7" ht="12.95" customHeight="1">
      <c r="A56" s="59" t="s">
        <v>3162</v>
      </c>
      <c r="B56" s="60" t="s">
        <v>3163</v>
      </c>
      <c r="C56" s="83">
        <v>0</v>
      </c>
      <c r="D56" s="83"/>
      <c r="E56" s="84">
        <v>0</v>
      </c>
      <c r="F56" s="84"/>
      <c r="G56" s="1"/>
    </row>
    <row r="57" spans="1:7" ht="15" customHeight="1">
      <c r="A57" s="1"/>
      <c r="B57" s="61" t="s">
        <v>504</v>
      </c>
      <c r="C57" s="85">
        <v>36.799999999999997</v>
      </c>
      <c r="D57" s="85"/>
      <c r="E57" s="85">
        <v>36.799999999999997</v>
      </c>
      <c r="F57" s="85"/>
      <c r="G57" s="1"/>
    </row>
    <row r="58" spans="1:7" ht="12" customHeight="1">
      <c r="A58" s="1"/>
      <c r="B58" s="66" t="s">
        <v>0</v>
      </c>
      <c r="C58" s="66"/>
      <c r="D58" s="1"/>
      <c r="E58" s="1"/>
      <c r="F58" s="1"/>
      <c r="G58" s="1"/>
    </row>
    <row r="59" spans="1:7" ht="12.95" customHeight="1">
      <c r="A59" s="57" t="s">
        <v>3164</v>
      </c>
      <c r="B59" s="58" t="s">
        <v>3165</v>
      </c>
      <c r="C59" s="1"/>
      <c r="D59" s="1"/>
      <c r="E59" s="1"/>
      <c r="F59" s="1"/>
      <c r="G59" s="1"/>
    </row>
    <row r="60" spans="1:7" ht="12.95" customHeight="1">
      <c r="A60" s="59" t="s">
        <v>3166</v>
      </c>
      <c r="B60" s="60" t="s">
        <v>3167</v>
      </c>
      <c r="C60" s="83">
        <v>17.850000000000001</v>
      </c>
      <c r="D60" s="83"/>
      <c r="E60" s="84">
        <v>0</v>
      </c>
      <c r="F60" s="84"/>
      <c r="G60" s="1"/>
    </row>
    <row r="61" spans="1:7" ht="12.95" customHeight="1">
      <c r="A61" s="59" t="s">
        <v>3168</v>
      </c>
      <c r="B61" s="60" t="s">
        <v>3169</v>
      </c>
      <c r="C61" s="83">
        <v>3.71</v>
      </c>
      <c r="D61" s="83"/>
      <c r="E61" s="84">
        <v>0</v>
      </c>
      <c r="F61" s="84"/>
      <c r="G61" s="1"/>
    </row>
    <row r="62" spans="1:7" ht="12.95" customHeight="1">
      <c r="A62" s="59" t="s">
        <v>3170</v>
      </c>
      <c r="B62" s="60" t="s">
        <v>3205</v>
      </c>
      <c r="C62" s="83">
        <v>0.87</v>
      </c>
      <c r="D62" s="83"/>
      <c r="E62" s="84">
        <v>0.66</v>
      </c>
      <c r="F62" s="84"/>
      <c r="G62" s="1"/>
    </row>
    <row r="63" spans="1:7" ht="12.95" customHeight="1">
      <c r="A63" s="59" t="s">
        <v>3172</v>
      </c>
      <c r="B63" s="60" t="s">
        <v>3173</v>
      </c>
      <c r="C63" s="83">
        <v>11.03</v>
      </c>
      <c r="D63" s="83"/>
      <c r="E63" s="84">
        <v>8.33</v>
      </c>
      <c r="F63" s="84"/>
      <c r="G63" s="1"/>
    </row>
    <row r="64" spans="1:7" ht="12.95" customHeight="1">
      <c r="A64" s="59" t="s">
        <v>3174</v>
      </c>
      <c r="B64" s="60" t="s">
        <v>3175</v>
      </c>
      <c r="C64" s="83">
        <v>7.0000000000000007E-2</v>
      </c>
      <c r="D64" s="83"/>
      <c r="E64" s="84">
        <v>0.05</v>
      </c>
      <c r="F64" s="84"/>
      <c r="G64" s="1"/>
    </row>
    <row r="65" spans="1:7" ht="12.95" customHeight="1">
      <c r="A65" s="59" t="s">
        <v>3176</v>
      </c>
      <c r="B65" s="60" t="s">
        <v>3177</v>
      </c>
      <c r="C65" s="83">
        <v>0.74</v>
      </c>
      <c r="D65" s="83"/>
      <c r="E65" s="84">
        <v>0.56000000000000005</v>
      </c>
      <c r="F65" s="84"/>
      <c r="G65" s="1"/>
    </row>
    <row r="66" spans="1:7" ht="12.95" customHeight="1">
      <c r="A66" s="59" t="s">
        <v>3178</v>
      </c>
      <c r="B66" s="60" t="s">
        <v>3179</v>
      </c>
      <c r="C66" s="83">
        <v>1.59</v>
      </c>
      <c r="D66" s="83"/>
      <c r="E66" s="84">
        <v>0</v>
      </c>
      <c r="F66" s="84"/>
      <c r="G66" s="1"/>
    </row>
    <row r="67" spans="1:7" ht="12.95" customHeight="1">
      <c r="A67" s="59" t="s">
        <v>3180</v>
      </c>
      <c r="B67" s="60" t="s">
        <v>3206</v>
      </c>
      <c r="C67" s="83">
        <v>0.11</v>
      </c>
      <c r="D67" s="83"/>
      <c r="E67" s="84">
        <v>0.08</v>
      </c>
      <c r="F67" s="84"/>
      <c r="G67" s="1"/>
    </row>
    <row r="68" spans="1:7" ht="12.95" customHeight="1">
      <c r="A68" s="59" t="s">
        <v>3182</v>
      </c>
      <c r="B68" s="60" t="s">
        <v>3183</v>
      </c>
      <c r="C68" s="83">
        <v>12.35</v>
      </c>
      <c r="D68" s="83"/>
      <c r="E68" s="84">
        <v>9.33</v>
      </c>
      <c r="F68" s="84"/>
      <c r="G68" s="1"/>
    </row>
    <row r="69" spans="1:7" ht="12.95" customHeight="1">
      <c r="A69" s="59" t="s">
        <v>3184</v>
      </c>
      <c r="B69" s="60" t="s">
        <v>3185</v>
      </c>
      <c r="C69" s="83">
        <v>0.04</v>
      </c>
      <c r="D69" s="83"/>
      <c r="E69" s="84">
        <v>0.03</v>
      </c>
      <c r="F69" s="84"/>
      <c r="G69" s="1"/>
    </row>
    <row r="70" spans="1:7" ht="15" customHeight="1">
      <c r="A70" s="1"/>
      <c r="B70" s="61" t="s">
        <v>504</v>
      </c>
      <c r="C70" s="85">
        <v>48.360000000000007</v>
      </c>
      <c r="D70" s="85"/>
      <c r="E70" s="85">
        <v>19.040000000000003</v>
      </c>
      <c r="F70" s="85"/>
      <c r="G70" s="1"/>
    </row>
    <row r="71" spans="1:7" ht="12" customHeight="1">
      <c r="A71" s="1"/>
      <c r="B71" s="66" t="s">
        <v>0</v>
      </c>
      <c r="C71" s="66"/>
      <c r="D71" s="1"/>
      <c r="E71" s="1"/>
      <c r="F71" s="1"/>
      <c r="G71" s="1"/>
    </row>
    <row r="72" spans="1:7" ht="12.95" customHeight="1">
      <c r="A72" s="57" t="s">
        <v>3186</v>
      </c>
      <c r="B72" s="58" t="s">
        <v>3187</v>
      </c>
      <c r="C72" s="1"/>
      <c r="D72" s="1"/>
      <c r="E72" s="1"/>
      <c r="F72" s="1"/>
      <c r="G72" s="1"/>
    </row>
    <row r="73" spans="1:7" ht="12.95" customHeight="1">
      <c r="A73" s="59" t="s">
        <v>3188</v>
      </c>
      <c r="B73" s="60" t="s">
        <v>3189</v>
      </c>
      <c r="C73" s="83">
        <v>5.52</v>
      </c>
      <c r="D73" s="83"/>
      <c r="E73" s="84">
        <v>4.17</v>
      </c>
      <c r="F73" s="84"/>
      <c r="G73" s="1"/>
    </row>
    <row r="74" spans="1:7" ht="12.95" customHeight="1">
      <c r="A74" s="59" t="s">
        <v>3190</v>
      </c>
      <c r="B74" s="60" t="s">
        <v>3191</v>
      </c>
      <c r="C74" s="83">
        <v>0.13</v>
      </c>
      <c r="D74" s="83"/>
      <c r="E74" s="84">
        <v>0.1</v>
      </c>
      <c r="F74" s="84"/>
      <c r="G74" s="1"/>
    </row>
    <row r="75" spans="1:7" ht="12.95" customHeight="1">
      <c r="A75" s="59" t="s">
        <v>3192</v>
      </c>
      <c r="B75" s="60" t="s">
        <v>3193</v>
      </c>
      <c r="C75" s="83">
        <v>1.72</v>
      </c>
      <c r="D75" s="83"/>
      <c r="E75" s="84">
        <v>1.3</v>
      </c>
      <c r="F75" s="84"/>
      <c r="G75" s="1"/>
    </row>
    <row r="76" spans="1:7" ht="12.95" customHeight="1">
      <c r="A76" s="59" t="s">
        <v>3194</v>
      </c>
      <c r="B76" s="60" t="s">
        <v>3195</v>
      </c>
      <c r="C76" s="83">
        <v>2.87</v>
      </c>
      <c r="D76" s="83"/>
      <c r="E76" s="84">
        <v>2.17</v>
      </c>
      <c r="F76" s="84"/>
      <c r="G76" s="1"/>
    </row>
    <row r="77" spans="1:7" ht="12.95" customHeight="1">
      <c r="A77" s="59" t="s">
        <v>3196</v>
      </c>
      <c r="B77" s="60" t="s">
        <v>3197</v>
      </c>
      <c r="C77" s="83">
        <v>0.46</v>
      </c>
      <c r="D77" s="83"/>
      <c r="E77" s="84">
        <v>0.35</v>
      </c>
      <c r="F77" s="84"/>
      <c r="G77" s="1"/>
    </row>
    <row r="78" spans="1:7" ht="15" customHeight="1">
      <c r="A78" s="1"/>
      <c r="B78" s="61" t="s">
        <v>504</v>
      </c>
      <c r="C78" s="85">
        <v>10.7</v>
      </c>
      <c r="D78" s="85"/>
      <c r="E78" s="85">
        <v>8.09</v>
      </c>
      <c r="F78" s="85"/>
      <c r="G78" s="1"/>
    </row>
    <row r="79" spans="1:7" ht="12" customHeight="1">
      <c r="A79" s="1"/>
      <c r="B79" s="66" t="s">
        <v>0</v>
      </c>
      <c r="C79" s="66"/>
      <c r="D79" s="1"/>
      <c r="E79" s="1"/>
      <c r="F79" s="1"/>
      <c r="G79" s="1"/>
    </row>
    <row r="80" spans="1:7" ht="12.95" customHeight="1">
      <c r="A80" s="57" t="s">
        <v>3198</v>
      </c>
      <c r="B80" s="58" t="s">
        <v>3199</v>
      </c>
      <c r="C80" s="1"/>
      <c r="D80" s="1"/>
      <c r="E80" s="1"/>
      <c r="F80" s="1"/>
      <c r="G80" s="1"/>
    </row>
    <row r="81" spans="1:7" ht="12.95" customHeight="1">
      <c r="A81" s="59" t="s">
        <v>3200</v>
      </c>
      <c r="B81" s="60" t="s">
        <v>3201</v>
      </c>
      <c r="C81" s="83">
        <v>17.8</v>
      </c>
      <c r="D81" s="83"/>
      <c r="E81" s="84">
        <v>7.01</v>
      </c>
      <c r="F81" s="84"/>
      <c r="G81" s="1"/>
    </row>
    <row r="82" spans="1:7" ht="18" customHeight="1">
      <c r="A82" s="59" t="s">
        <v>3202</v>
      </c>
      <c r="B82" s="60" t="s">
        <v>3203</v>
      </c>
      <c r="C82" s="83">
        <v>0.49</v>
      </c>
      <c r="D82" s="83"/>
      <c r="E82" s="84">
        <v>0.37</v>
      </c>
      <c r="F82" s="84"/>
      <c r="G82" s="1"/>
    </row>
    <row r="83" spans="1:7" ht="15" customHeight="1">
      <c r="A83" s="1"/>
      <c r="B83" s="61" t="s">
        <v>504</v>
      </c>
      <c r="C83" s="85">
        <v>18.29</v>
      </c>
      <c r="D83" s="85"/>
      <c r="E83" s="85">
        <v>7.38</v>
      </c>
      <c r="F83" s="85"/>
      <c r="G83" s="1"/>
    </row>
    <row r="84" spans="1:7" ht="15" customHeight="1">
      <c r="A84" s="1"/>
      <c r="B84" s="66" t="s">
        <v>0</v>
      </c>
      <c r="C84" s="66"/>
      <c r="D84" s="66"/>
      <c r="E84" s="1"/>
      <c r="F84" s="1"/>
      <c r="G84" s="1"/>
    </row>
    <row r="85" spans="1:7" ht="20.100000000000001" customHeight="1">
      <c r="A85" s="1"/>
      <c r="B85" s="62" t="s">
        <v>3204</v>
      </c>
      <c r="C85" s="82">
        <v>114.15</v>
      </c>
      <c r="D85" s="82"/>
      <c r="E85" s="82">
        <v>71.31</v>
      </c>
      <c r="F85" s="82"/>
      <c r="G85" s="1"/>
    </row>
    <row r="86" spans="1:7" ht="12" customHeight="1">
      <c r="A86" s="1"/>
      <c r="B86" s="66" t="s">
        <v>0</v>
      </c>
      <c r="C86" s="66"/>
      <c r="D86" s="66"/>
      <c r="E86" s="66"/>
      <c r="F86" s="1"/>
      <c r="G86" s="1"/>
    </row>
    <row r="87" spans="1:7" ht="15" customHeight="1">
      <c r="A87" s="56" t="s">
        <v>3141</v>
      </c>
      <c r="B87" s="56" t="s">
        <v>3</v>
      </c>
      <c r="C87" s="86" t="s">
        <v>3142</v>
      </c>
      <c r="D87" s="86"/>
      <c r="E87" s="86" t="s">
        <v>3143</v>
      </c>
      <c r="F87" s="86"/>
      <c r="G87" s="1"/>
    </row>
    <row r="88" spans="1:7" ht="12" customHeight="1">
      <c r="A88" s="1"/>
      <c r="B88" s="66" t="s">
        <v>0</v>
      </c>
      <c r="C88" s="66"/>
      <c r="D88" s="1"/>
      <c r="E88" s="1"/>
      <c r="F88" s="1"/>
      <c r="G88" s="1"/>
    </row>
    <row r="89" spans="1:7" ht="12.95" customHeight="1">
      <c r="A89" s="57" t="s">
        <v>3144</v>
      </c>
      <c r="B89" s="58" t="s">
        <v>3145</v>
      </c>
      <c r="C89" s="1"/>
      <c r="D89" s="1"/>
      <c r="E89" s="1"/>
      <c r="F89" s="1"/>
      <c r="G89" s="1"/>
    </row>
    <row r="90" spans="1:7" ht="12.95" customHeight="1">
      <c r="A90" s="59" t="s">
        <v>3146</v>
      </c>
      <c r="B90" s="60" t="s">
        <v>3147</v>
      </c>
      <c r="C90" s="83">
        <v>20</v>
      </c>
      <c r="D90" s="83"/>
      <c r="E90" s="84">
        <v>20</v>
      </c>
      <c r="F90" s="84"/>
      <c r="G90" s="1"/>
    </row>
    <row r="91" spans="1:7" ht="12.95" customHeight="1">
      <c r="A91" s="59" t="s">
        <v>3148</v>
      </c>
      <c r="B91" s="60" t="s">
        <v>3149</v>
      </c>
      <c r="C91" s="83">
        <v>1.5</v>
      </c>
      <c r="D91" s="83"/>
      <c r="E91" s="84">
        <v>1.5</v>
      </c>
      <c r="F91" s="84"/>
      <c r="G91" s="1"/>
    </row>
    <row r="92" spans="1:7" ht="12.95" customHeight="1">
      <c r="A92" s="59" t="s">
        <v>3150</v>
      </c>
      <c r="B92" s="60" t="s">
        <v>3151</v>
      </c>
      <c r="C92" s="83">
        <v>1</v>
      </c>
      <c r="D92" s="83"/>
      <c r="E92" s="84">
        <v>1</v>
      </c>
      <c r="F92" s="84"/>
      <c r="G92" s="1"/>
    </row>
    <row r="93" spans="1:7" ht="12.95" customHeight="1">
      <c r="A93" s="59" t="s">
        <v>3152</v>
      </c>
      <c r="B93" s="60" t="s">
        <v>3153</v>
      </c>
      <c r="C93" s="83">
        <v>0.2</v>
      </c>
      <c r="D93" s="83"/>
      <c r="E93" s="84">
        <v>0.2</v>
      </c>
      <c r="F93" s="84"/>
      <c r="G93" s="1"/>
    </row>
    <row r="94" spans="1:7" ht="12.95" customHeight="1">
      <c r="A94" s="59" t="s">
        <v>3154</v>
      </c>
      <c r="B94" s="60" t="s">
        <v>3155</v>
      </c>
      <c r="C94" s="83">
        <v>0.6</v>
      </c>
      <c r="D94" s="83"/>
      <c r="E94" s="84">
        <v>0.6</v>
      </c>
      <c r="F94" s="84"/>
      <c r="G94" s="1"/>
    </row>
    <row r="95" spans="1:7" ht="12.95" customHeight="1">
      <c r="A95" s="59" t="s">
        <v>3156</v>
      </c>
      <c r="B95" s="60" t="s">
        <v>3157</v>
      </c>
      <c r="C95" s="83">
        <v>2.5</v>
      </c>
      <c r="D95" s="83"/>
      <c r="E95" s="84">
        <v>2.5</v>
      </c>
      <c r="F95" s="84"/>
      <c r="G95" s="1"/>
    </row>
    <row r="96" spans="1:7" ht="12.95" customHeight="1">
      <c r="A96" s="59" t="s">
        <v>3158</v>
      </c>
      <c r="B96" s="60" t="s">
        <v>3159</v>
      </c>
      <c r="C96" s="83">
        <v>3</v>
      </c>
      <c r="D96" s="83"/>
      <c r="E96" s="84">
        <v>3</v>
      </c>
      <c r="F96" s="84"/>
      <c r="G96" s="1"/>
    </row>
    <row r="97" spans="1:7" ht="12.95" customHeight="1">
      <c r="A97" s="59" t="s">
        <v>3160</v>
      </c>
      <c r="B97" s="60" t="s">
        <v>3161</v>
      </c>
      <c r="C97" s="83">
        <v>8</v>
      </c>
      <c r="D97" s="83"/>
      <c r="E97" s="84">
        <v>8</v>
      </c>
      <c r="F97" s="84"/>
      <c r="G97" s="1"/>
    </row>
    <row r="98" spans="1:7" ht="12.95" customHeight="1">
      <c r="A98" s="59" t="s">
        <v>3162</v>
      </c>
      <c r="B98" s="60" t="s">
        <v>3163</v>
      </c>
      <c r="C98" s="83">
        <v>0</v>
      </c>
      <c r="D98" s="83"/>
      <c r="E98" s="84">
        <v>0</v>
      </c>
      <c r="F98" s="84"/>
      <c r="G98" s="1"/>
    </row>
    <row r="99" spans="1:7" ht="15" customHeight="1">
      <c r="A99" s="1"/>
      <c r="B99" s="61" t="s">
        <v>504</v>
      </c>
      <c r="C99" s="85">
        <v>36.799999999999997</v>
      </c>
      <c r="D99" s="85"/>
      <c r="E99" s="85">
        <v>36.799999999999997</v>
      </c>
      <c r="F99" s="85"/>
      <c r="G99" s="1"/>
    </row>
    <row r="100" spans="1:7" ht="12" customHeight="1">
      <c r="A100" s="1"/>
      <c r="B100" s="66" t="s">
        <v>0</v>
      </c>
      <c r="C100" s="66"/>
      <c r="D100" s="1"/>
      <c r="E100" s="1"/>
      <c r="F100" s="1"/>
      <c r="G100" s="1"/>
    </row>
    <row r="101" spans="1:7" ht="12.95" customHeight="1">
      <c r="A101" s="57" t="s">
        <v>3164</v>
      </c>
      <c r="B101" s="58" t="s">
        <v>3165</v>
      </c>
      <c r="C101" s="1"/>
      <c r="D101" s="1"/>
      <c r="E101" s="1"/>
      <c r="F101" s="1"/>
      <c r="G101" s="1"/>
    </row>
    <row r="102" spans="1:7" ht="12.95" customHeight="1">
      <c r="A102" s="59" t="s">
        <v>3166</v>
      </c>
      <c r="B102" s="60" t="s">
        <v>3167</v>
      </c>
      <c r="C102" s="83">
        <v>17.87</v>
      </c>
      <c r="D102" s="83"/>
      <c r="E102" s="84">
        <v>0</v>
      </c>
      <c r="F102" s="84"/>
      <c r="G102" s="1"/>
    </row>
    <row r="103" spans="1:7" ht="12.95" customHeight="1">
      <c r="A103" s="59" t="s">
        <v>3168</v>
      </c>
      <c r="B103" s="60" t="s">
        <v>3169</v>
      </c>
      <c r="C103" s="83">
        <v>3.93</v>
      </c>
      <c r="D103" s="83"/>
      <c r="E103" s="84">
        <v>0</v>
      </c>
      <c r="F103" s="84"/>
      <c r="G103" s="1"/>
    </row>
    <row r="104" spans="1:7" ht="12.95" customHeight="1">
      <c r="A104" s="59" t="s">
        <v>3170</v>
      </c>
      <c r="B104" s="60" t="s">
        <v>3171</v>
      </c>
      <c r="C104" s="83">
        <v>0.85</v>
      </c>
      <c r="D104" s="83"/>
      <c r="E104" s="84">
        <v>0.64</v>
      </c>
      <c r="F104" s="84"/>
      <c r="G104" s="1"/>
    </row>
    <row r="105" spans="1:7" ht="12.95" customHeight="1">
      <c r="A105" s="59" t="s">
        <v>3172</v>
      </c>
      <c r="B105" s="60" t="s">
        <v>3173</v>
      </c>
      <c r="C105" s="83">
        <v>10.98</v>
      </c>
      <c r="D105" s="83"/>
      <c r="E105" s="84">
        <v>8.33</v>
      </c>
      <c r="F105" s="84"/>
      <c r="G105" s="1"/>
    </row>
    <row r="106" spans="1:7" ht="12.95" customHeight="1">
      <c r="A106" s="59" t="s">
        <v>3174</v>
      </c>
      <c r="B106" s="60" t="s">
        <v>3175</v>
      </c>
      <c r="C106" s="83">
        <v>0.06</v>
      </c>
      <c r="D106" s="83"/>
      <c r="E106" s="84">
        <v>0.04</v>
      </c>
      <c r="F106" s="84"/>
      <c r="G106" s="1"/>
    </row>
    <row r="107" spans="1:7" ht="12.95" customHeight="1">
      <c r="A107" s="59" t="s">
        <v>3176</v>
      </c>
      <c r="B107" s="60" t="s">
        <v>3177</v>
      </c>
      <c r="C107" s="83">
        <v>0.73</v>
      </c>
      <c r="D107" s="83"/>
      <c r="E107" s="84">
        <v>0.56000000000000005</v>
      </c>
      <c r="F107" s="84"/>
      <c r="G107" s="1"/>
    </row>
    <row r="108" spans="1:7" ht="12.95" customHeight="1">
      <c r="A108" s="59" t="s">
        <v>3178</v>
      </c>
      <c r="B108" s="60" t="s">
        <v>3179</v>
      </c>
      <c r="C108" s="83">
        <v>1.51</v>
      </c>
      <c r="D108" s="83"/>
      <c r="E108" s="84">
        <v>0</v>
      </c>
      <c r="F108" s="84"/>
      <c r="G108" s="1"/>
    </row>
    <row r="109" spans="1:7" ht="12.95" customHeight="1">
      <c r="A109" s="59" t="s">
        <v>3180</v>
      </c>
      <c r="B109" s="60" t="s">
        <v>3181</v>
      </c>
      <c r="C109" s="83">
        <v>0.1</v>
      </c>
      <c r="D109" s="83"/>
      <c r="E109" s="84">
        <v>0.08</v>
      </c>
      <c r="F109" s="84"/>
      <c r="G109" s="1"/>
    </row>
    <row r="110" spans="1:7" ht="12.95" customHeight="1">
      <c r="A110" s="59" t="s">
        <v>3182</v>
      </c>
      <c r="B110" s="60" t="s">
        <v>3183</v>
      </c>
      <c r="C110" s="83">
        <v>11.37</v>
      </c>
      <c r="D110" s="83"/>
      <c r="E110" s="84">
        <v>8.64</v>
      </c>
      <c r="F110" s="84"/>
      <c r="G110" s="1"/>
    </row>
    <row r="111" spans="1:7" ht="12.95" customHeight="1">
      <c r="A111" s="59" t="s">
        <v>3184</v>
      </c>
      <c r="B111" s="60" t="s">
        <v>3185</v>
      </c>
      <c r="C111" s="83">
        <v>0.04</v>
      </c>
      <c r="D111" s="83"/>
      <c r="E111" s="84">
        <v>0.03</v>
      </c>
      <c r="F111" s="84"/>
      <c r="G111" s="1"/>
    </row>
    <row r="112" spans="1:7" ht="15" customHeight="1">
      <c r="A112" s="1"/>
      <c r="B112" s="61" t="s">
        <v>504</v>
      </c>
      <c r="C112" s="85">
        <v>47.44</v>
      </c>
      <c r="D112" s="85"/>
      <c r="E112" s="85">
        <v>18.32</v>
      </c>
      <c r="F112" s="85"/>
      <c r="G112" s="1"/>
    </row>
    <row r="113" spans="1:7" ht="12" customHeight="1">
      <c r="A113" s="1"/>
      <c r="B113" s="66" t="s">
        <v>0</v>
      </c>
      <c r="C113" s="66"/>
      <c r="D113" s="1"/>
      <c r="E113" s="1"/>
      <c r="F113" s="1"/>
      <c r="G113" s="1"/>
    </row>
    <row r="114" spans="1:7" ht="12.95" customHeight="1">
      <c r="A114" s="57" t="s">
        <v>3186</v>
      </c>
      <c r="B114" s="58" t="s">
        <v>3187</v>
      </c>
      <c r="C114" s="1"/>
      <c r="D114" s="1"/>
      <c r="E114" s="1"/>
      <c r="F114" s="1"/>
      <c r="G114" s="1"/>
    </row>
    <row r="115" spans="1:7" ht="12.95" customHeight="1">
      <c r="A115" s="59" t="s">
        <v>3188</v>
      </c>
      <c r="B115" s="60" t="s">
        <v>3189</v>
      </c>
      <c r="C115" s="83">
        <v>4.83</v>
      </c>
      <c r="D115" s="83"/>
      <c r="E115" s="84">
        <v>3.67</v>
      </c>
      <c r="F115" s="84"/>
      <c r="G115" s="1"/>
    </row>
    <row r="116" spans="1:7" ht="12.95" customHeight="1">
      <c r="A116" s="59" t="s">
        <v>3190</v>
      </c>
      <c r="B116" s="60" t="s">
        <v>3191</v>
      </c>
      <c r="C116" s="83">
        <v>0.11</v>
      </c>
      <c r="D116" s="83"/>
      <c r="E116" s="84">
        <v>0.09</v>
      </c>
      <c r="F116" s="84"/>
      <c r="G116" s="1"/>
    </row>
    <row r="117" spans="1:7" ht="12.95" customHeight="1">
      <c r="A117" s="59" t="s">
        <v>3192</v>
      </c>
      <c r="B117" s="60" t="s">
        <v>3193</v>
      </c>
      <c r="C117" s="83">
        <v>2.35</v>
      </c>
      <c r="D117" s="83"/>
      <c r="E117" s="84">
        <v>1.79</v>
      </c>
      <c r="F117" s="84"/>
      <c r="G117" s="1"/>
    </row>
    <row r="118" spans="1:7" ht="12.95" customHeight="1">
      <c r="A118" s="59" t="s">
        <v>3194</v>
      </c>
      <c r="B118" s="60" t="s">
        <v>3195</v>
      </c>
      <c r="C118" s="83">
        <v>2.71</v>
      </c>
      <c r="D118" s="83"/>
      <c r="E118" s="84">
        <v>2.06</v>
      </c>
      <c r="F118" s="84"/>
      <c r="G118" s="1"/>
    </row>
    <row r="119" spans="1:7" ht="12.95" customHeight="1">
      <c r="A119" s="59" t="s">
        <v>3196</v>
      </c>
      <c r="B119" s="60" t="s">
        <v>3197</v>
      </c>
      <c r="C119" s="83">
        <v>0.41</v>
      </c>
      <c r="D119" s="83"/>
      <c r="E119" s="84">
        <v>0.31</v>
      </c>
      <c r="F119" s="84"/>
      <c r="G119" s="1"/>
    </row>
    <row r="120" spans="1:7" ht="15" customHeight="1">
      <c r="A120" s="1"/>
      <c r="B120" s="61" t="s">
        <v>504</v>
      </c>
      <c r="C120" s="85">
        <v>10.41</v>
      </c>
      <c r="D120" s="85"/>
      <c r="E120" s="85">
        <v>7.919999999999999</v>
      </c>
      <c r="F120" s="85"/>
      <c r="G120" s="1"/>
    </row>
    <row r="121" spans="1:7" ht="12" customHeight="1">
      <c r="A121" s="1"/>
      <c r="B121" s="66" t="s">
        <v>0</v>
      </c>
      <c r="C121" s="66"/>
      <c r="D121" s="1"/>
      <c r="E121" s="1"/>
      <c r="F121" s="1"/>
      <c r="G121" s="1"/>
    </row>
    <row r="122" spans="1:7" ht="12.95" customHeight="1">
      <c r="A122" s="57" t="s">
        <v>3198</v>
      </c>
      <c r="B122" s="58" t="s">
        <v>3199</v>
      </c>
      <c r="C122" s="1"/>
      <c r="D122" s="1"/>
      <c r="E122" s="1"/>
      <c r="F122" s="1"/>
      <c r="G122" s="1"/>
    </row>
    <row r="123" spans="1:7" ht="12.95" customHeight="1">
      <c r="A123" s="59" t="s">
        <v>3200</v>
      </c>
      <c r="B123" s="60" t="s">
        <v>3201</v>
      </c>
      <c r="C123" s="83">
        <v>17.46</v>
      </c>
      <c r="D123" s="83"/>
      <c r="E123" s="84">
        <v>6.74</v>
      </c>
      <c r="F123" s="84"/>
      <c r="G123" s="1"/>
    </row>
    <row r="124" spans="1:7" ht="18" customHeight="1">
      <c r="A124" s="59" t="s">
        <v>3202</v>
      </c>
      <c r="B124" s="60" t="s">
        <v>3203</v>
      </c>
      <c r="C124" s="83">
        <v>0.43</v>
      </c>
      <c r="D124" s="83"/>
      <c r="E124" s="84">
        <v>0.33</v>
      </c>
      <c r="F124" s="84"/>
      <c r="G124" s="1"/>
    </row>
    <row r="125" spans="1:7" ht="15" customHeight="1">
      <c r="A125" s="1"/>
      <c r="B125" s="61" t="s">
        <v>504</v>
      </c>
      <c r="C125" s="85">
        <v>17.89</v>
      </c>
      <c r="D125" s="85"/>
      <c r="E125" s="85">
        <v>7.07</v>
      </c>
      <c r="F125" s="85"/>
      <c r="G125" s="1"/>
    </row>
    <row r="126" spans="1:7" ht="15" customHeight="1">
      <c r="A126" s="1"/>
      <c r="B126" s="66" t="s">
        <v>0</v>
      </c>
      <c r="C126" s="66"/>
      <c r="D126" s="66"/>
      <c r="E126" s="1"/>
      <c r="F126" s="1"/>
      <c r="G126" s="1"/>
    </row>
    <row r="127" spans="1:7" ht="20.100000000000001" customHeight="1">
      <c r="A127" s="1"/>
      <c r="B127" s="62" t="s">
        <v>3204</v>
      </c>
      <c r="C127" s="82">
        <v>112.54</v>
      </c>
      <c r="D127" s="82"/>
      <c r="E127" s="82">
        <v>70.11</v>
      </c>
      <c r="F127" s="82"/>
      <c r="G127" s="1"/>
    </row>
  </sheetData>
  <mergeCells count="211">
    <mergeCell ref="A1:G1"/>
    <mergeCell ref="B2:E2"/>
    <mergeCell ref="C3:D3"/>
    <mergeCell ref="E3:F3"/>
    <mergeCell ref="B4:C4"/>
    <mergeCell ref="C9:D9"/>
    <mergeCell ref="E9:F9"/>
    <mergeCell ref="C10:D10"/>
    <mergeCell ref="E10:F10"/>
    <mergeCell ref="C11:D11"/>
    <mergeCell ref="E11:F11"/>
    <mergeCell ref="C6:D6"/>
    <mergeCell ref="E6:F6"/>
    <mergeCell ref="C7:D7"/>
    <mergeCell ref="E7:F7"/>
    <mergeCell ref="C8:D8"/>
    <mergeCell ref="E8:F8"/>
    <mergeCell ref="C15:D15"/>
    <mergeCell ref="E15:F15"/>
    <mergeCell ref="B16:C16"/>
    <mergeCell ref="C18:D18"/>
    <mergeCell ref="E18:F18"/>
    <mergeCell ref="C12:D12"/>
    <mergeCell ref="E12:F12"/>
    <mergeCell ref="C13:D13"/>
    <mergeCell ref="E13:F13"/>
    <mergeCell ref="C14:D14"/>
    <mergeCell ref="E14:F14"/>
    <mergeCell ref="C22:D22"/>
    <mergeCell ref="E22:F22"/>
    <mergeCell ref="C23:D23"/>
    <mergeCell ref="E23:F23"/>
    <mergeCell ref="C24:D24"/>
    <mergeCell ref="E24:F24"/>
    <mergeCell ref="C19:D19"/>
    <mergeCell ref="E19:F19"/>
    <mergeCell ref="C20:D20"/>
    <mergeCell ref="E20:F20"/>
    <mergeCell ref="C21:D21"/>
    <mergeCell ref="E21:F21"/>
    <mergeCell ref="C28:D28"/>
    <mergeCell ref="E28:F28"/>
    <mergeCell ref="B29:C29"/>
    <mergeCell ref="C31:D31"/>
    <mergeCell ref="E31:F31"/>
    <mergeCell ref="C25:D25"/>
    <mergeCell ref="E25:F25"/>
    <mergeCell ref="C26:D26"/>
    <mergeCell ref="E26:F26"/>
    <mergeCell ref="C27:D27"/>
    <mergeCell ref="E27:F27"/>
    <mergeCell ref="C35:D35"/>
    <mergeCell ref="E35:F35"/>
    <mergeCell ref="C36:D36"/>
    <mergeCell ref="E36:F36"/>
    <mergeCell ref="B37:C37"/>
    <mergeCell ref="C32:D32"/>
    <mergeCell ref="E32:F32"/>
    <mergeCell ref="C33:D33"/>
    <mergeCell ref="E33:F33"/>
    <mergeCell ref="C34:D34"/>
    <mergeCell ref="E34:F34"/>
    <mergeCell ref="B42:D42"/>
    <mergeCell ref="C43:D43"/>
    <mergeCell ref="E43:F43"/>
    <mergeCell ref="B44:E44"/>
    <mergeCell ref="C45:D45"/>
    <mergeCell ref="E45:F45"/>
    <mergeCell ref="C39:D39"/>
    <mergeCell ref="E39:F39"/>
    <mergeCell ref="C40:D40"/>
    <mergeCell ref="E40:F40"/>
    <mergeCell ref="C41:D41"/>
    <mergeCell ref="E41:F41"/>
    <mergeCell ref="C50:D50"/>
    <mergeCell ref="E50:F50"/>
    <mergeCell ref="C51:D51"/>
    <mergeCell ref="E51:F51"/>
    <mergeCell ref="C52:D52"/>
    <mergeCell ref="E52:F52"/>
    <mergeCell ref="B46:C46"/>
    <mergeCell ref="C48:D48"/>
    <mergeCell ref="E48:F48"/>
    <mergeCell ref="C49:D49"/>
    <mergeCell ref="E49:F49"/>
    <mergeCell ref="C56:D56"/>
    <mergeCell ref="E56:F56"/>
    <mergeCell ref="C57:D57"/>
    <mergeCell ref="E57:F57"/>
    <mergeCell ref="B58:C58"/>
    <mergeCell ref="C53:D53"/>
    <mergeCell ref="E53:F53"/>
    <mergeCell ref="C54:D54"/>
    <mergeCell ref="E54:F54"/>
    <mergeCell ref="C55:D55"/>
    <mergeCell ref="E55:F55"/>
    <mergeCell ref="C63:D63"/>
    <mergeCell ref="E63:F63"/>
    <mergeCell ref="C64:D64"/>
    <mergeCell ref="E64:F64"/>
    <mergeCell ref="C65:D65"/>
    <mergeCell ref="E65:F65"/>
    <mergeCell ref="C60:D60"/>
    <mergeCell ref="E60:F60"/>
    <mergeCell ref="C61:D61"/>
    <mergeCell ref="E61:F61"/>
    <mergeCell ref="C62:D62"/>
    <mergeCell ref="E62:F62"/>
    <mergeCell ref="C69:D69"/>
    <mergeCell ref="E69:F69"/>
    <mergeCell ref="C70:D70"/>
    <mergeCell ref="E70:F70"/>
    <mergeCell ref="B71:C71"/>
    <mergeCell ref="C66:D66"/>
    <mergeCell ref="E66:F66"/>
    <mergeCell ref="C67:D67"/>
    <mergeCell ref="E67:F67"/>
    <mergeCell ref="C68:D68"/>
    <mergeCell ref="E68:F68"/>
    <mergeCell ref="C76:D76"/>
    <mergeCell ref="E76:F76"/>
    <mergeCell ref="C77:D77"/>
    <mergeCell ref="E77:F77"/>
    <mergeCell ref="C78:D78"/>
    <mergeCell ref="E78:F78"/>
    <mergeCell ref="C73:D73"/>
    <mergeCell ref="E73:F73"/>
    <mergeCell ref="C74:D74"/>
    <mergeCell ref="E74:F74"/>
    <mergeCell ref="C75:D75"/>
    <mergeCell ref="E75:F75"/>
    <mergeCell ref="C83:D83"/>
    <mergeCell ref="E83:F83"/>
    <mergeCell ref="B84:D84"/>
    <mergeCell ref="C85:D85"/>
    <mergeCell ref="E85:F85"/>
    <mergeCell ref="B79:C79"/>
    <mergeCell ref="C81:D81"/>
    <mergeCell ref="E81:F81"/>
    <mergeCell ref="C82:D82"/>
    <mergeCell ref="E82:F82"/>
    <mergeCell ref="C91:D91"/>
    <mergeCell ref="E91:F91"/>
    <mergeCell ref="C92:D92"/>
    <mergeCell ref="E92:F92"/>
    <mergeCell ref="C93:D93"/>
    <mergeCell ref="E93:F93"/>
    <mergeCell ref="B86:E86"/>
    <mergeCell ref="C87:D87"/>
    <mergeCell ref="E87:F87"/>
    <mergeCell ref="B88:C88"/>
    <mergeCell ref="C90:D90"/>
    <mergeCell ref="E90:F90"/>
    <mergeCell ref="C97:D97"/>
    <mergeCell ref="E97:F97"/>
    <mergeCell ref="C98:D98"/>
    <mergeCell ref="E98:F98"/>
    <mergeCell ref="C99:D99"/>
    <mergeCell ref="E99:F99"/>
    <mergeCell ref="C94:D94"/>
    <mergeCell ref="E94:F94"/>
    <mergeCell ref="C95:D95"/>
    <mergeCell ref="E95:F95"/>
    <mergeCell ref="C96:D96"/>
    <mergeCell ref="E96:F96"/>
    <mergeCell ref="C104:D104"/>
    <mergeCell ref="E104:F104"/>
    <mergeCell ref="C105:D105"/>
    <mergeCell ref="E105:F105"/>
    <mergeCell ref="C106:D106"/>
    <mergeCell ref="E106:F106"/>
    <mergeCell ref="B100:C100"/>
    <mergeCell ref="C102:D102"/>
    <mergeCell ref="E102:F102"/>
    <mergeCell ref="C103:D103"/>
    <mergeCell ref="E103:F103"/>
    <mergeCell ref="C110:D110"/>
    <mergeCell ref="E110:F110"/>
    <mergeCell ref="C111:D111"/>
    <mergeCell ref="E111:F111"/>
    <mergeCell ref="C112:D112"/>
    <mergeCell ref="E112:F112"/>
    <mergeCell ref="C107:D107"/>
    <mergeCell ref="E107:F107"/>
    <mergeCell ref="C108:D108"/>
    <mergeCell ref="E108:F108"/>
    <mergeCell ref="C109:D109"/>
    <mergeCell ref="E109:F109"/>
    <mergeCell ref="C117:D117"/>
    <mergeCell ref="E117:F117"/>
    <mergeCell ref="C118:D118"/>
    <mergeCell ref="E118:F118"/>
    <mergeCell ref="C119:D119"/>
    <mergeCell ref="E119:F119"/>
    <mergeCell ref="B113:C113"/>
    <mergeCell ref="C115:D115"/>
    <mergeCell ref="E115:F115"/>
    <mergeCell ref="C116:D116"/>
    <mergeCell ref="E116:F116"/>
    <mergeCell ref="C127:D127"/>
    <mergeCell ref="E127:F127"/>
    <mergeCell ref="C124:D124"/>
    <mergeCell ref="E124:F124"/>
    <mergeCell ref="C125:D125"/>
    <mergeCell ref="E125:F125"/>
    <mergeCell ref="B126:D126"/>
    <mergeCell ref="C120:D120"/>
    <mergeCell ref="E120:F120"/>
    <mergeCell ref="B121:C121"/>
    <mergeCell ref="C123:D123"/>
    <mergeCell ref="E123:F123"/>
  </mergeCells>
  <pageMargins left="0.5" right="0.5" top="0.5" bottom="0.5" header="0" footer="0"/>
  <pageSetup paperSize="9" scale="85"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M220"/>
  <sheetViews>
    <sheetView workbookViewId="0">
      <selection sqref="A1:M1"/>
    </sheetView>
  </sheetViews>
  <sheetFormatPr defaultRowHeight="15"/>
  <cols>
    <col min="1" max="1" width="8.5703125" customWidth="1"/>
    <col min="2" max="2" width="10.42578125" customWidth="1"/>
    <col min="3" max="3" width="51" bestFit="1"/>
    <col min="4" max="5" width="8.42578125" customWidth="1"/>
    <col min="6" max="6" width="10.42578125" customWidth="1"/>
    <col min="7" max="11" width="9.42578125" customWidth="1"/>
    <col min="12" max="12" width="10.42578125" customWidth="1"/>
    <col min="13" max="13" width="12.42578125" customWidth="1"/>
  </cols>
  <sheetData>
    <row r="1" spans="1:13" ht="99" customHeight="1">
      <c r="A1" s="72"/>
      <c r="B1" s="72"/>
      <c r="C1" s="72"/>
      <c r="D1" s="72"/>
      <c r="E1" s="72"/>
      <c r="F1" s="72"/>
      <c r="G1" s="72"/>
      <c r="H1" s="72"/>
      <c r="I1" s="72"/>
      <c r="J1" s="72"/>
      <c r="K1" s="72"/>
      <c r="L1" s="72"/>
      <c r="M1" s="72"/>
    </row>
    <row r="2" spans="1:13" ht="12.95" customHeight="1">
      <c r="A2" s="73" t="s">
        <v>1</v>
      </c>
      <c r="B2" s="73" t="s">
        <v>2</v>
      </c>
      <c r="C2" s="73" t="s">
        <v>3</v>
      </c>
      <c r="D2" s="73" t="s">
        <v>4</v>
      </c>
      <c r="E2" s="73" t="s">
        <v>489</v>
      </c>
      <c r="F2" s="73" t="s">
        <v>490</v>
      </c>
      <c r="G2" s="73" t="s">
        <v>491</v>
      </c>
      <c r="H2" s="73"/>
      <c r="I2" s="73"/>
      <c r="J2" s="73"/>
      <c r="K2" s="73"/>
      <c r="L2" s="74" t="s">
        <v>492</v>
      </c>
      <c r="M2" s="73" t="s">
        <v>493</v>
      </c>
    </row>
    <row r="3" spans="1:13" ht="12" customHeight="1">
      <c r="A3" s="73"/>
      <c r="B3" s="73"/>
      <c r="C3" s="73"/>
      <c r="D3" s="73"/>
      <c r="E3" s="73"/>
      <c r="F3" s="73"/>
      <c r="G3" s="12" t="s">
        <v>494</v>
      </c>
      <c r="H3" s="12" t="s">
        <v>495</v>
      </c>
      <c r="I3" s="13" t="s">
        <v>496</v>
      </c>
      <c r="J3" s="12" t="s">
        <v>497</v>
      </c>
      <c r="K3" s="12" t="s">
        <v>498</v>
      </c>
      <c r="L3" s="74"/>
      <c r="M3" s="73"/>
    </row>
    <row r="4" spans="1:13" ht="15" customHeight="1">
      <c r="A4" s="3" t="s">
        <v>9</v>
      </c>
      <c r="B4" s="63" t="s">
        <v>10</v>
      </c>
      <c r="C4" s="63"/>
      <c r="D4" s="63"/>
      <c r="E4" s="63"/>
      <c r="F4" s="63"/>
      <c r="G4" s="63">
        <f>ROUND(SUMPRODUCT(F5:F13,G5:G13),2)</f>
        <v>113338.08</v>
      </c>
      <c r="H4" s="63">
        <f>ROUND(SUMPRODUCT(F5:F13,H5:H13),2)</f>
        <v>27605.64</v>
      </c>
      <c r="I4" s="63">
        <f>ROUND(SUMPRODUCT(F5:F13,I5:I13),2)</f>
        <v>21375</v>
      </c>
      <c r="J4" s="63">
        <f>ROUND(SUMPRODUCT(F5:F13,J5:J13),2)</f>
        <v>8549.7000000000007</v>
      </c>
      <c r="K4" s="63">
        <f>L4-(G4+H4+I4+J4)</f>
        <v>-170868.42</v>
      </c>
      <c r="L4" s="63"/>
      <c r="M4" s="4">
        <f>ROUND(SUM(M5:M13),2)</f>
        <v>170868.42</v>
      </c>
    </row>
    <row r="5" spans="1:13">
      <c r="A5" s="5" t="s">
        <v>11</v>
      </c>
      <c r="B5" s="6" t="s">
        <v>12</v>
      </c>
      <c r="C5" s="5" t="s">
        <v>13</v>
      </c>
      <c r="D5" s="6" t="s">
        <v>14</v>
      </c>
      <c r="E5" s="6" t="s">
        <v>15</v>
      </c>
      <c r="F5" s="8">
        <v>264</v>
      </c>
      <c r="G5" s="9">
        <v>129.75</v>
      </c>
      <c r="H5" s="9">
        <v>0</v>
      </c>
      <c r="I5" s="9">
        <v>0</v>
      </c>
      <c r="J5" s="9">
        <v>2.13</v>
      </c>
      <c r="K5" s="9">
        <v>0</v>
      </c>
      <c r="L5" s="9">
        <f t="shared" ref="L5:L11" si="0">ROUND(G5+H5+I5+J5+K5,2)</f>
        <v>131.88</v>
      </c>
      <c r="M5" s="9">
        <f t="shared" ref="M5:M11" si="1">ROUND(ROUND(F5,2)*ROUND(L5,2),2)</f>
        <v>34816.32</v>
      </c>
    </row>
    <row r="6" spans="1:13">
      <c r="A6" s="5" t="s">
        <v>16</v>
      </c>
      <c r="B6" s="6" t="s">
        <v>17</v>
      </c>
      <c r="C6" s="5" t="s">
        <v>18</v>
      </c>
      <c r="D6" s="6" t="s">
        <v>14</v>
      </c>
      <c r="E6" s="6" t="s">
        <v>19</v>
      </c>
      <c r="F6" s="8">
        <v>12</v>
      </c>
      <c r="G6" s="9">
        <v>4303.08</v>
      </c>
      <c r="H6" s="9">
        <v>0</v>
      </c>
      <c r="I6" s="9">
        <v>0</v>
      </c>
      <c r="J6" s="9">
        <v>514.28</v>
      </c>
      <c r="K6" s="9">
        <v>0</v>
      </c>
      <c r="L6" s="9">
        <f t="shared" si="0"/>
        <v>4817.3599999999997</v>
      </c>
      <c r="M6" s="9">
        <f t="shared" si="1"/>
        <v>57808.32</v>
      </c>
    </row>
    <row r="7" spans="1:13">
      <c r="A7" s="5" t="s">
        <v>20</v>
      </c>
      <c r="B7" s="6" t="s">
        <v>21</v>
      </c>
      <c r="C7" s="5" t="s">
        <v>22</v>
      </c>
      <c r="D7" s="6" t="s">
        <v>14</v>
      </c>
      <c r="E7" s="6" t="s">
        <v>15</v>
      </c>
      <c r="F7" s="8">
        <v>396</v>
      </c>
      <c r="G7" s="9">
        <v>29.38</v>
      </c>
      <c r="H7" s="9">
        <v>0</v>
      </c>
      <c r="I7" s="9">
        <v>0</v>
      </c>
      <c r="J7" s="9">
        <v>2.23</v>
      </c>
      <c r="K7" s="9">
        <v>0</v>
      </c>
      <c r="L7" s="9">
        <f t="shared" si="0"/>
        <v>31.61</v>
      </c>
      <c r="M7" s="9">
        <f t="shared" si="1"/>
        <v>12517.56</v>
      </c>
    </row>
    <row r="8" spans="1:13">
      <c r="A8" s="5" t="s">
        <v>23</v>
      </c>
      <c r="B8" s="6" t="s">
        <v>24</v>
      </c>
      <c r="C8" s="5" t="s">
        <v>25</v>
      </c>
      <c r="D8" s="6" t="s">
        <v>14</v>
      </c>
      <c r="E8" s="6" t="s">
        <v>15</v>
      </c>
      <c r="F8" s="8">
        <v>396</v>
      </c>
      <c r="G8" s="9">
        <v>27.91</v>
      </c>
      <c r="H8" s="9">
        <v>0</v>
      </c>
      <c r="I8" s="9">
        <v>0</v>
      </c>
      <c r="J8" s="9">
        <v>2.13</v>
      </c>
      <c r="K8" s="9">
        <v>0</v>
      </c>
      <c r="L8" s="9">
        <f t="shared" si="0"/>
        <v>30.04</v>
      </c>
      <c r="M8" s="9">
        <f t="shared" si="1"/>
        <v>11895.84</v>
      </c>
    </row>
    <row r="9" spans="1:13" ht="33">
      <c r="A9" s="5" t="s">
        <v>26</v>
      </c>
      <c r="B9" s="6" t="s">
        <v>27</v>
      </c>
      <c r="C9" s="5" t="s">
        <v>28</v>
      </c>
      <c r="D9" s="6" t="s">
        <v>29</v>
      </c>
      <c r="E9" s="6" t="s">
        <v>30</v>
      </c>
      <c r="F9" s="8">
        <v>12</v>
      </c>
      <c r="G9" s="9">
        <v>0</v>
      </c>
      <c r="H9" s="9">
        <v>1097.99</v>
      </c>
      <c r="I9" s="9">
        <v>0</v>
      </c>
      <c r="J9" s="9">
        <v>0</v>
      </c>
      <c r="K9" s="9">
        <v>0</v>
      </c>
      <c r="L9" s="9">
        <f t="shared" si="0"/>
        <v>1097.99</v>
      </c>
      <c r="M9" s="9">
        <f t="shared" si="1"/>
        <v>13175.88</v>
      </c>
    </row>
    <row r="10" spans="1:13" ht="16.5">
      <c r="A10" s="5" t="s">
        <v>31</v>
      </c>
      <c r="B10" s="6" t="s">
        <v>32</v>
      </c>
      <c r="C10" s="5" t="s">
        <v>33</v>
      </c>
      <c r="D10" s="6" t="s">
        <v>14</v>
      </c>
      <c r="E10" s="6" t="s">
        <v>19</v>
      </c>
      <c r="F10" s="8">
        <v>12</v>
      </c>
      <c r="G10" s="9">
        <v>0</v>
      </c>
      <c r="H10" s="9">
        <v>0</v>
      </c>
      <c r="I10" s="9">
        <v>1781.25</v>
      </c>
      <c r="J10" s="9">
        <v>0</v>
      </c>
      <c r="K10" s="9">
        <v>0</v>
      </c>
      <c r="L10" s="9">
        <f t="shared" si="0"/>
        <v>1781.25</v>
      </c>
      <c r="M10" s="9">
        <f t="shared" si="1"/>
        <v>21375</v>
      </c>
    </row>
    <row r="11" spans="1:13">
      <c r="A11" s="69" t="s">
        <v>34</v>
      </c>
      <c r="B11" s="70" t="s">
        <v>35</v>
      </c>
      <c r="C11" s="5" t="s">
        <v>36</v>
      </c>
      <c r="D11" s="70" t="s">
        <v>37</v>
      </c>
      <c r="E11" s="70" t="s">
        <v>30</v>
      </c>
      <c r="F11" s="71">
        <v>12</v>
      </c>
      <c r="G11" s="68">
        <v>0</v>
      </c>
      <c r="H11" s="68">
        <v>731.82</v>
      </c>
      <c r="I11" s="68">
        <v>0</v>
      </c>
      <c r="J11" s="68">
        <v>0</v>
      </c>
      <c r="K11" s="68">
        <v>0</v>
      </c>
      <c r="L11" s="68">
        <f t="shared" si="0"/>
        <v>731.82</v>
      </c>
      <c r="M11" s="68">
        <f t="shared" si="1"/>
        <v>8781.84</v>
      </c>
    </row>
    <row r="12" spans="1:13" ht="0.95" customHeight="1">
      <c r="A12" s="69"/>
      <c r="B12" s="70"/>
      <c r="C12" s="1"/>
      <c r="D12" s="70"/>
      <c r="E12" s="70"/>
      <c r="F12" s="71"/>
      <c r="G12" s="68"/>
      <c r="H12" s="68"/>
      <c r="I12" s="68"/>
      <c r="J12" s="68"/>
      <c r="K12" s="68"/>
      <c r="L12" s="68"/>
      <c r="M12" s="68"/>
    </row>
    <row r="13" spans="1:13">
      <c r="A13" s="69" t="s">
        <v>38</v>
      </c>
      <c r="B13" s="70" t="s">
        <v>39</v>
      </c>
      <c r="C13" s="5" t="s">
        <v>40</v>
      </c>
      <c r="D13" s="70" t="s">
        <v>41</v>
      </c>
      <c r="E13" s="70" t="s">
        <v>42</v>
      </c>
      <c r="F13" s="71">
        <v>1</v>
      </c>
      <c r="G13" s="68">
        <v>4760.28</v>
      </c>
      <c r="H13" s="68">
        <v>5647.92</v>
      </c>
      <c r="I13" s="68">
        <v>0</v>
      </c>
      <c r="J13" s="68">
        <v>89.46</v>
      </c>
      <c r="K13" s="68">
        <v>0</v>
      </c>
      <c r="L13" s="68">
        <f>ROUND(G13+H13+I13+J13+K13,2)</f>
        <v>10497.66</v>
      </c>
      <c r="M13" s="68">
        <f>ROUND(ROUND(F13,2)*ROUND(L13,2),2)</f>
        <v>10497.66</v>
      </c>
    </row>
    <row r="14" spans="1:13" ht="3.95" customHeight="1">
      <c r="A14" s="69"/>
      <c r="B14" s="70"/>
      <c r="C14" s="1"/>
      <c r="D14" s="70"/>
      <c r="E14" s="70"/>
      <c r="F14" s="71"/>
      <c r="G14" s="68"/>
      <c r="H14" s="68"/>
      <c r="I14" s="68"/>
      <c r="J14" s="68"/>
      <c r="K14" s="68"/>
      <c r="L14" s="68"/>
      <c r="M14" s="68"/>
    </row>
    <row r="15" spans="1:13" ht="15" customHeight="1">
      <c r="A15" s="3" t="s">
        <v>43</v>
      </c>
      <c r="B15" s="63" t="s">
        <v>44</v>
      </c>
      <c r="C15" s="63"/>
      <c r="D15" s="63"/>
      <c r="E15" s="63"/>
      <c r="F15" s="63"/>
      <c r="G15" s="63">
        <f>ROUND(SUMPRODUCT(F16:F20,G16:G20),2)</f>
        <v>7361.41</v>
      </c>
      <c r="H15" s="63">
        <f>ROUND(SUMPRODUCT(F16:F20,H16:H20),2)</f>
        <v>28579</v>
      </c>
      <c r="I15" s="63">
        <f>ROUND(SUMPRODUCT(F16:F20,I16:I20),2)</f>
        <v>17.420000000000002</v>
      </c>
      <c r="J15" s="63">
        <f>ROUND(SUMPRODUCT(F16:F20,J16:J20),2)</f>
        <v>3046.75</v>
      </c>
      <c r="K15" s="63">
        <f>L15-(G15+H15+I15+J15)</f>
        <v>-39004.58</v>
      </c>
      <c r="L15" s="63"/>
      <c r="M15" s="4">
        <f>ROUND(SUM(M16:M20),2)</f>
        <v>39004.589999999997</v>
      </c>
    </row>
    <row r="16" spans="1:13" ht="16.5">
      <c r="A16" s="5" t="s">
        <v>45</v>
      </c>
      <c r="B16" s="6" t="s">
        <v>46</v>
      </c>
      <c r="C16" s="5" t="s">
        <v>47</v>
      </c>
      <c r="D16" s="6" t="s">
        <v>14</v>
      </c>
      <c r="E16" s="6" t="s">
        <v>48</v>
      </c>
      <c r="F16" s="8">
        <v>2.88</v>
      </c>
      <c r="G16" s="9">
        <v>28.42</v>
      </c>
      <c r="H16" s="9">
        <v>273.82</v>
      </c>
      <c r="I16" s="9">
        <v>0</v>
      </c>
      <c r="J16" s="9">
        <v>13.8</v>
      </c>
      <c r="K16" s="9">
        <v>0</v>
      </c>
      <c r="L16" s="9">
        <f>ROUND(G16+H16+I16+J16+K16,2)</f>
        <v>316.04000000000002</v>
      </c>
      <c r="M16" s="9">
        <f>ROUND(ROUND(F16,2)*ROUND(L16,2),2)</f>
        <v>910.2</v>
      </c>
    </row>
    <row r="17" spans="1:13" ht="16.5">
      <c r="A17" s="5" t="s">
        <v>49</v>
      </c>
      <c r="B17" s="6" t="s">
        <v>50</v>
      </c>
      <c r="C17" s="5" t="s">
        <v>51</v>
      </c>
      <c r="D17" s="6" t="s">
        <v>14</v>
      </c>
      <c r="E17" s="6" t="s">
        <v>48</v>
      </c>
      <c r="F17" s="8">
        <v>30</v>
      </c>
      <c r="G17" s="9">
        <v>155.16999999999999</v>
      </c>
      <c r="H17" s="9">
        <v>660.16</v>
      </c>
      <c r="I17" s="9">
        <v>0.22</v>
      </c>
      <c r="J17" s="9">
        <v>64.510000000000005</v>
      </c>
      <c r="K17" s="9">
        <v>0</v>
      </c>
      <c r="L17" s="9">
        <f>ROUND(G17+H17+I17+J17+K17,2)</f>
        <v>880.06</v>
      </c>
      <c r="M17" s="9">
        <f>ROUND(ROUND(F17,2)*ROUND(L17,2),2)</f>
        <v>26401.8</v>
      </c>
    </row>
    <row r="18" spans="1:13" ht="16.5">
      <c r="A18" s="5" t="s">
        <v>52</v>
      </c>
      <c r="B18" s="6" t="s">
        <v>53</v>
      </c>
      <c r="C18" s="5" t="s">
        <v>54</v>
      </c>
      <c r="D18" s="6" t="s">
        <v>14</v>
      </c>
      <c r="E18" s="6" t="s">
        <v>48</v>
      </c>
      <c r="F18" s="8">
        <v>14</v>
      </c>
      <c r="G18" s="9">
        <v>131.26</v>
      </c>
      <c r="H18" s="9">
        <v>416.76</v>
      </c>
      <c r="I18" s="9">
        <v>0.3</v>
      </c>
      <c r="J18" s="9">
        <v>54.38</v>
      </c>
      <c r="K18" s="9">
        <v>0</v>
      </c>
      <c r="L18" s="9">
        <f>ROUND(G18+H18+I18+J18+K18,2)</f>
        <v>602.70000000000005</v>
      </c>
      <c r="M18" s="9">
        <f>ROUND(ROUND(F18,2)*ROUND(L18,2),2)</f>
        <v>8437.7999999999993</v>
      </c>
    </row>
    <row r="19" spans="1:13" ht="24.75">
      <c r="A19" s="5" t="s">
        <v>55</v>
      </c>
      <c r="B19" s="6" t="s">
        <v>56</v>
      </c>
      <c r="C19" s="5" t="s">
        <v>57</v>
      </c>
      <c r="D19" s="6" t="s">
        <v>14</v>
      </c>
      <c r="E19" s="6" t="s">
        <v>58</v>
      </c>
      <c r="F19" s="8">
        <v>1</v>
      </c>
      <c r="G19" s="9">
        <v>312.55</v>
      </c>
      <c r="H19" s="9">
        <v>982.4</v>
      </c>
      <c r="I19" s="9">
        <v>6.62</v>
      </c>
      <c r="J19" s="9">
        <v>126.75</v>
      </c>
      <c r="K19" s="9">
        <v>0</v>
      </c>
      <c r="L19" s="9">
        <f>ROUND(G19+H19+I19+J19+K19,2)</f>
        <v>1428.32</v>
      </c>
      <c r="M19" s="9">
        <f>ROUND(ROUND(F19,2)*ROUND(L19,2),2)</f>
        <v>1428.32</v>
      </c>
    </row>
    <row r="20" spans="1:13">
      <c r="A20" s="69" t="s">
        <v>59</v>
      </c>
      <c r="B20" s="70" t="s">
        <v>60</v>
      </c>
      <c r="C20" s="5" t="s">
        <v>61</v>
      </c>
      <c r="D20" s="70" t="s">
        <v>62</v>
      </c>
      <c r="E20" s="70" t="s">
        <v>58</v>
      </c>
      <c r="F20" s="71">
        <v>1</v>
      </c>
      <c r="G20" s="68">
        <v>474.27</v>
      </c>
      <c r="H20" s="68">
        <v>1168.56</v>
      </c>
      <c r="I20" s="68">
        <v>0</v>
      </c>
      <c r="J20" s="68">
        <v>183.64</v>
      </c>
      <c r="K20" s="68">
        <v>0</v>
      </c>
      <c r="L20" s="68">
        <f>ROUND(G20+H20+I20+J20+K20,2)</f>
        <v>1826.47</v>
      </c>
      <c r="M20" s="68">
        <f>ROUND(ROUND(F20,2)*ROUND(L20,2),2)</f>
        <v>1826.47</v>
      </c>
    </row>
    <row r="21" spans="1:13" ht="0.95" customHeight="1">
      <c r="A21" s="69"/>
      <c r="B21" s="70"/>
      <c r="C21" s="1"/>
      <c r="D21" s="70"/>
      <c r="E21" s="70"/>
      <c r="F21" s="71"/>
      <c r="G21" s="68"/>
      <c r="H21" s="68"/>
      <c r="I21" s="68"/>
      <c r="J21" s="68"/>
      <c r="K21" s="68"/>
      <c r="L21" s="68"/>
      <c r="M21" s="68"/>
    </row>
    <row r="22" spans="1:13" ht="15" customHeight="1">
      <c r="A22" s="3" t="s">
        <v>63</v>
      </c>
      <c r="B22" s="63" t="s">
        <v>64</v>
      </c>
      <c r="C22" s="63"/>
      <c r="D22" s="63"/>
      <c r="E22" s="63"/>
      <c r="F22" s="63"/>
      <c r="G22" s="63">
        <f>ROUND(ROUND(F23*G23,2)+ROUND(F28*G28,2)+ROUND(F45*G45,2)+ROUND(F58*G58,2)+ROUND(F62*G62,2)+ROUND(F68*G68,2),2)</f>
        <v>0</v>
      </c>
      <c r="H22" s="63">
        <f>ROUND(ROUND(F23*H23,2)+ROUND(F28*H28,2)+ROUND(F45*H45,2)+ROUND(F58*H58,2)+ROUND(F62*H62,2)+ROUND(F68*H68,2),2)</f>
        <v>0</v>
      </c>
      <c r="I22" s="63">
        <f>ROUND(ROUND(F23*I23,2)+ROUND(F28*I28,2)+ROUND(F45*I45,2)+ROUND(F58*I58,2)+ROUND(F62*I62,2)+ROUND(F68*I68,2),2)</f>
        <v>0</v>
      </c>
      <c r="J22" s="63">
        <f>ROUND(ROUND(F23*J23,2)+ROUND(F28*J28,2)+ROUND(F45*J45,2)+ROUND(F58*J58,2)+ROUND(F62*J62,2)+ROUND(F68*J68,2),2)</f>
        <v>0</v>
      </c>
      <c r="K22" s="63">
        <f>L22-(G22+H22+I22+J22)</f>
        <v>0</v>
      </c>
      <c r="L22" s="63"/>
      <c r="M22" s="4">
        <f>ROUND(M23+M28+M45+M58+M62+M68,2)</f>
        <v>591331.56000000006</v>
      </c>
    </row>
    <row r="23" spans="1:13" ht="15" customHeight="1">
      <c r="A23" s="3" t="s">
        <v>65</v>
      </c>
      <c r="B23" s="63" t="s">
        <v>66</v>
      </c>
      <c r="C23" s="63"/>
      <c r="D23" s="63"/>
      <c r="E23" s="63"/>
      <c r="F23" s="63"/>
      <c r="G23" s="63">
        <f>ROUND(SUMPRODUCT(F24:F27,G24:G27),2)</f>
        <v>14497.98</v>
      </c>
      <c r="H23" s="63">
        <f>ROUND(SUMPRODUCT(F24:F27,H24:H27),2)</f>
        <v>2381.41</v>
      </c>
      <c r="I23" s="63">
        <f>ROUND(SUMPRODUCT(F24:F27,I24:I27),2)</f>
        <v>21580.48</v>
      </c>
      <c r="J23" s="63">
        <f>ROUND(SUMPRODUCT(F24:F27,J24:J27),2)</f>
        <v>5996.37</v>
      </c>
      <c r="K23" s="63">
        <f>L23-(G23+H23+I23+J23)</f>
        <v>-44456.24</v>
      </c>
      <c r="L23" s="63"/>
      <c r="M23" s="4">
        <f>ROUND(SUM(M24:M27),2)</f>
        <v>44456.24</v>
      </c>
    </row>
    <row r="24" spans="1:13" ht="33">
      <c r="A24" s="5" t="s">
        <v>67</v>
      </c>
      <c r="B24" s="6" t="s">
        <v>68</v>
      </c>
      <c r="C24" s="5" t="s">
        <v>69</v>
      </c>
      <c r="D24" s="6" t="s">
        <v>14</v>
      </c>
      <c r="E24" s="6" t="s">
        <v>70</v>
      </c>
      <c r="F24" s="8">
        <v>1111.25</v>
      </c>
      <c r="G24" s="9">
        <v>0</v>
      </c>
      <c r="H24" s="9">
        <v>0</v>
      </c>
      <c r="I24" s="9">
        <v>19.420000000000002</v>
      </c>
      <c r="J24" s="9">
        <v>0</v>
      </c>
      <c r="K24" s="9">
        <v>0</v>
      </c>
      <c r="L24" s="9">
        <f>ROUND(G24+H24+I24+J24+K24,2)</f>
        <v>19.420000000000002</v>
      </c>
      <c r="M24" s="9">
        <f>ROUND(ROUND(F24,2)*ROUND(L24,2),2)</f>
        <v>21580.48</v>
      </c>
    </row>
    <row r="25" spans="1:13" ht="24.75">
      <c r="A25" s="5" t="s">
        <v>71</v>
      </c>
      <c r="B25" s="6" t="s">
        <v>72</v>
      </c>
      <c r="C25" s="5" t="s">
        <v>73</v>
      </c>
      <c r="D25" s="6" t="s">
        <v>14</v>
      </c>
      <c r="E25" s="6" t="s">
        <v>48</v>
      </c>
      <c r="F25" s="8">
        <v>889</v>
      </c>
      <c r="G25" s="9">
        <v>13.11</v>
      </c>
      <c r="H25" s="9">
        <v>0</v>
      </c>
      <c r="I25" s="9">
        <v>0</v>
      </c>
      <c r="J25" s="9">
        <v>5.36</v>
      </c>
      <c r="K25" s="9">
        <v>0</v>
      </c>
      <c r="L25" s="9">
        <f>ROUND(G25+H25+I25+J25+K25,2)</f>
        <v>18.47</v>
      </c>
      <c r="M25" s="9">
        <f>ROUND(ROUND(F25,2)*ROUND(L25,2),2)</f>
        <v>16419.830000000002</v>
      </c>
    </row>
    <row r="26" spans="1:13">
      <c r="A26" s="5" t="s">
        <v>74</v>
      </c>
      <c r="B26" s="6" t="s">
        <v>75</v>
      </c>
      <c r="C26" s="5" t="s">
        <v>76</v>
      </c>
      <c r="D26" s="6" t="s">
        <v>14</v>
      </c>
      <c r="E26" s="6" t="s">
        <v>48</v>
      </c>
      <c r="F26" s="8">
        <v>889</v>
      </c>
      <c r="G26" s="9">
        <v>2.41</v>
      </c>
      <c r="H26" s="9">
        <v>2.21</v>
      </c>
      <c r="I26" s="9">
        <v>0</v>
      </c>
      <c r="J26" s="9">
        <v>1.05</v>
      </c>
      <c r="K26" s="9">
        <v>0</v>
      </c>
      <c r="L26" s="9">
        <f>ROUND(G26+H26+I26+J26+K26,2)</f>
        <v>5.67</v>
      </c>
      <c r="M26" s="9">
        <f>ROUND(ROUND(F26,2)*ROUND(L26,2),2)</f>
        <v>5040.63</v>
      </c>
    </row>
    <row r="27" spans="1:13" ht="16.5">
      <c r="A27" s="5" t="s">
        <v>77</v>
      </c>
      <c r="B27" s="6" t="s">
        <v>78</v>
      </c>
      <c r="C27" s="5" t="s">
        <v>79</v>
      </c>
      <c r="D27" s="6" t="s">
        <v>80</v>
      </c>
      <c r="E27" s="6" t="s">
        <v>81</v>
      </c>
      <c r="F27" s="8">
        <v>154.34</v>
      </c>
      <c r="G27" s="9">
        <v>4.54</v>
      </c>
      <c r="H27" s="9">
        <v>2.7</v>
      </c>
      <c r="I27" s="9">
        <v>0</v>
      </c>
      <c r="J27" s="9">
        <v>1.93</v>
      </c>
      <c r="K27" s="9">
        <v>0</v>
      </c>
      <c r="L27" s="9">
        <f>ROUND(G27+H27+I27+J27+K27,2)</f>
        <v>9.17</v>
      </c>
      <c r="M27" s="9">
        <f>ROUND(ROUND(F27,2)*ROUND(L27,2),2)</f>
        <v>1415.3</v>
      </c>
    </row>
    <row r="28" spans="1:13" ht="15" customHeight="1">
      <c r="A28" s="3" t="s">
        <v>82</v>
      </c>
      <c r="B28" s="63" t="s">
        <v>83</v>
      </c>
      <c r="C28" s="63"/>
      <c r="D28" s="63"/>
      <c r="E28" s="63"/>
      <c r="F28" s="63"/>
      <c r="G28" s="63">
        <f>ROUND(SUMPRODUCT(F29:F44,G29:G44),2)</f>
        <v>18431.64</v>
      </c>
      <c r="H28" s="63">
        <f>ROUND(SUMPRODUCT(F29:F44,H29:H44),2)</f>
        <v>44593.9</v>
      </c>
      <c r="I28" s="63">
        <f>ROUND(SUMPRODUCT(F29:F44,I29:I44),2)</f>
        <v>356.83</v>
      </c>
      <c r="J28" s="63">
        <f>ROUND(SUMPRODUCT(F29:F44,J29:J44),2)</f>
        <v>8712.44</v>
      </c>
      <c r="K28" s="63">
        <f>L28-(G28+H28+I28+J28)</f>
        <v>-72094.81</v>
      </c>
      <c r="L28" s="63"/>
      <c r="M28" s="4">
        <f>ROUND(SUM(M29:M44),2)</f>
        <v>72094.83</v>
      </c>
    </row>
    <row r="29" spans="1:13">
      <c r="A29" s="69" t="s">
        <v>84</v>
      </c>
      <c r="B29" s="70" t="s">
        <v>85</v>
      </c>
      <c r="C29" s="5" t="s">
        <v>86</v>
      </c>
      <c r="D29" s="70" t="s">
        <v>62</v>
      </c>
      <c r="E29" s="70" t="s">
        <v>48</v>
      </c>
      <c r="F29" s="71">
        <v>95.05</v>
      </c>
      <c r="G29" s="68">
        <v>28.58</v>
      </c>
      <c r="H29" s="68">
        <v>0</v>
      </c>
      <c r="I29" s="68">
        <v>0</v>
      </c>
      <c r="J29" s="68">
        <v>15.62</v>
      </c>
      <c r="K29" s="68">
        <v>0</v>
      </c>
      <c r="L29" s="68">
        <f>ROUND(G29+H29+I29+J29+K29,2)</f>
        <v>44.2</v>
      </c>
      <c r="M29" s="68">
        <f>ROUND(ROUND(F29,2)*ROUND(L29,2),2)</f>
        <v>4201.21</v>
      </c>
    </row>
    <row r="30" spans="1:13" ht="0.95" customHeight="1">
      <c r="A30" s="69"/>
      <c r="B30" s="70"/>
      <c r="C30" s="1"/>
      <c r="D30" s="70"/>
      <c r="E30" s="70"/>
      <c r="F30" s="71"/>
      <c r="G30" s="68"/>
      <c r="H30" s="68"/>
      <c r="I30" s="68"/>
      <c r="J30" s="68"/>
      <c r="K30" s="68"/>
      <c r="L30" s="68"/>
      <c r="M30" s="68"/>
    </row>
    <row r="31" spans="1:13">
      <c r="A31" s="69" t="s">
        <v>87</v>
      </c>
      <c r="B31" s="70" t="s">
        <v>88</v>
      </c>
      <c r="C31" s="5" t="s">
        <v>89</v>
      </c>
      <c r="D31" s="70" t="s">
        <v>62</v>
      </c>
      <c r="E31" s="70" t="s">
        <v>48</v>
      </c>
      <c r="F31" s="71">
        <v>95.05</v>
      </c>
      <c r="G31" s="68">
        <v>5.71</v>
      </c>
      <c r="H31" s="68">
        <v>3</v>
      </c>
      <c r="I31" s="68">
        <v>0</v>
      </c>
      <c r="J31" s="68">
        <v>3.13</v>
      </c>
      <c r="K31" s="68">
        <v>0</v>
      </c>
      <c r="L31" s="68">
        <f>ROUND(G31+H31+I31+J31+K31,2)</f>
        <v>11.84</v>
      </c>
      <c r="M31" s="68">
        <f>ROUND(ROUND(F31,2)*ROUND(L31,2),2)</f>
        <v>1125.3900000000001</v>
      </c>
    </row>
    <row r="32" spans="1:13" ht="0.95" customHeight="1">
      <c r="A32" s="69"/>
      <c r="B32" s="70"/>
      <c r="C32" s="1"/>
      <c r="D32" s="70"/>
      <c r="E32" s="70"/>
      <c r="F32" s="71"/>
      <c r="G32" s="68"/>
      <c r="H32" s="68"/>
      <c r="I32" s="68"/>
      <c r="J32" s="68"/>
      <c r="K32" s="68"/>
      <c r="L32" s="68"/>
      <c r="M32" s="68"/>
    </row>
    <row r="33" spans="1:13" ht="16.5">
      <c r="A33" s="5" t="s">
        <v>90</v>
      </c>
      <c r="B33" s="6" t="s">
        <v>91</v>
      </c>
      <c r="C33" s="5" t="s">
        <v>92</v>
      </c>
      <c r="D33" s="6" t="s">
        <v>80</v>
      </c>
      <c r="E33" s="6" t="s">
        <v>93</v>
      </c>
      <c r="F33" s="8">
        <v>95.05</v>
      </c>
      <c r="G33" s="9">
        <v>2.5099999999999998</v>
      </c>
      <c r="H33" s="9">
        <v>0</v>
      </c>
      <c r="I33" s="9">
        <v>0</v>
      </c>
      <c r="J33" s="9">
        <v>0.03</v>
      </c>
      <c r="K33" s="9">
        <v>0</v>
      </c>
      <c r="L33" s="9">
        <f>ROUND(G33+H33+I33+J33+K33,2)</f>
        <v>2.54</v>
      </c>
      <c r="M33" s="9">
        <f>ROUND(ROUND(F33,2)*ROUND(L33,2),2)</f>
        <v>241.43</v>
      </c>
    </row>
    <row r="34" spans="1:13" ht="16.5">
      <c r="A34" s="5" t="s">
        <v>94</v>
      </c>
      <c r="B34" s="6" t="s">
        <v>95</v>
      </c>
      <c r="C34" s="5" t="s">
        <v>96</v>
      </c>
      <c r="D34" s="6" t="s">
        <v>62</v>
      </c>
      <c r="E34" s="6" t="s">
        <v>48</v>
      </c>
      <c r="F34" s="8">
        <v>95.05</v>
      </c>
      <c r="G34" s="9">
        <v>11.24</v>
      </c>
      <c r="H34" s="9">
        <v>51.75</v>
      </c>
      <c r="I34" s="9">
        <v>0</v>
      </c>
      <c r="J34" s="9">
        <v>4.7300000000000004</v>
      </c>
      <c r="K34" s="9">
        <v>0</v>
      </c>
      <c r="L34" s="9">
        <f>ROUND(G34+H34+I34+J34+K34,2)</f>
        <v>67.72</v>
      </c>
      <c r="M34" s="9">
        <f>ROUND(ROUND(F34,2)*ROUND(L34,2),2)</f>
        <v>6436.79</v>
      </c>
    </row>
    <row r="35" spans="1:13">
      <c r="A35" s="69" t="s">
        <v>97</v>
      </c>
      <c r="B35" s="70" t="s">
        <v>98</v>
      </c>
      <c r="C35" s="5" t="s">
        <v>99</v>
      </c>
      <c r="D35" s="70" t="s">
        <v>100</v>
      </c>
      <c r="E35" s="70" t="s">
        <v>101</v>
      </c>
      <c r="F35" s="71">
        <v>95.05</v>
      </c>
      <c r="G35" s="68">
        <v>11.24</v>
      </c>
      <c r="H35" s="68">
        <v>67.12</v>
      </c>
      <c r="I35" s="68">
        <v>0</v>
      </c>
      <c r="J35" s="68">
        <v>4.7300000000000004</v>
      </c>
      <c r="K35" s="68">
        <v>0</v>
      </c>
      <c r="L35" s="68">
        <f>ROUND(G35+H35+I35+J35+K35,2)</f>
        <v>83.09</v>
      </c>
      <c r="M35" s="68">
        <f>ROUND(ROUND(F35,2)*ROUND(L35,2),2)</f>
        <v>7897.7</v>
      </c>
    </row>
    <row r="36" spans="1:13" ht="0.95" customHeight="1">
      <c r="A36" s="69"/>
      <c r="B36" s="70"/>
      <c r="C36" s="1"/>
      <c r="D36" s="70"/>
      <c r="E36" s="70"/>
      <c r="F36" s="71"/>
      <c r="G36" s="68"/>
      <c r="H36" s="68"/>
      <c r="I36" s="68"/>
      <c r="J36" s="68"/>
      <c r="K36" s="68"/>
      <c r="L36" s="68"/>
      <c r="M36" s="68"/>
    </row>
    <row r="37" spans="1:13" ht="16.5">
      <c r="A37" s="5" t="s">
        <v>102</v>
      </c>
      <c r="B37" s="6" t="s">
        <v>103</v>
      </c>
      <c r="C37" s="5" t="s">
        <v>104</v>
      </c>
      <c r="D37" s="6" t="s">
        <v>105</v>
      </c>
      <c r="E37" s="6" t="s">
        <v>101</v>
      </c>
      <c r="F37" s="8">
        <v>342.18</v>
      </c>
      <c r="G37" s="9">
        <v>1.1200000000000001</v>
      </c>
      <c r="H37" s="9">
        <v>9.42</v>
      </c>
      <c r="I37" s="9">
        <v>0</v>
      </c>
      <c r="J37" s="9">
        <v>0.44</v>
      </c>
      <c r="K37" s="9">
        <v>0</v>
      </c>
      <c r="L37" s="9">
        <f>ROUND(G37+H37+I37+J37+K37,2)</f>
        <v>10.98</v>
      </c>
      <c r="M37" s="9">
        <f>ROUND(ROUND(F37,2)*ROUND(L37,2),2)</f>
        <v>3757.14</v>
      </c>
    </row>
    <row r="38" spans="1:13" ht="16.5">
      <c r="A38" s="5" t="s">
        <v>106</v>
      </c>
      <c r="B38" s="6" t="s">
        <v>107</v>
      </c>
      <c r="C38" s="5" t="s">
        <v>108</v>
      </c>
      <c r="D38" s="6" t="s">
        <v>62</v>
      </c>
      <c r="E38" s="6" t="s">
        <v>48</v>
      </c>
      <c r="F38" s="8">
        <v>95.05</v>
      </c>
      <c r="G38" s="9">
        <v>88.59</v>
      </c>
      <c r="H38" s="9">
        <v>260.77</v>
      </c>
      <c r="I38" s="9">
        <v>0</v>
      </c>
      <c r="J38" s="9">
        <v>43.14</v>
      </c>
      <c r="K38" s="9">
        <v>0</v>
      </c>
      <c r="L38" s="9">
        <f>ROUND(G38+H38+I38+J38+K38,2)</f>
        <v>392.5</v>
      </c>
      <c r="M38" s="9">
        <f>ROUND(ROUND(F38,2)*ROUND(L38,2),2)</f>
        <v>37307.129999999997</v>
      </c>
    </row>
    <row r="39" spans="1:13" ht="24.75">
      <c r="A39" s="5" t="s">
        <v>109</v>
      </c>
      <c r="B39" s="6" t="s">
        <v>110</v>
      </c>
      <c r="C39" s="5" t="s">
        <v>111</v>
      </c>
      <c r="D39" s="6" t="s">
        <v>14</v>
      </c>
      <c r="E39" s="6" t="s">
        <v>58</v>
      </c>
      <c r="F39" s="8">
        <v>257.60000000000002</v>
      </c>
      <c r="G39" s="9">
        <v>7.04</v>
      </c>
      <c r="H39" s="9">
        <v>0</v>
      </c>
      <c r="I39" s="9">
        <v>0.42</v>
      </c>
      <c r="J39" s="9">
        <v>2.72</v>
      </c>
      <c r="K39" s="9">
        <v>0</v>
      </c>
      <c r="L39" s="9">
        <f>ROUND(G39+H39+I39+J39+K39,2)</f>
        <v>10.18</v>
      </c>
      <c r="M39" s="9">
        <f>ROUND(ROUND(F39,2)*ROUND(L39,2),2)</f>
        <v>2622.37</v>
      </c>
    </row>
    <row r="40" spans="1:13">
      <c r="A40" s="69" t="s">
        <v>112</v>
      </c>
      <c r="B40" s="70" t="s">
        <v>113</v>
      </c>
      <c r="C40" s="5" t="s">
        <v>114</v>
      </c>
      <c r="D40" s="70" t="s">
        <v>62</v>
      </c>
      <c r="E40" s="70" t="s">
        <v>101</v>
      </c>
      <c r="F40" s="71">
        <v>21.25</v>
      </c>
      <c r="G40" s="68">
        <v>92.4</v>
      </c>
      <c r="H40" s="68">
        <v>176.16</v>
      </c>
      <c r="I40" s="68">
        <v>0</v>
      </c>
      <c r="J40" s="68">
        <v>46.98</v>
      </c>
      <c r="K40" s="68">
        <v>0</v>
      </c>
      <c r="L40" s="68">
        <f>ROUND(G40+H40+I40+J40+K40,2)</f>
        <v>315.54000000000002</v>
      </c>
      <c r="M40" s="68">
        <f>ROUND(ROUND(F40,2)*ROUND(L40,2),2)</f>
        <v>6705.23</v>
      </c>
    </row>
    <row r="41" spans="1:13" ht="0.95" customHeight="1">
      <c r="A41" s="69"/>
      <c r="B41" s="70"/>
      <c r="C41" s="1"/>
      <c r="D41" s="70"/>
      <c r="E41" s="70"/>
      <c r="F41" s="71"/>
      <c r="G41" s="68"/>
      <c r="H41" s="68"/>
      <c r="I41" s="68"/>
      <c r="J41" s="68"/>
      <c r="K41" s="68"/>
      <c r="L41" s="68"/>
      <c r="M41" s="68"/>
    </row>
    <row r="42" spans="1:13" ht="16.5">
      <c r="A42" s="5" t="s">
        <v>115</v>
      </c>
      <c r="B42" s="6" t="s">
        <v>116</v>
      </c>
      <c r="C42" s="5" t="s">
        <v>117</v>
      </c>
      <c r="D42" s="6" t="s">
        <v>14</v>
      </c>
      <c r="E42" s="6" t="s">
        <v>118</v>
      </c>
      <c r="F42" s="8">
        <v>6.84</v>
      </c>
      <c r="G42" s="9">
        <v>8.89</v>
      </c>
      <c r="H42" s="9">
        <v>11.46</v>
      </c>
      <c r="I42" s="9">
        <v>36.35</v>
      </c>
      <c r="J42" s="9">
        <v>2.57</v>
      </c>
      <c r="K42" s="9">
        <v>0</v>
      </c>
      <c r="L42" s="9">
        <f>ROUND(G42+H42+I42+J42+K42,2)</f>
        <v>59.27</v>
      </c>
      <c r="M42" s="9">
        <f>ROUND(ROUND(F42,2)*ROUND(L42,2),2)</f>
        <v>405.41</v>
      </c>
    </row>
    <row r="43" spans="1:13" ht="16.5">
      <c r="A43" s="5" t="s">
        <v>119</v>
      </c>
      <c r="B43" s="6" t="s">
        <v>120</v>
      </c>
      <c r="C43" s="5" t="s">
        <v>121</v>
      </c>
      <c r="D43" s="6" t="s">
        <v>14</v>
      </c>
      <c r="E43" s="6" t="s">
        <v>81</v>
      </c>
      <c r="F43" s="8">
        <v>68.44</v>
      </c>
      <c r="G43" s="9">
        <v>0</v>
      </c>
      <c r="H43" s="9">
        <v>1.45</v>
      </c>
      <c r="I43" s="9">
        <v>0</v>
      </c>
      <c r="J43" s="9">
        <v>0</v>
      </c>
      <c r="K43" s="9">
        <v>0</v>
      </c>
      <c r="L43" s="9">
        <f>ROUND(G43+H43+I43+J43+K43,2)</f>
        <v>1.45</v>
      </c>
      <c r="M43" s="9">
        <f>ROUND(ROUND(F43,2)*ROUND(L43,2),2)</f>
        <v>99.24</v>
      </c>
    </row>
    <row r="44" spans="1:13" ht="24.75">
      <c r="A44" s="5" t="s">
        <v>122</v>
      </c>
      <c r="B44" s="6" t="s">
        <v>123</v>
      </c>
      <c r="C44" s="5" t="s">
        <v>124</v>
      </c>
      <c r="D44" s="6" t="s">
        <v>14</v>
      </c>
      <c r="E44" s="6" t="s">
        <v>101</v>
      </c>
      <c r="F44" s="8">
        <v>131.82</v>
      </c>
      <c r="G44" s="9">
        <v>1.18</v>
      </c>
      <c r="H44" s="9">
        <v>8.19</v>
      </c>
      <c r="I44" s="9">
        <v>0</v>
      </c>
      <c r="J44" s="9">
        <v>0.46</v>
      </c>
      <c r="K44" s="9">
        <v>0</v>
      </c>
      <c r="L44" s="9">
        <f>ROUND(G44+H44+I44+J44+K44,2)</f>
        <v>9.83</v>
      </c>
      <c r="M44" s="9">
        <f>ROUND(ROUND(F44,2)*ROUND(L44,2),2)</f>
        <v>1295.79</v>
      </c>
    </row>
    <row r="45" spans="1:13" ht="15" customHeight="1">
      <c r="A45" s="3" t="s">
        <v>125</v>
      </c>
      <c r="B45" s="63" t="s">
        <v>126</v>
      </c>
      <c r="C45" s="63"/>
      <c r="D45" s="63"/>
      <c r="E45" s="63"/>
      <c r="F45" s="63"/>
      <c r="G45" s="63">
        <f>ROUND(SUMPRODUCT(F46:F56,G46:G56),2)</f>
        <v>24193.37</v>
      </c>
      <c r="H45" s="63">
        <f>ROUND(SUMPRODUCT(F46:F56,H46:H56),2)</f>
        <v>74064.7</v>
      </c>
      <c r="I45" s="63">
        <f>ROUND(SUMPRODUCT(F46:F56,I46:I56),2)</f>
        <v>3.58</v>
      </c>
      <c r="J45" s="63">
        <f>ROUND(SUMPRODUCT(F46:F56,J46:J56),2)</f>
        <v>15942.03</v>
      </c>
      <c r="K45" s="63">
        <f>L45-(G45+H45+I45+J45)</f>
        <v>-114203.68</v>
      </c>
      <c r="L45" s="63"/>
      <c r="M45" s="4">
        <f>ROUND(SUM(M46:M56),2)</f>
        <v>114203.69</v>
      </c>
    </row>
    <row r="46" spans="1:13" ht="16.5">
      <c r="A46" s="5" t="s">
        <v>127</v>
      </c>
      <c r="B46" s="6" t="s">
        <v>128</v>
      </c>
      <c r="C46" s="5" t="s">
        <v>129</v>
      </c>
      <c r="D46" s="6" t="s">
        <v>14</v>
      </c>
      <c r="E46" s="6" t="s">
        <v>48</v>
      </c>
      <c r="F46" s="8">
        <v>44.77</v>
      </c>
      <c r="G46" s="9">
        <v>15.84</v>
      </c>
      <c r="H46" s="9">
        <v>0</v>
      </c>
      <c r="I46" s="9">
        <v>0</v>
      </c>
      <c r="J46" s="9">
        <v>7.87</v>
      </c>
      <c r="K46" s="9">
        <v>0</v>
      </c>
      <c r="L46" s="9">
        <f t="shared" ref="L46:L54" si="2">ROUND(G46+H46+I46+J46+K46,2)</f>
        <v>23.71</v>
      </c>
      <c r="M46" s="9">
        <f t="shared" ref="M46:M54" si="3">ROUND(ROUND(F46,2)*ROUND(L46,2),2)</f>
        <v>1061.5</v>
      </c>
    </row>
    <row r="47" spans="1:13" ht="16.5">
      <c r="A47" s="5" t="s">
        <v>130</v>
      </c>
      <c r="B47" s="6" t="s">
        <v>131</v>
      </c>
      <c r="C47" s="5" t="s">
        <v>132</v>
      </c>
      <c r="D47" s="6" t="s">
        <v>14</v>
      </c>
      <c r="E47" s="6" t="s">
        <v>48</v>
      </c>
      <c r="F47" s="8">
        <v>44.77</v>
      </c>
      <c r="G47" s="9">
        <v>7.94</v>
      </c>
      <c r="H47" s="9">
        <v>0</v>
      </c>
      <c r="I47" s="9">
        <v>0</v>
      </c>
      <c r="J47" s="9">
        <v>3.93</v>
      </c>
      <c r="K47" s="9">
        <v>0</v>
      </c>
      <c r="L47" s="9">
        <f t="shared" si="2"/>
        <v>11.87</v>
      </c>
      <c r="M47" s="9">
        <f t="shared" si="3"/>
        <v>531.41999999999996</v>
      </c>
    </row>
    <row r="48" spans="1:13" ht="16.5">
      <c r="A48" s="5" t="s">
        <v>133</v>
      </c>
      <c r="B48" s="6" t="s">
        <v>91</v>
      </c>
      <c r="C48" s="5" t="s">
        <v>92</v>
      </c>
      <c r="D48" s="6" t="s">
        <v>80</v>
      </c>
      <c r="E48" s="6" t="s">
        <v>93</v>
      </c>
      <c r="F48" s="8">
        <v>852</v>
      </c>
      <c r="G48" s="9">
        <v>2.5099999999999998</v>
      </c>
      <c r="H48" s="9">
        <v>0</v>
      </c>
      <c r="I48" s="9">
        <v>0</v>
      </c>
      <c r="J48" s="9">
        <v>0.03</v>
      </c>
      <c r="K48" s="9">
        <v>0</v>
      </c>
      <c r="L48" s="9">
        <f t="shared" si="2"/>
        <v>2.54</v>
      </c>
      <c r="M48" s="9">
        <f t="shared" si="3"/>
        <v>2164.08</v>
      </c>
    </row>
    <row r="49" spans="1:13" ht="24.75">
      <c r="A49" s="5" t="s">
        <v>134</v>
      </c>
      <c r="B49" s="6" t="s">
        <v>135</v>
      </c>
      <c r="C49" s="5" t="s">
        <v>136</v>
      </c>
      <c r="D49" s="6" t="s">
        <v>14</v>
      </c>
      <c r="E49" s="6" t="s">
        <v>48</v>
      </c>
      <c r="F49" s="8">
        <v>44.77</v>
      </c>
      <c r="G49" s="9">
        <v>3.9</v>
      </c>
      <c r="H49" s="9">
        <v>1.6</v>
      </c>
      <c r="I49" s="9">
        <v>0.01</v>
      </c>
      <c r="J49" s="9">
        <v>1.56</v>
      </c>
      <c r="K49" s="9">
        <v>0</v>
      </c>
      <c r="L49" s="9">
        <f t="shared" si="2"/>
        <v>7.07</v>
      </c>
      <c r="M49" s="9">
        <f t="shared" si="3"/>
        <v>316.52</v>
      </c>
    </row>
    <row r="50" spans="1:13" ht="24.75">
      <c r="A50" s="5" t="s">
        <v>137</v>
      </c>
      <c r="B50" s="6" t="s">
        <v>138</v>
      </c>
      <c r="C50" s="5" t="s">
        <v>139</v>
      </c>
      <c r="D50" s="6" t="s">
        <v>14</v>
      </c>
      <c r="E50" s="6" t="s">
        <v>48</v>
      </c>
      <c r="F50" s="8">
        <v>44.77</v>
      </c>
      <c r="G50" s="9">
        <v>22.27</v>
      </c>
      <c r="H50" s="9">
        <v>21.8</v>
      </c>
      <c r="I50" s="9">
        <v>7.0000000000000007E-2</v>
      </c>
      <c r="J50" s="9">
        <v>9.61</v>
      </c>
      <c r="K50" s="9">
        <v>0</v>
      </c>
      <c r="L50" s="9">
        <f t="shared" si="2"/>
        <v>53.75</v>
      </c>
      <c r="M50" s="9">
        <f t="shared" si="3"/>
        <v>2406.39</v>
      </c>
    </row>
    <row r="51" spans="1:13" ht="16.5">
      <c r="A51" s="5" t="s">
        <v>140</v>
      </c>
      <c r="B51" s="6" t="s">
        <v>141</v>
      </c>
      <c r="C51" s="5" t="s">
        <v>142</v>
      </c>
      <c r="D51" s="6" t="s">
        <v>80</v>
      </c>
      <c r="E51" s="6" t="s">
        <v>81</v>
      </c>
      <c r="F51" s="8">
        <v>234</v>
      </c>
      <c r="G51" s="9">
        <v>14.7</v>
      </c>
      <c r="H51" s="9">
        <v>86.56</v>
      </c>
      <c r="I51" s="9">
        <v>0</v>
      </c>
      <c r="J51" s="9">
        <v>6.56</v>
      </c>
      <c r="K51" s="9">
        <v>0</v>
      </c>
      <c r="L51" s="9">
        <f t="shared" si="2"/>
        <v>107.82</v>
      </c>
      <c r="M51" s="9">
        <f t="shared" si="3"/>
        <v>25229.88</v>
      </c>
    </row>
    <row r="52" spans="1:13" ht="16.5">
      <c r="A52" s="5" t="s">
        <v>143</v>
      </c>
      <c r="B52" s="6" t="s">
        <v>144</v>
      </c>
      <c r="C52" s="5" t="s">
        <v>145</v>
      </c>
      <c r="D52" s="6" t="s">
        <v>80</v>
      </c>
      <c r="E52" s="6" t="s">
        <v>48</v>
      </c>
      <c r="F52" s="8">
        <v>42.68</v>
      </c>
      <c r="G52" s="9">
        <v>32.299999999999997</v>
      </c>
      <c r="H52" s="9">
        <v>30.53</v>
      </c>
      <c r="I52" s="9">
        <v>0</v>
      </c>
      <c r="J52" s="9">
        <v>186.93</v>
      </c>
      <c r="K52" s="9">
        <v>0</v>
      </c>
      <c r="L52" s="9">
        <f t="shared" si="2"/>
        <v>249.76</v>
      </c>
      <c r="M52" s="9">
        <f t="shared" si="3"/>
        <v>10659.76</v>
      </c>
    </row>
    <row r="53" spans="1:13" ht="16.5">
      <c r="A53" s="5" t="s">
        <v>146</v>
      </c>
      <c r="B53" s="6" t="s">
        <v>147</v>
      </c>
      <c r="C53" s="5" t="s">
        <v>148</v>
      </c>
      <c r="D53" s="6" t="s">
        <v>80</v>
      </c>
      <c r="E53" s="6" t="s">
        <v>48</v>
      </c>
      <c r="F53" s="8">
        <v>2.09</v>
      </c>
      <c r="G53" s="9">
        <v>32.299999999999997</v>
      </c>
      <c r="H53" s="9">
        <v>188.03</v>
      </c>
      <c r="I53" s="9">
        <v>0</v>
      </c>
      <c r="J53" s="9">
        <v>13.68</v>
      </c>
      <c r="K53" s="9">
        <v>0</v>
      </c>
      <c r="L53" s="9">
        <f t="shared" si="2"/>
        <v>234.01</v>
      </c>
      <c r="M53" s="9">
        <f t="shared" si="3"/>
        <v>489.08</v>
      </c>
    </row>
    <row r="54" spans="1:13">
      <c r="A54" s="69" t="s">
        <v>149</v>
      </c>
      <c r="B54" s="70" t="s">
        <v>150</v>
      </c>
      <c r="C54" s="5" t="s">
        <v>151</v>
      </c>
      <c r="D54" s="70" t="s">
        <v>80</v>
      </c>
      <c r="E54" s="70" t="s">
        <v>48</v>
      </c>
      <c r="F54" s="71">
        <v>852</v>
      </c>
      <c r="G54" s="68">
        <v>8.07</v>
      </c>
      <c r="H54" s="68">
        <v>38.770000000000003</v>
      </c>
      <c r="I54" s="68">
        <v>0</v>
      </c>
      <c r="J54" s="68">
        <v>3.63</v>
      </c>
      <c r="K54" s="68">
        <v>0</v>
      </c>
      <c r="L54" s="68">
        <f t="shared" si="2"/>
        <v>50.47</v>
      </c>
      <c r="M54" s="68">
        <f t="shared" si="3"/>
        <v>43000.44</v>
      </c>
    </row>
    <row r="55" spans="1:13" ht="0.95" customHeight="1">
      <c r="A55" s="69"/>
      <c r="B55" s="70"/>
      <c r="C55" s="1"/>
      <c r="D55" s="70"/>
      <c r="E55" s="70"/>
      <c r="F55" s="71"/>
      <c r="G55" s="68"/>
      <c r="H55" s="68"/>
      <c r="I55" s="68"/>
      <c r="J55" s="68"/>
      <c r="K55" s="68"/>
      <c r="L55" s="68"/>
      <c r="M55" s="68"/>
    </row>
    <row r="56" spans="1:13">
      <c r="A56" s="69" t="s">
        <v>152</v>
      </c>
      <c r="B56" s="70" t="s">
        <v>153</v>
      </c>
      <c r="C56" s="5" t="s">
        <v>154</v>
      </c>
      <c r="D56" s="70" t="s">
        <v>100</v>
      </c>
      <c r="E56" s="70" t="s">
        <v>155</v>
      </c>
      <c r="F56" s="71">
        <v>142</v>
      </c>
      <c r="G56" s="68">
        <v>56.74</v>
      </c>
      <c r="H56" s="68">
        <v>127</v>
      </c>
      <c r="I56" s="68">
        <v>0</v>
      </c>
      <c r="J56" s="68">
        <v>15.87</v>
      </c>
      <c r="K56" s="68">
        <v>0</v>
      </c>
      <c r="L56" s="68">
        <f>ROUND(G56+H56+I56+J56+K56,2)</f>
        <v>199.61</v>
      </c>
      <c r="M56" s="68">
        <f>ROUND(ROUND(F56,2)*ROUND(L56,2),2)</f>
        <v>28344.62</v>
      </c>
    </row>
    <row r="57" spans="1:13" ht="0.95" customHeight="1">
      <c r="A57" s="69"/>
      <c r="B57" s="70"/>
      <c r="C57" s="1"/>
      <c r="D57" s="70"/>
      <c r="E57" s="70"/>
      <c r="F57" s="71"/>
      <c r="G57" s="68"/>
      <c r="H57" s="68"/>
      <c r="I57" s="68"/>
      <c r="J57" s="68"/>
      <c r="K57" s="68"/>
      <c r="L57" s="68"/>
      <c r="M57" s="68"/>
    </row>
    <row r="58" spans="1:13" ht="15" customHeight="1">
      <c r="A58" s="3" t="s">
        <v>156</v>
      </c>
      <c r="B58" s="63" t="s">
        <v>157</v>
      </c>
      <c r="C58" s="63"/>
      <c r="D58" s="63"/>
      <c r="E58" s="63"/>
      <c r="F58" s="63"/>
      <c r="G58" s="63">
        <f>ROUND(SUMPRODUCT(F59:F60,G59:G60),2)</f>
        <v>4048.23</v>
      </c>
      <c r="H58" s="63">
        <f>ROUND(SUMPRODUCT(F59:F60,H59:H60),2)</f>
        <v>9740.91</v>
      </c>
      <c r="I58" s="63">
        <f>ROUND(SUMPRODUCT(F59:F60,I59:I60),2)</f>
        <v>0</v>
      </c>
      <c r="J58" s="63">
        <f>ROUND(SUMPRODUCT(F59:F60,J59:J60),2)</f>
        <v>1934.64</v>
      </c>
      <c r="K58" s="63">
        <f>L58-(G58+H58+I58+J58)</f>
        <v>-15723.779999999999</v>
      </c>
      <c r="L58" s="63"/>
      <c r="M58" s="4">
        <f>ROUND(SUM(M59:M60),2)</f>
        <v>15723.79</v>
      </c>
    </row>
    <row r="59" spans="1:13">
      <c r="A59" s="5" t="s">
        <v>158</v>
      </c>
      <c r="B59" s="6" t="s">
        <v>159</v>
      </c>
      <c r="C59" s="5" t="s">
        <v>160</v>
      </c>
      <c r="D59" s="6" t="s">
        <v>14</v>
      </c>
      <c r="E59" s="6" t="s">
        <v>48</v>
      </c>
      <c r="F59" s="8">
        <v>161.22</v>
      </c>
      <c r="G59" s="9">
        <v>1.26</v>
      </c>
      <c r="H59" s="9">
        <v>0</v>
      </c>
      <c r="I59" s="9">
        <v>0</v>
      </c>
      <c r="J59" s="9">
        <v>0.72</v>
      </c>
      <c r="K59" s="9">
        <v>0</v>
      </c>
      <c r="L59" s="9">
        <f>ROUND(G59+H59+I59+J59+K59,2)</f>
        <v>1.98</v>
      </c>
      <c r="M59" s="9">
        <f>ROUND(ROUND(F59,2)*ROUND(L59,2),2)</f>
        <v>319.22000000000003</v>
      </c>
    </row>
    <row r="60" spans="1:13">
      <c r="A60" s="69" t="s">
        <v>161</v>
      </c>
      <c r="B60" s="70" t="s">
        <v>162</v>
      </c>
      <c r="C60" s="5" t="s">
        <v>163</v>
      </c>
      <c r="D60" s="70" t="s">
        <v>80</v>
      </c>
      <c r="E60" s="70" t="s">
        <v>48</v>
      </c>
      <c r="F60" s="71">
        <v>161.22</v>
      </c>
      <c r="G60" s="68">
        <v>23.85</v>
      </c>
      <c r="H60" s="68">
        <v>60.42</v>
      </c>
      <c r="I60" s="68">
        <v>0</v>
      </c>
      <c r="J60" s="68">
        <v>11.28</v>
      </c>
      <c r="K60" s="68">
        <v>0</v>
      </c>
      <c r="L60" s="68">
        <f>ROUND(G60+H60+I60+J60+K60,2)</f>
        <v>95.55</v>
      </c>
      <c r="M60" s="68">
        <f>ROUND(ROUND(F60,2)*ROUND(L60,2),2)</f>
        <v>15404.57</v>
      </c>
    </row>
    <row r="61" spans="1:13" ht="0.95" customHeight="1">
      <c r="A61" s="69"/>
      <c r="B61" s="70"/>
      <c r="C61" s="1"/>
      <c r="D61" s="70"/>
      <c r="E61" s="70"/>
      <c r="F61" s="71"/>
      <c r="G61" s="68"/>
      <c r="H61" s="68"/>
      <c r="I61" s="68"/>
      <c r="J61" s="68"/>
      <c r="K61" s="68"/>
      <c r="L61" s="68"/>
      <c r="M61" s="68"/>
    </row>
    <row r="62" spans="1:13" ht="15" customHeight="1">
      <c r="A62" s="3" t="s">
        <v>164</v>
      </c>
      <c r="B62" s="63" t="s">
        <v>165</v>
      </c>
      <c r="C62" s="63"/>
      <c r="D62" s="63"/>
      <c r="E62" s="63"/>
      <c r="F62" s="63"/>
      <c r="G62" s="63">
        <f>ROUND(SUMPRODUCT(F63:F67,G63:G67),2)</f>
        <v>10844.82</v>
      </c>
      <c r="H62" s="63">
        <f>ROUND(SUMPRODUCT(F63:F67,H63:H67),2)</f>
        <v>31263.15</v>
      </c>
      <c r="I62" s="63">
        <f>ROUND(SUMPRODUCT(F63:F67,I63:I67),2)</f>
        <v>0</v>
      </c>
      <c r="J62" s="63">
        <f>ROUND(SUMPRODUCT(F63:F67,J63:J67),2)</f>
        <v>4750.04</v>
      </c>
      <c r="K62" s="63">
        <f>L62-(G62+H62+I62+J62)</f>
        <v>-46858.01</v>
      </c>
      <c r="L62" s="63"/>
      <c r="M62" s="4">
        <f>ROUND(SUM(M63:M67),2)</f>
        <v>46858.02</v>
      </c>
    </row>
    <row r="63" spans="1:13">
      <c r="A63" s="5" t="s">
        <v>166</v>
      </c>
      <c r="B63" s="6" t="s">
        <v>159</v>
      </c>
      <c r="C63" s="5" t="s">
        <v>160</v>
      </c>
      <c r="D63" s="6" t="s">
        <v>14</v>
      </c>
      <c r="E63" s="6" t="s">
        <v>48</v>
      </c>
      <c r="F63" s="8">
        <v>262.7</v>
      </c>
      <c r="G63" s="9">
        <v>1.26</v>
      </c>
      <c r="H63" s="9">
        <v>0</v>
      </c>
      <c r="I63" s="9">
        <v>0</v>
      </c>
      <c r="J63" s="9">
        <v>0.72</v>
      </c>
      <c r="K63" s="9">
        <v>0</v>
      </c>
      <c r="L63" s="9">
        <f>ROUND(G63+H63+I63+J63+K63,2)</f>
        <v>1.98</v>
      </c>
      <c r="M63" s="9">
        <f>ROUND(ROUND(F63,2)*ROUND(L63,2),2)</f>
        <v>520.15</v>
      </c>
    </row>
    <row r="64" spans="1:13">
      <c r="A64" s="5" t="s">
        <v>167</v>
      </c>
      <c r="B64" s="6" t="s">
        <v>168</v>
      </c>
      <c r="C64" s="5" t="s">
        <v>169</v>
      </c>
      <c r="D64" s="6" t="s">
        <v>170</v>
      </c>
      <c r="E64" s="6" t="s">
        <v>171</v>
      </c>
      <c r="F64" s="8">
        <v>262.7</v>
      </c>
      <c r="G64" s="9">
        <v>5.82</v>
      </c>
      <c r="H64" s="9">
        <v>0</v>
      </c>
      <c r="I64" s="9">
        <v>0</v>
      </c>
      <c r="J64" s="9">
        <v>2.82</v>
      </c>
      <c r="K64" s="9">
        <v>0</v>
      </c>
      <c r="L64" s="9">
        <f>ROUND(G64+H64+I64+J64+K64,2)</f>
        <v>8.64</v>
      </c>
      <c r="M64" s="9">
        <f>ROUND(ROUND(F64,2)*ROUND(L64,2),2)</f>
        <v>2269.73</v>
      </c>
    </row>
    <row r="65" spans="1:13" ht="24.75">
      <c r="A65" s="5" t="s">
        <v>172</v>
      </c>
      <c r="B65" s="6" t="s">
        <v>173</v>
      </c>
      <c r="C65" s="5" t="s">
        <v>174</v>
      </c>
      <c r="D65" s="6" t="s">
        <v>14</v>
      </c>
      <c r="E65" s="6" t="s">
        <v>48</v>
      </c>
      <c r="F65" s="8">
        <v>142</v>
      </c>
      <c r="G65" s="9">
        <v>15.31</v>
      </c>
      <c r="H65" s="9">
        <v>26.65</v>
      </c>
      <c r="I65" s="9">
        <v>0</v>
      </c>
      <c r="J65" s="9">
        <v>7.49</v>
      </c>
      <c r="K65" s="9">
        <v>0</v>
      </c>
      <c r="L65" s="9">
        <f>ROUND(G65+H65+I65+J65+K65,2)</f>
        <v>49.45</v>
      </c>
      <c r="M65" s="9">
        <f>ROUND(ROUND(F65,2)*ROUND(L65,2),2)</f>
        <v>7021.9</v>
      </c>
    </row>
    <row r="66" spans="1:13" ht="16.5">
      <c r="A66" s="5" t="s">
        <v>175</v>
      </c>
      <c r="B66" s="6" t="s">
        <v>176</v>
      </c>
      <c r="C66" s="5" t="s">
        <v>177</v>
      </c>
      <c r="D66" s="6" t="s">
        <v>80</v>
      </c>
      <c r="E66" s="6" t="s">
        <v>48</v>
      </c>
      <c r="F66" s="8">
        <v>262.7</v>
      </c>
      <c r="G66" s="9">
        <v>22.64</v>
      </c>
      <c r="H66" s="9">
        <v>93.78</v>
      </c>
      <c r="I66" s="9">
        <v>0</v>
      </c>
      <c r="J66" s="9">
        <v>9.02</v>
      </c>
      <c r="K66" s="9">
        <v>0</v>
      </c>
      <c r="L66" s="9">
        <f>ROUND(G66+H66+I66+J66+K66,2)</f>
        <v>125.44</v>
      </c>
      <c r="M66" s="9">
        <f>ROUND(ROUND(F66,2)*ROUND(L66,2),2)</f>
        <v>32953.089999999997</v>
      </c>
    </row>
    <row r="67" spans="1:13">
      <c r="A67" s="5" t="s">
        <v>178</v>
      </c>
      <c r="B67" s="6" t="s">
        <v>153</v>
      </c>
      <c r="C67" s="5" t="s">
        <v>154</v>
      </c>
      <c r="D67" s="6" t="s">
        <v>170</v>
      </c>
      <c r="E67" s="6" t="s">
        <v>155</v>
      </c>
      <c r="F67" s="8">
        <v>71</v>
      </c>
      <c r="G67" s="9">
        <v>12.16</v>
      </c>
      <c r="H67" s="9">
        <v>40.04</v>
      </c>
      <c r="I67" s="9">
        <v>0</v>
      </c>
      <c r="J67" s="9">
        <v>5.45</v>
      </c>
      <c r="K67" s="9">
        <v>0</v>
      </c>
      <c r="L67" s="9">
        <f>ROUND(G67+H67+I67+J67+K67,2)</f>
        <v>57.65</v>
      </c>
      <c r="M67" s="9">
        <f>ROUND(ROUND(F67,2)*ROUND(L67,2),2)</f>
        <v>4093.15</v>
      </c>
    </row>
    <row r="68" spans="1:13" ht="15" customHeight="1">
      <c r="A68" s="3" t="s">
        <v>179</v>
      </c>
      <c r="B68" s="63" t="s">
        <v>180</v>
      </c>
      <c r="C68" s="63"/>
      <c r="D68" s="63"/>
      <c r="E68" s="63"/>
      <c r="F68" s="63"/>
      <c r="G68" s="63">
        <f>ROUND(SUMPRODUCT(F69:F73,G69:G73),2)</f>
        <v>10914.82</v>
      </c>
      <c r="H68" s="63">
        <f>ROUND(SUMPRODUCT(F69:F73,H69:H73),2)</f>
        <v>284517.02</v>
      </c>
      <c r="I68" s="63">
        <f>ROUND(SUMPRODUCT(F69:F73,I69:I73),2)</f>
        <v>1.1399999999999999</v>
      </c>
      <c r="J68" s="63">
        <f>ROUND(SUMPRODUCT(F69:F73,J69:J73),2)</f>
        <v>2562.0100000000002</v>
      </c>
      <c r="K68" s="63">
        <f>L68-(G68+H68+I68+J68)</f>
        <v>-297994.99000000005</v>
      </c>
      <c r="L68" s="63"/>
      <c r="M68" s="4">
        <f>ROUND(SUM(M69:M73),2)</f>
        <v>297994.99</v>
      </c>
    </row>
    <row r="69" spans="1:13" ht="16.5">
      <c r="A69" s="5" t="s">
        <v>181</v>
      </c>
      <c r="B69" s="6" t="s">
        <v>182</v>
      </c>
      <c r="C69" s="5" t="s">
        <v>183</v>
      </c>
      <c r="D69" s="6" t="s">
        <v>14</v>
      </c>
      <c r="E69" s="6" t="s">
        <v>48</v>
      </c>
      <c r="F69" s="8">
        <v>1217</v>
      </c>
      <c r="G69" s="9">
        <v>2.48</v>
      </c>
      <c r="H69" s="9">
        <v>0</v>
      </c>
      <c r="I69" s="9">
        <v>0</v>
      </c>
      <c r="J69" s="9">
        <v>1.21</v>
      </c>
      <c r="K69" s="9">
        <v>0</v>
      </c>
      <c r="L69" s="9">
        <f>ROUND(G69+H69+I69+J69+K69,2)</f>
        <v>3.69</v>
      </c>
      <c r="M69" s="9">
        <f>ROUND(ROUND(F69,2)*ROUND(L69,2),2)</f>
        <v>4490.7299999999996</v>
      </c>
    </row>
    <row r="70" spans="1:13" ht="16.5">
      <c r="A70" s="5" t="s">
        <v>184</v>
      </c>
      <c r="B70" s="6" t="s">
        <v>185</v>
      </c>
      <c r="C70" s="5" t="s">
        <v>186</v>
      </c>
      <c r="D70" s="6" t="s">
        <v>80</v>
      </c>
      <c r="E70" s="6" t="s">
        <v>48</v>
      </c>
      <c r="F70" s="8">
        <v>856.28</v>
      </c>
      <c r="G70" s="9">
        <v>2.08</v>
      </c>
      <c r="H70" s="9">
        <v>292.16000000000003</v>
      </c>
      <c r="I70" s="9">
        <v>0</v>
      </c>
      <c r="J70" s="9">
        <v>0.93</v>
      </c>
      <c r="K70" s="9">
        <v>0</v>
      </c>
      <c r="L70" s="9">
        <f>ROUND(G70+H70+I70+J70+K70,2)</f>
        <v>295.17</v>
      </c>
      <c r="M70" s="9">
        <f>ROUND(ROUND(F70,2)*ROUND(L70,2),2)</f>
        <v>252748.17</v>
      </c>
    </row>
    <row r="71" spans="1:13">
      <c r="A71" s="5" t="s">
        <v>187</v>
      </c>
      <c r="B71" s="6" t="s">
        <v>188</v>
      </c>
      <c r="C71" s="5" t="s">
        <v>189</v>
      </c>
      <c r="D71" s="6" t="s">
        <v>29</v>
      </c>
      <c r="E71" s="6" t="s">
        <v>48</v>
      </c>
      <c r="F71" s="8">
        <v>360.72</v>
      </c>
      <c r="G71" s="9">
        <v>14.39</v>
      </c>
      <c r="H71" s="9">
        <v>63.46</v>
      </c>
      <c r="I71" s="9">
        <v>0</v>
      </c>
      <c r="J71" s="9">
        <v>0</v>
      </c>
      <c r="K71" s="9">
        <v>0</v>
      </c>
      <c r="L71" s="9">
        <f>ROUND(G71+H71+I71+J71+K71,2)</f>
        <v>77.849999999999994</v>
      </c>
      <c r="M71" s="9">
        <f>ROUND(ROUND(F71,2)*ROUND(L71,2),2)</f>
        <v>28082.05</v>
      </c>
    </row>
    <row r="72" spans="1:13" ht="16.5">
      <c r="A72" s="5" t="s">
        <v>190</v>
      </c>
      <c r="B72" s="6" t="s">
        <v>191</v>
      </c>
      <c r="C72" s="5" t="s">
        <v>192</v>
      </c>
      <c r="D72" s="6" t="s">
        <v>80</v>
      </c>
      <c r="E72" s="6" t="s">
        <v>81</v>
      </c>
      <c r="F72" s="8">
        <v>57</v>
      </c>
      <c r="G72" s="9">
        <v>5.88</v>
      </c>
      <c r="H72" s="9">
        <v>80.260000000000005</v>
      </c>
      <c r="I72" s="9">
        <v>0.02</v>
      </c>
      <c r="J72" s="9">
        <v>2.72</v>
      </c>
      <c r="K72" s="9">
        <v>0</v>
      </c>
      <c r="L72" s="9">
        <f>ROUND(G72+H72+I72+J72+K72,2)</f>
        <v>88.88</v>
      </c>
      <c r="M72" s="9">
        <f>ROUND(ROUND(F72,2)*ROUND(L72,2),2)</f>
        <v>5066.16</v>
      </c>
    </row>
    <row r="73" spans="1:13">
      <c r="A73" s="5" t="s">
        <v>193</v>
      </c>
      <c r="B73" s="6" t="s">
        <v>194</v>
      </c>
      <c r="C73" s="5" t="s">
        <v>195</v>
      </c>
      <c r="D73" s="6" t="s">
        <v>170</v>
      </c>
      <c r="E73" s="6" t="s">
        <v>196</v>
      </c>
      <c r="F73" s="8">
        <v>18</v>
      </c>
      <c r="G73" s="9">
        <v>32.76</v>
      </c>
      <c r="H73" s="9">
        <v>382.23</v>
      </c>
      <c r="I73" s="9">
        <v>0</v>
      </c>
      <c r="J73" s="9">
        <v>7.67</v>
      </c>
      <c r="K73" s="9">
        <v>0</v>
      </c>
      <c r="L73" s="9">
        <f>ROUND(G73+H73+I73+J73+K73,2)</f>
        <v>422.66</v>
      </c>
      <c r="M73" s="9">
        <f>ROUND(ROUND(F73,2)*ROUND(L73,2),2)</f>
        <v>7607.88</v>
      </c>
    </row>
    <row r="74" spans="1:13" ht="15" customHeight="1">
      <c r="A74" s="3" t="s">
        <v>197</v>
      </c>
      <c r="B74" s="63" t="s">
        <v>198</v>
      </c>
      <c r="C74" s="63"/>
      <c r="D74" s="63"/>
      <c r="E74" s="63"/>
      <c r="F74" s="63"/>
      <c r="G74" s="63">
        <f>ROUND(ROUND(F75*G75,2)+ROUND(F80*G80,2)+ROUND(F103*G103,2)+ROUND(F120*G120,2)+ROUND(F124*G124,2)+ROUND(F131*G131,2)+ROUND(F144*G144,2),2)</f>
        <v>0</v>
      </c>
      <c r="H74" s="63">
        <f>ROUND(ROUND(F75*H75,2)+ROUND(F80*H80,2)+ROUND(F103*H103,2)+ROUND(F120*H120,2)+ROUND(F124*H124,2)+ROUND(F131*H131,2)+ROUND(F144*H144,2),2)</f>
        <v>0</v>
      </c>
      <c r="I74" s="63">
        <f>ROUND(ROUND(F75*I75,2)+ROUND(F80*I80,2)+ROUND(F103*I103,2)+ROUND(F120*I120,2)+ROUND(F124*I124,2)+ROUND(F131*I131,2)+ROUND(F144*I144,2),2)</f>
        <v>0</v>
      </c>
      <c r="J74" s="63">
        <f>ROUND(ROUND(F75*J75,2)+ROUND(F80*J80,2)+ROUND(F103*J103,2)+ROUND(F120*J120,2)+ROUND(F124*J124,2)+ROUND(F131*J131,2)+ROUND(F144*J144,2),2)</f>
        <v>0</v>
      </c>
      <c r="K74" s="63">
        <f>L74-(G74+H74+I74+J74)</f>
        <v>0</v>
      </c>
      <c r="L74" s="63"/>
      <c r="M74" s="4">
        <f>ROUND(M75+M80+M103+M120+M124+M131+M144,2)</f>
        <v>1196590.95</v>
      </c>
    </row>
    <row r="75" spans="1:13" ht="15" customHeight="1">
      <c r="A75" s="3" t="s">
        <v>199</v>
      </c>
      <c r="B75" s="63" t="s">
        <v>66</v>
      </c>
      <c r="C75" s="63"/>
      <c r="D75" s="63"/>
      <c r="E75" s="63"/>
      <c r="F75" s="63"/>
      <c r="G75" s="63">
        <f>ROUND(SUMPRODUCT(F76:F79,G76:G79),2)</f>
        <v>25408.240000000002</v>
      </c>
      <c r="H75" s="63">
        <f>ROUND(SUMPRODUCT(F76:F79,H76:H79),2)</f>
        <v>3873.08</v>
      </c>
      <c r="I75" s="63">
        <f>ROUND(SUMPRODUCT(F76:F79,I76:I79),2)</f>
        <v>38859.42</v>
      </c>
      <c r="J75" s="63">
        <f>ROUND(SUMPRODUCT(F76:F79,J76:J79),2)</f>
        <v>10500.81</v>
      </c>
      <c r="K75" s="63">
        <f>L75-(G75+H75+I75+J75)</f>
        <v>-78641.549999999988</v>
      </c>
      <c r="L75" s="63"/>
      <c r="M75" s="4">
        <f>ROUND(SUM(M76:M79),2)</f>
        <v>78641.56</v>
      </c>
    </row>
    <row r="76" spans="1:13" ht="33">
      <c r="A76" s="5" t="s">
        <v>200</v>
      </c>
      <c r="B76" s="6" t="s">
        <v>68</v>
      </c>
      <c r="C76" s="5" t="s">
        <v>69</v>
      </c>
      <c r="D76" s="6" t="s">
        <v>14</v>
      </c>
      <c r="E76" s="6" t="s">
        <v>70</v>
      </c>
      <c r="F76" s="8">
        <v>2001</v>
      </c>
      <c r="G76" s="9">
        <v>0</v>
      </c>
      <c r="H76" s="9">
        <v>0</v>
      </c>
      <c r="I76" s="9">
        <v>19.420000000000002</v>
      </c>
      <c r="J76" s="9">
        <v>0</v>
      </c>
      <c r="K76" s="9">
        <v>0</v>
      </c>
      <c r="L76" s="9">
        <f>ROUND(G76+H76+I76+J76+K76,2)</f>
        <v>19.420000000000002</v>
      </c>
      <c r="M76" s="9">
        <f>ROUND(ROUND(F76,2)*ROUND(L76,2),2)</f>
        <v>38859.42</v>
      </c>
    </row>
    <row r="77" spans="1:13" ht="24.75">
      <c r="A77" s="5" t="s">
        <v>201</v>
      </c>
      <c r="B77" s="6" t="s">
        <v>72</v>
      </c>
      <c r="C77" s="5" t="s">
        <v>73</v>
      </c>
      <c r="D77" s="6" t="s">
        <v>14</v>
      </c>
      <c r="E77" s="6" t="s">
        <v>48</v>
      </c>
      <c r="F77" s="8">
        <v>1600.8</v>
      </c>
      <c r="G77" s="9">
        <v>13.11</v>
      </c>
      <c r="H77" s="9">
        <v>0</v>
      </c>
      <c r="I77" s="9">
        <v>0</v>
      </c>
      <c r="J77" s="9">
        <v>5.36</v>
      </c>
      <c r="K77" s="9">
        <v>0</v>
      </c>
      <c r="L77" s="9">
        <f>ROUND(G77+H77+I77+J77+K77,2)</f>
        <v>18.47</v>
      </c>
      <c r="M77" s="9">
        <f>ROUND(ROUND(F77,2)*ROUND(L77,2),2)</f>
        <v>29566.78</v>
      </c>
    </row>
    <row r="78" spans="1:13">
      <c r="A78" s="5" t="s">
        <v>202</v>
      </c>
      <c r="B78" s="6" t="s">
        <v>75</v>
      </c>
      <c r="C78" s="5" t="s">
        <v>76</v>
      </c>
      <c r="D78" s="6" t="s">
        <v>14</v>
      </c>
      <c r="E78" s="6" t="s">
        <v>48</v>
      </c>
      <c r="F78" s="8">
        <v>1600.8</v>
      </c>
      <c r="G78" s="9">
        <v>2.41</v>
      </c>
      <c r="H78" s="9">
        <v>2.21</v>
      </c>
      <c r="I78" s="9">
        <v>0</v>
      </c>
      <c r="J78" s="9">
        <v>1.05</v>
      </c>
      <c r="K78" s="9">
        <v>0</v>
      </c>
      <c r="L78" s="9">
        <f>ROUND(G78+H78+I78+J78+K78,2)</f>
        <v>5.67</v>
      </c>
      <c r="M78" s="9">
        <f>ROUND(ROUND(F78,2)*ROUND(L78,2),2)</f>
        <v>9076.5400000000009</v>
      </c>
    </row>
    <row r="79" spans="1:13" ht="16.5">
      <c r="A79" s="5" t="s">
        <v>203</v>
      </c>
      <c r="B79" s="6" t="s">
        <v>78</v>
      </c>
      <c r="C79" s="5" t="s">
        <v>79</v>
      </c>
      <c r="D79" s="6" t="s">
        <v>80</v>
      </c>
      <c r="E79" s="6" t="s">
        <v>81</v>
      </c>
      <c r="F79" s="8">
        <v>124.19</v>
      </c>
      <c r="G79" s="9">
        <v>4.54</v>
      </c>
      <c r="H79" s="9">
        <v>2.7</v>
      </c>
      <c r="I79" s="9">
        <v>0</v>
      </c>
      <c r="J79" s="9">
        <v>1.93</v>
      </c>
      <c r="K79" s="9">
        <v>0</v>
      </c>
      <c r="L79" s="9">
        <f>ROUND(G79+H79+I79+J79+K79,2)</f>
        <v>9.17</v>
      </c>
      <c r="M79" s="9">
        <f>ROUND(ROUND(F79,2)*ROUND(L79,2),2)</f>
        <v>1138.82</v>
      </c>
    </row>
    <row r="80" spans="1:13" ht="15" customHeight="1">
      <c r="A80" s="3" t="s">
        <v>204</v>
      </c>
      <c r="B80" s="63" t="s">
        <v>83</v>
      </c>
      <c r="C80" s="63"/>
      <c r="D80" s="63"/>
      <c r="E80" s="63"/>
      <c r="F80" s="63"/>
      <c r="G80" s="63">
        <f>ROUND(SUMPRODUCT(F81:F102,G81:G102),2)</f>
        <v>26697.26</v>
      </c>
      <c r="H80" s="63">
        <f>ROUND(SUMPRODUCT(F81:F102,H81:H102),2)</f>
        <v>49351.86</v>
      </c>
      <c r="I80" s="63">
        <f>ROUND(SUMPRODUCT(F81:F102,I81:I102),2)</f>
        <v>6170.81</v>
      </c>
      <c r="J80" s="63">
        <f>ROUND(SUMPRODUCT(F81:F102,J81:J102),2)</f>
        <v>11987.57</v>
      </c>
      <c r="K80" s="63">
        <f>L80-(G80+H80+I80+J80)</f>
        <v>-94207.5</v>
      </c>
      <c r="L80" s="63"/>
      <c r="M80" s="4">
        <f>ROUND(SUM(M81:M102),2)</f>
        <v>94207.51</v>
      </c>
    </row>
    <row r="81" spans="1:13">
      <c r="A81" s="69" t="s">
        <v>205</v>
      </c>
      <c r="B81" s="70" t="s">
        <v>85</v>
      </c>
      <c r="C81" s="5" t="s">
        <v>86</v>
      </c>
      <c r="D81" s="70" t="s">
        <v>62</v>
      </c>
      <c r="E81" s="70" t="s">
        <v>48</v>
      </c>
      <c r="F81" s="71">
        <v>91.8</v>
      </c>
      <c r="G81" s="68">
        <v>28.58</v>
      </c>
      <c r="H81" s="68">
        <v>0</v>
      </c>
      <c r="I81" s="68">
        <v>0</v>
      </c>
      <c r="J81" s="68">
        <v>15.62</v>
      </c>
      <c r="K81" s="68">
        <v>0</v>
      </c>
      <c r="L81" s="68">
        <f>ROUND(G81+H81+I81+J81+K81,2)</f>
        <v>44.2</v>
      </c>
      <c r="M81" s="68">
        <f>ROUND(ROUND(F81,2)*ROUND(L81,2),2)</f>
        <v>4057.56</v>
      </c>
    </row>
    <row r="82" spans="1:13" ht="0.95" customHeight="1">
      <c r="A82" s="69"/>
      <c r="B82" s="70"/>
      <c r="C82" s="1"/>
      <c r="D82" s="70"/>
      <c r="E82" s="70"/>
      <c r="F82" s="71"/>
      <c r="G82" s="68"/>
      <c r="H82" s="68"/>
      <c r="I82" s="68"/>
      <c r="J82" s="68"/>
      <c r="K82" s="68"/>
      <c r="L82" s="68"/>
      <c r="M82" s="68"/>
    </row>
    <row r="83" spans="1:13">
      <c r="A83" s="69" t="s">
        <v>206</v>
      </c>
      <c r="B83" s="70" t="s">
        <v>88</v>
      </c>
      <c r="C83" s="5" t="s">
        <v>89</v>
      </c>
      <c r="D83" s="70" t="s">
        <v>62</v>
      </c>
      <c r="E83" s="70" t="s">
        <v>48</v>
      </c>
      <c r="F83" s="71">
        <v>91.8</v>
      </c>
      <c r="G83" s="68">
        <v>5.71</v>
      </c>
      <c r="H83" s="68">
        <v>3</v>
      </c>
      <c r="I83" s="68">
        <v>0</v>
      </c>
      <c r="J83" s="68">
        <v>3.13</v>
      </c>
      <c r="K83" s="68">
        <v>0</v>
      </c>
      <c r="L83" s="68">
        <f>ROUND(G83+H83+I83+J83+K83,2)</f>
        <v>11.84</v>
      </c>
      <c r="M83" s="68">
        <f>ROUND(ROUND(F83,2)*ROUND(L83,2),2)</f>
        <v>1086.9100000000001</v>
      </c>
    </row>
    <row r="84" spans="1:13" ht="0.95" customHeight="1">
      <c r="A84" s="69"/>
      <c r="B84" s="70"/>
      <c r="C84" s="1"/>
      <c r="D84" s="70"/>
      <c r="E84" s="70"/>
      <c r="F84" s="71"/>
      <c r="G84" s="68"/>
      <c r="H84" s="68"/>
      <c r="I84" s="68"/>
      <c r="J84" s="68"/>
      <c r="K84" s="68"/>
      <c r="L84" s="68"/>
      <c r="M84" s="68"/>
    </row>
    <row r="85" spans="1:13">
      <c r="A85" s="5" t="s">
        <v>207</v>
      </c>
      <c r="B85" s="6" t="s">
        <v>159</v>
      </c>
      <c r="C85" s="5" t="s">
        <v>160</v>
      </c>
      <c r="D85" s="6" t="s">
        <v>14</v>
      </c>
      <c r="E85" s="6" t="s">
        <v>48</v>
      </c>
      <c r="F85" s="8">
        <v>91.8</v>
      </c>
      <c r="G85" s="9">
        <v>1.26</v>
      </c>
      <c r="H85" s="9">
        <v>0</v>
      </c>
      <c r="I85" s="9">
        <v>0</v>
      </c>
      <c r="J85" s="9">
        <v>0.72</v>
      </c>
      <c r="K85" s="9">
        <v>0</v>
      </c>
      <c r="L85" s="9">
        <f>ROUND(G85+H85+I85+J85+K85,2)</f>
        <v>1.98</v>
      </c>
      <c r="M85" s="9">
        <f>ROUND(ROUND(F85,2)*ROUND(L85,2),2)</f>
        <v>181.76</v>
      </c>
    </row>
    <row r="86" spans="1:13" ht="16.5">
      <c r="A86" s="5" t="s">
        <v>208</v>
      </c>
      <c r="B86" s="6" t="s">
        <v>95</v>
      </c>
      <c r="C86" s="5" t="s">
        <v>96</v>
      </c>
      <c r="D86" s="6" t="s">
        <v>62</v>
      </c>
      <c r="E86" s="6" t="s">
        <v>48</v>
      </c>
      <c r="F86" s="8">
        <v>91.8</v>
      </c>
      <c r="G86" s="9">
        <v>11.24</v>
      </c>
      <c r="H86" s="9">
        <v>51.75</v>
      </c>
      <c r="I86" s="9">
        <v>0</v>
      </c>
      <c r="J86" s="9">
        <v>4.7300000000000004</v>
      </c>
      <c r="K86" s="9">
        <v>0</v>
      </c>
      <c r="L86" s="9">
        <f>ROUND(G86+H86+I86+J86+K86,2)</f>
        <v>67.72</v>
      </c>
      <c r="M86" s="9">
        <f>ROUND(ROUND(F86,2)*ROUND(L86,2),2)</f>
        <v>6216.7</v>
      </c>
    </row>
    <row r="87" spans="1:13">
      <c r="A87" s="69" t="s">
        <v>209</v>
      </c>
      <c r="B87" s="70" t="s">
        <v>98</v>
      </c>
      <c r="C87" s="5" t="s">
        <v>99</v>
      </c>
      <c r="D87" s="70" t="s">
        <v>100</v>
      </c>
      <c r="E87" s="70" t="s">
        <v>101</v>
      </c>
      <c r="F87" s="71">
        <v>91.8</v>
      </c>
      <c r="G87" s="68">
        <v>11.24</v>
      </c>
      <c r="H87" s="68">
        <v>67.12</v>
      </c>
      <c r="I87" s="68">
        <v>0</v>
      </c>
      <c r="J87" s="68">
        <v>4.7300000000000004</v>
      </c>
      <c r="K87" s="68">
        <v>0</v>
      </c>
      <c r="L87" s="68">
        <f>ROUND(G87+H87+I87+J87+K87,2)</f>
        <v>83.09</v>
      </c>
      <c r="M87" s="68">
        <f>ROUND(ROUND(F87,2)*ROUND(L87,2),2)</f>
        <v>7627.66</v>
      </c>
    </row>
    <row r="88" spans="1:13" ht="0.95" customHeight="1">
      <c r="A88" s="69"/>
      <c r="B88" s="70"/>
      <c r="C88" s="1"/>
      <c r="D88" s="70"/>
      <c r="E88" s="70"/>
      <c r="F88" s="71"/>
      <c r="G88" s="68"/>
      <c r="H88" s="68"/>
      <c r="I88" s="68"/>
      <c r="J88" s="68"/>
      <c r="K88" s="68"/>
      <c r="L88" s="68"/>
      <c r="M88" s="68"/>
    </row>
    <row r="89" spans="1:13" ht="16.5">
      <c r="A89" s="5" t="s">
        <v>210</v>
      </c>
      <c r="B89" s="6" t="s">
        <v>211</v>
      </c>
      <c r="C89" s="5" t="s">
        <v>212</v>
      </c>
      <c r="D89" s="6" t="s">
        <v>14</v>
      </c>
      <c r="E89" s="6" t="s">
        <v>101</v>
      </c>
      <c r="F89" s="8">
        <v>330.48</v>
      </c>
      <c r="G89" s="9">
        <v>19.37</v>
      </c>
      <c r="H89" s="9">
        <v>20.98</v>
      </c>
      <c r="I89" s="9">
        <v>18.010000000000002</v>
      </c>
      <c r="J89" s="9">
        <v>7.48</v>
      </c>
      <c r="K89" s="9">
        <v>0</v>
      </c>
      <c r="L89" s="9">
        <f>ROUND(G89+H89+I89+J89+K89,2)</f>
        <v>65.84</v>
      </c>
      <c r="M89" s="9">
        <f>ROUND(ROUND(F89,2)*ROUND(L89,2),2)</f>
        <v>21758.799999999999</v>
      </c>
    </row>
    <row r="90" spans="1:13" ht="16.5">
      <c r="A90" s="5" t="s">
        <v>213</v>
      </c>
      <c r="B90" s="6" t="s">
        <v>107</v>
      </c>
      <c r="C90" s="5" t="s">
        <v>108</v>
      </c>
      <c r="D90" s="6" t="s">
        <v>62</v>
      </c>
      <c r="E90" s="6" t="s">
        <v>48</v>
      </c>
      <c r="F90" s="8">
        <v>91.8</v>
      </c>
      <c r="G90" s="9">
        <v>88.59</v>
      </c>
      <c r="H90" s="9">
        <v>260.77</v>
      </c>
      <c r="I90" s="9">
        <v>0</v>
      </c>
      <c r="J90" s="9">
        <v>43.14</v>
      </c>
      <c r="K90" s="9">
        <v>0</v>
      </c>
      <c r="L90" s="9">
        <f>ROUND(G90+H90+I90+J90+K90,2)</f>
        <v>392.5</v>
      </c>
      <c r="M90" s="9">
        <f>ROUND(ROUND(F90,2)*ROUND(L90,2),2)</f>
        <v>36031.5</v>
      </c>
    </row>
    <row r="91" spans="1:13" ht="24.75">
      <c r="A91" s="5" t="s">
        <v>214</v>
      </c>
      <c r="B91" s="6" t="s">
        <v>110</v>
      </c>
      <c r="C91" s="5" t="s">
        <v>111</v>
      </c>
      <c r="D91" s="6" t="s">
        <v>14</v>
      </c>
      <c r="E91" s="6" t="s">
        <v>58</v>
      </c>
      <c r="F91" s="8">
        <v>365.33</v>
      </c>
      <c r="G91" s="9">
        <v>7.04</v>
      </c>
      <c r="H91" s="9">
        <v>0</v>
      </c>
      <c r="I91" s="9">
        <v>0.42</v>
      </c>
      <c r="J91" s="9">
        <v>2.72</v>
      </c>
      <c r="K91" s="9">
        <v>0</v>
      </c>
      <c r="L91" s="9">
        <f>ROUND(G91+H91+I91+J91+K91,2)</f>
        <v>10.18</v>
      </c>
      <c r="M91" s="9">
        <f>ROUND(ROUND(F91,2)*ROUND(L91,2),2)</f>
        <v>3719.06</v>
      </c>
    </row>
    <row r="92" spans="1:13">
      <c r="A92" s="69" t="s">
        <v>215</v>
      </c>
      <c r="B92" s="70" t="s">
        <v>113</v>
      </c>
      <c r="C92" s="5" t="s">
        <v>114</v>
      </c>
      <c r="D92" s="70" t="s">
        <v>62</v>
      </c>
      <c r="E92" s="70" t="s">
        <v>101</v>
      </c>
      <c r="F92" s="71">
        <v>30.14</v>
      </c>
      <c r="G92" s="68">
        <v>92.4</v>
      </c>
      <c r="H92" s="68">
        <v>176.16</v>
      </c>
      <c r="I92" s="68">
        <v>0</v>
      </c>
      <c r="J92" s="68">
        <v>46.98</v>
      </c>
      <c r="K92" s="68">
        <v>0</v>
      </c>
      <c r="L92" s="68">
        <f>ROUND(G92+H92+I92+J92+K92,2)</f>
        <v>315.54000000000002</v>
      </c>
      <c r="M92" s="68">
        <f>ROUND(ROUND(F92,2)*ROUND(L92,2),2)</f>
        <v>9510.3799999999992</v>
      </c>
    </row>
    <row r="93" spans="1:13" ht="0.95" customHeight="1">
      <c r="A93" s="69"/>
      <c r="B93" s="70"/>
      <c r="C93" s="1"/>
      <c r="D93" s="70"/>
      <c r="E93" s="70"/>
      <c r="F93" s="71"/>
      <c r="G93" s="68"/>
      <c r="H93" s="68"/>
      <c r="I93" s="68"/>
      <c r="J93" s="68"/>
      <c r="K93" s="68"/>
      <c r="L93" s="68"/>
      <c r="M93" s="68"/>
    </row>
    <row r="94" spans="1:13" ht="16.5">
      <c r="A94" s="5" t="s">
        <v>216</v>
      </c>
      <c r="B94" s="6" t="s">
        <v>116</v>
      </c>
      <c r="C94" s="5" t="s">
        <v>117</v>
      </c>
      <c r="D94" s="6" t="s">
        <v>14</v>
      </c>
      <c r="E94" s="6" t="s">
        <v>118</v>
      </c>
      <c r="F94" s="8">
        <v>1.8</v>
      </c>
      <c r="G94" s="9">
        <v>8.89</v>
      </c>
      <c r="H94" s="9">
        <v>11.46</v>
      </c>
      <c r="I94" s="9">
        <v>36.35</v>
      </c>
      <c r="J94" s="9">
        <v>2.57</v>
      </c>
      <c r="K94" s="9">
        <v>0</v>
      </c>
      <c r="L94" s="9">
        <f>ROUND(G94+H94+I94+J94+K94,2)</f>
        <v>59.27</v>
      </c>
      <c r="M94" s="9">
        <f>ROUND(ROUND(F94,2)*ROUND(L94,2),2)</f>
        <v>106.69</v>
      </c>
    </row>
    <row r="95" spans="1:13" ht="16.5">
      <c r="A95" s="5" t="s">
        <v>217</v>
      </c>
      <c r="B95" s="6" t="s">
        <v>120</v>
      </c>
      <c r="C95" s="5" t="s">
        <v>121</v>
      </c>
      <c r="D95" s="6" t="s">
        <v>14</v>
      </c>
      <c r="E95" s="6" t="s">
        <v>81</v>
      </c>
      <c r="F95" s="8">
        <v>18</v>
      </c>
      <c r="G95" s="9">
        <v>0</v>
      </c>
      <c r="H95" s="9">
        <v>1.45</v>
      </c>
      <c r="I95" s="9">
        <v>0</v>
      </c>
      <c r="J95" s="9">
        <v>0</v>
      </c>
      <c r="K95" s="9">
        <v>0</v>
      </c>
      <c r="L95" s="9">
        <f>ROUND(G95+H95+I95+J95+K95,2)</f>
        <v>1.45</v>
      </c>
      <c r="M95" s="9">
        <f>ROUND(ROUND(F95,2)*ROUND(L95,2),2)</f>
        <v>26.1</v>
      </c>
    </row>
    <row r="96" spans="1:13" ht="24.75">
      <c r="A96" s="5" t="s">
        <v>218</v>
      </c>
      <c r="B96" s="6" t="s">
        <v>123</v>
      </c>
      <c r="C96" s="5" t="s">
        <v>124</v>
      </c>
      <c r="D96" s="6" t="s">
        <v>14</v>
      </c>
      <c r="E96" s="6" t="s">
        <v>101</v>
      </c>
      <c r="F96" s="8">
        <v>34.67</v>
      </c>
      <c r="G96" s="9">
        <v>1.18</v>
      </c>
      <c r="H96" s="9">
        <v>8.19</v>
      </c>
      <c r="I96" s="9">
        <v>0</v>
      </c>
      <c r="J96" s="9">
        <v>0.46</v>
      </c>
      <c r="K96" s="9">
        <v>0</v>
      </c>
      <c r="L96" s="9">
        <f>ROUND(G96+H96+I96+J96+K96,2)</f>
        <v>9.83</v>
      </c>
      <c r="M96" s="9">
        <f>ROUND(ROUND(F96,2)*ROUND(L96,2),2)</f>
        <v>340.81</v>
      </c>
    </row>
    <row r="97" spans="1:13" ht="24.75">
      <c r="A97" s="5" t="s">
        <v>219</v>
      </c>
      <c r="B97" s="6" t="s">
        <v>220</v>
      </c>
      <c r="C97" s="5" t="s">
        <v>221</v>
      </c>
      <c r="D97" s="6" t="s">
        <v>14</v>
      </c>
      <c r="E97" s="6" t="s">
        <v>48</v>
      </c>
      <c r="F97" s="8">
        <v>9</v>
      </c>
      <c r="G97" s="9">
        <v>28.06</v>
      </c>
      <c r="H97" s="9">
        <v>52.36</v>
      </c>
      <c r="I97" s="9">
        <v>0</v>
      </c>
      <c r="J97" s="9">
        <v>11.99</v>
      </c>
      <c r="K97" s="9">
        <v>0</v>
      </c>
      <c r="L97" s="9">
        <f>ROUND(G97+H97+I97+J97+K97,2)</f>
        <v>92.41</v>
      </c>
      <c r="M97" s="9">
        <f>ROUND(ROUND(F97,2)*ROUND(L97,2),2)</f>
        <v>831.69</v>
      </c>
    </row>
    <row r="98" spans="1:13">
      <c r="A98" s="69" t="s">
        <v>222</v>
      </c>
      <c r="B98" s="70" t="s">
        <v>223</v>
      </c>
      <c r="C98" s="5" t="s">
        <v>224</v>
      </c>
      <c r="D98" s="70" t="s">
        <v>37</v>
      </c>
      <c r="E98" s="70" t="s">
        <v>48</v>
      </c>
      <c r="F98" s="71">
        <v>1.36</v>
      </c>
      <c r="G98" s="68">
        <v>129.63</v>
      </c>
      <c r="H98" s="68">
        <v>613.91</v>
      </c>
      <c r="I98" s="68">
        <v>0</v>
      </c>
      <c r="J98" s="68">
        <v>48.49</v>
      </c>
      <c r="K98" s="68">
        <v>0</v>
      </c>
      <c r="L98" s="68">
        <f>ROUND(G98+H98+I98+J98+K98,2)</f>
        <v>792.03</v>
      </c>
      <c r="M98" s="68">
        <f>ROUND(ROUND(F98,2)*ROUND(L98,2),2)</f>
        <v>1077.1600000000001</v>
      </c>
    </row>
    <row r="99" spans="1:13" ht="0.95" customHeight="1">
      <c r="A99" s="69"/>
      <c r="B99" s="70"/>
      <c r="C99" s="1"/>
      <c r="D99" s="70"/>
      <c r="E99" s="70"/>
      <c r="F99" s="71"/>
      <c r="G99" s="68"/>
      <c r="H99" s="68"/>
      <c r="I99" s="68"/>
      <c r="J99" s="68"/>
      <c r="K99" s="68"/>
      <c r="L99" s="68"/>
      <c r="M99" s="68"/>
    </row>
    <row r="100" spans="1:13" ht="16.5">
      <c r="A100" s="5" t="s">
        <v>225</v>
      </c>
      <c r="B100" s="6" t="s">
        <v>226</v>
      </c>
      <c r="C100" s="5" t="s">
        <v>227</v>
      </c>
      <c r="D100" s="6" t="s">
        <v>14</v>
      </c>
      <c r="E100" s="6" t="s">
        <v>48</v>
      </c>
      <c r="F100" s="8">
        <v>17.399999999999999</v>
      </c>
      <c r="G100" s="9">
        <v>2.36</v>
      </c>
      <c r="H100" s="9">
        <v>1.58</v>
      </c>
      <c r="I100" s="9">
        <v>0</v>
      </c>
      <c r="J100" s="9">
        <v>1.06</v>
      </c>
      <c r="K100" s="9">
        <v>0</v>
      </c>
      <c r="L100" s="9">
        <f>ROUND(G100+H100+I100+J100+K100,2)</f>
        <v>5</v>
      </c>
      <c r="M100" s="9">
        <f>ROUND(ROUND(F100,2)*ROUND(L100,2),2)</f>
        <v>87</v>
      </c>
    </row>
    <row r="101" spans="1:13" ht="16.5">
      <c r="A101" s="5" t="s">
        <v>228</v>
      </c>
      <c r="B101" s="6" t="s">
        <v>229</v>
      </c>
      <c r="C101" s="5" t="s">
        <v>230</v>
      </c>
      <c r="D101" s="6" t="s">
        <v>29</v>
      </c>
      <c r="E101" s="6" t="s">
        <v>48</v>
      </c>
      <c r="F101" s="8">
        <v>17.399999999999999</v>
      </c>
      <c r="G101" s="9">
        <v>26.21</v>
      </c>
      <c r="H101" s="9">
        <v>11.16</v>
      </c>
      <c r="I101" s="9">
        <v>0</v>
      </c>
      <c r="J101" s="9">
        <v>9.4499999999999993</v>
      </c>
      <c r="K101" s="9">
        <v>0</v>
      </c>
      <c r="L101" s="9">
        <f>ROUND(G101+H101+I101+J101+K101,2)</f>
        <v>46.82</v>
      </c>
      <c r="M101" s="9">
        <f>ROUND(ROUND(F101,2)*ROUND(L101,2),2)</f>
        <v>814.67</v>
      </c>
    </row>
    <row r="102" spans="1:13" ht="24.75">
      <c r="A102" s="5" t="s">
        <v>231</v>
      </c>
      <c r="B102" s="6" t="s">
        <v>232</v>
      </c>
      <c r="C102" s="5" t="s">
        <v>233</v>
      </c>
      <c r="D102" s="6" t="s">
        <v>170</v>
      </c>
      <c r="E102" s="6" t="s">
        <v>171</v>
      </c>
      <c r="F102" s="8">
        <v>17.399999999999999</v>
      </c>
      <c r="G102" s="9">
        <v>28.53</v>
      </c>
      <c r="H102" s="9">
        <v>7.13</v>
      </c>
      <c r="I102" s="9">
        <v>0</v>
      </c>
      <c r="J102" s="9">
        <v>6.47</v>
      </c>
      <c r="K102" s="9">
        <v>0</v>
      </c>
      <c r="L102" s="9">
        <f>ROUND(G102+H102+I102+J102+K102,2)</f>
        <v>42.13</v>
      </c>
      <c r="M102" s="9">
        <f>ROUND(ROUND(F102,2)*ROUND(L102,2),2)</f>
        <v>733.06</v>
      </c>
    </row>
    <row r="103" spans="1:13" ht="15" customHeight="1">
      <c r="A103" s="3" t="s">
        <v>234</v>
      </c>
      <c r="B103" s="63" t="s">
        <v>126</v>
      </c>
      <c r="C103" s="63"/>
      <c r="D103" s="63"/>
      <c r="E103" s="63"/>
      <c r="F103" s="63"/>
      <c r="G103" s="63">
        <f>ROUND(SUMPRODUCT(F104:F119,G104:G119),2)</f>
        <v>172986.95</v>
      </c>
      <c r="H103" s="63">
        <f>ROUND(SUMPRODUCT(F104:F119,H104:H119),2)</f>
        <v>482831.21</v>
      </c>
      <c r="I103" s="63">
        <f>ROUND(SUMPRODUCT(F104:F119,I104:I119),2)</f>
        <v>137.72999999999999</v>
      </c>
      <c r="J103" s="63">
        <f>ROUND(SUMPRODUCT(F104:F119,J104:J119),2)</f>
        <v>74521.490000000005</v>
      </c>
      <c r="K103" s="63">
        <f>L103-(G103+H103+I103+J103)</f>
        <v>-730477.38</v>
      </c>
      <c r="L103" s="63"/>
      <c r="M103" s="4">
        <f>ROUND(SUM(M104:M119),2)</f>
        <v>730477.38</v>
      </c>
    </row>
    <row r="104" spans="1:13" ht="16.5">
      <c r="A104" s="5" t="s">
        <v>235</v>
      </c>
      <c r="B104" s="6" t="s">
        <v>128</v>
      </c>
      <c r="C104" s="5" t="s">
        <v>129</v>
      </c>
      <c r="D104" s="6" t="s">
        <v>14</v>
      </c>
      <c r="E104" s="6" t="s">
        <v>48</v>
      </c>
      <c r="F104" s="8">
        <v>1721.67</v>
      </c>
      <c r="G104" s="9">
        <v>15.84</v>
      </c>
      <c r="H104" s="9">
        <v>0</v>
      </c>
      <c r="I104" s="9">
        <v>0</v>
      </c>
      <c r="J104" s="9">
        <v>7.87</v>
      </c>
      <c r="K104" s="9">
        <v>0</v>
      </c>
      <c r="L104" s="9">
        <f t="shared" ref="L104:L112" si="4">ROUND(G104+H104+I104+J104+K104,2)</f>
        <v>23.71</v>
      </c>
      <c r="M104" s="9">
        <f t="shared" ref="M104:M112" si="5">ROUND(ROUND(F104,2)*ROUND(L104,2),2)</f>
        <v>40820.800000000003</v>
      </c>
    </row>
    <row r="105" spans="1:13" ht="16.5">
      <c r="A105" s="5" t="s">
        <v>236</v>
      </c>
      <c r="B105" s="6" t="s">
        <v>131</v>
      </c>
      <c r="C105" s="5" t="s">
        <v>132</v>
      </c>
      <c r="D105" s="6" t="s">
        <v>14</v>
      </c>
      <c r="E105" s="6" t="s">
        <v>48</v>
      </c>
      <c r="F105" s="8">
        <v>1721.67</v>
      </c>
      <c r="G105" s="9">
        <v>7.94</v>
      </c>
      <c r="H105" s="9">
        <v>0</v>
      </c>
      <c r="I105" s="9">
        <v>0</v>
      </c>
      <c r="J105" s="9">
        <v>3.93</v>
      </c>
      <c r="K105" s="9">
        <v>0</v>
      </c>
      <c r="L105" s="9">
        <f t="shared" si="4"/>
        <v>11.87</v>
      </c>
      <c r="M105" s="9">
        <f t="shared" si="5"/>
        <v>20436.22</v>
      </c>
    </row>
    <row r="106" spans="1:13" ht="16.5">
      <c r="A106" s="5" t="s">
        <v>237</v>
      </c>
      <c r="B106" s="6" t="s">
        <v>91</v>
      </c>
      <c r="C106" s="5" t="s">
        <v>92</v>
      </c>
      <c r="D106" s="6" t="s">
        <v>80</v>
      </c>
      <c r="E106" s="6" t="s">
        <v>93</v>
      </c>
      <c r="F106" s="8">
        <v>1721.67</v>
      </c>
      <c r="G106" s="9">
        <v>2.5099999999999998</v>
      </c>
      <c r="H106" s="9">
        <v>0</v>
      </c>
      <c r="I106" s="9">
        <v>0</v>
      </c>
      <c r="J106" s="9">
        <v>0.03</v>
      </c>
      <c r="K106" s="9">
        <v>0</v>
      </c>
      <c r="L106" s="9">
        <f t="shared" si="4"/>
        <v>2.54</v>
      </c>
      <c r="M106" s="9">
        <f t="shared" si="5"/>
        <v>4373.04</v>
      </c>
    </row>
    <row r="107" spans="1:13" ht="24.75">
      <c r="A107" s="5" t="s">
        <v>238</v>
      </c>
      <c r="B107" s="6" t="s">
        <v>135</v>
      </c>
      <c r="C107" s="5" t="s">
        <v>136</v>
      </c>
      <c r="D107" s="6" t="s">
        <v>14</v>
      </c>
      <c r="E107" s="6" t="s">
        <v>48</v>
      </c>
      <c r="F107" s="8">
        <v>1721.67</v>
      </c>
      <c r="G107" s="9">
        <v>3.9</v>
      </c>
      <c r="H107" s="9">
        <v>1.6</v>
      </c>
      <c r="I107" s="9">
        <v>0.01</v>
      </c>
      <c r="J107" s="9">
        <v>1.56</v>
      </c>
      <c r="K107" s="9">
        <v>0</v>
      </c>
      <c r="L107" s="9">
        <f t="shared" si="4"/>
        <v>7.07</v>
      </c>
      <c r="M107" s="9">
        <f t="shared" si="5"/>
        <v>12172.21</v>
      </c>
    </row>
    <row r="108" spans="1:13" ht="24.75">
      <c r="A108" s="5" t="s">
        <v>239</v>
      </c>
      <c r="B108" s="6" t="s">
        <v>138</v>
      </c>
      <c r="C108" s="5" t="s">
        <v>139</v>
      </c>
      <c r="D108" s="6" t="s">
        <v>14</v>
      </c>
      <c r="E108" s="6" t="s">
        <v>48</v>
      </c>
      <c r="F108" s="8">
        <v>1721.67</v>
      </c>
      <c r="G108" s="9">
        <v>22.27</v>
      </c>
      <c r="H108" s="9">
        <v>21.8</v>
      </c>
      <c r="I108" s="9">
        <v>7.0000000000000007E-2</v>
      </c>
      <c r="J108" s="9">
        <v>9.61</v>
      </c>
      <c r="K108" s="9">
        <v>0</v>
      </c>
      <c r="L108" s="9">
        <f t="shared" si="4"/>
        <v>53.75</v>
      </c>
      <c r="M108" s="9">
        <f t="shared" si="5"/>
        <v>92539.76</v>
      </c>
    </row>
    <row r="109" spans="1:13" ht="16.5">
      <c r="A109" s="5" t="s">
        <v>240</v>
      </c>
      <c r="B109" s="6" t="s">
        <v>241</v>
      </c>
      <c r="C109" s="5" t="s">
        <v>242</v>
      </c>
      <c r="D109" s="6" t="s">
        <v>80</v>
      </c>
      <c r="E109" s="6" t="s">
        <v>48</v>
      </c>
      <c r="F109" s="8">
        <v>1269.6500000000001</v>
      </c>
      <c r="G109" s="9">
        <v>32.299999999999997</v>
      </c>
      <c r="H109" s="9">
        <v>94.44</v>
      </c>
      <c r="I109" s="9">
        <v>0</v>
      </c>
      <c r="J109" s="9">
        <v>13.68</v>
      </c>
      <c r="K109" s="9">
        <v>0</v>
      </c>
      <c r="L109" s="9">
        <f t="shared" si="4"/>
        <v>140.41999999999999</v>
      </c>
      <c r="M109" s="9">
        <f t="shared" si="5"/>
        <v>178284.25</v>
      </c>
    </row>
    <row r="110" spans="1:13" ht="16.5">
      <c r="A110" s="5" t="s">
        <v>243</v>
      </c>
      <c r="B110" s="6" t="s">
        <v>244</v>
      </c>
      <c r="C110" s="5" t="s">
        <v>245</v>
      </c>
      <c r="D110" s="6" t="s">
        <v>80</v>
      </c>
      <c r="E110" s="6" t="s">
        <v>48</v>
      </c>
      <c r="F110" s="8">
        <v>168.7</v>
      </c>
      <c r="G110" s="9">
        <v>32.299999999999997</v>
      </c>
      <c r="H110" s="9">
        <v>80.89</v>
      </c>
      <c r="I110" s="9">
        <v>0</v>
      </c>
      <c r="J110" s="9">
        <v>13.68</v>
      </c>
      <c r="K110" s="9">
        <v>0</v>
      </c>
      <c r="L110" s="9">
        <f t="shared" si="4"/>
        <v>126.87</v>
      </c>
      <c r="M110" s="9">
        <f t="shared" si="5"/>
        <v>21402.97</v>
      </c>
    </row>
    <row r="111" spans="1:13" ht="16.5">
      <c r="A111" s="5" t="s">
        <v>246</v>
      </c>
      <c r="B111" s="6" t="s">
        <v>247</v>
      </c>
      <c r="C111" s="5" t="s">
        <v>248</v>
      </c>
      <c r="D111" s="6" t="s">
        <v>80</v>
      </c>
      <c r="E111" s="6" t="s">
        <v>48</v>
      </c>
      <c r="F111" s="8">
        <v>283.3</v>
      </c>
      <c r="G111" s="9">
        <v>32.299999999999997</v>
      </c>
      <c r="H111" s="9">
        <v>87.89</v>
      </c>
      <c r="I111" s="9">
        <v>0</v>
      </c>
      <c r="J111" s="9">
        <v>13.68</v>
      </c>
      <c r="K111" s="9">
        <v>0</v>
      </c>
      <c r="L111" s="9">
        <f t="shared" si="4"/>
        <v>133.87</v>
      </c>
      <c r="M111" s="9">
        <f t="shared" si="5"/>
        <v>37925.370000000003</v>
      </c>
    </row>
    <row r="112" spans="1:13">
      <c r="A112" s="69" t="s">
        <v>249</v>
      </c>
      <c r="B112" s="70" t="s">
        <v>150</v>
      </c>
      <c r="C112" s="5" t="s">
        <v>151</v>
      </c>
      <c r="D112" s="70" t="s">
        <v>80</v>
      </c>
      <c r="E112" s="70" t="s">
        <v>48</v>
      </c>
      <c r="F112" s="71">
        <v>1721.67</v>
      </c>
      <c r="G112" s="68">
        <v>8.07</v>
      </c>
      <c r="H112" s="68">
        <v>38.770000000000003</v>
      </c>
      <c r="I112" s="68">
        <v>0</v>
      </c>
      <c r="J112" s="68">
        <v>3.63</v>
      </c>
      <c r="K112" s="68">
        <v>0</v>
      </c>
      <c r="L112" s="68">
        <f t="shared" si="4"/>
        <v>50.47</v>
      </c>
      <c r="M112" s="68">
        <f t="shared" si="5"/>
        <v>86892.68</v>
      </c>
    </row>
    <row r="113" spans="1:13" ht="0.95" customHeight="1">
      <c r="A113" s="69"/>
      <c r="B113" s="70"/>
      <c r="C113" s="1"/>
      <c r="D113" s="70"/>
      <c r="E113" s="70"/>
      <c r="F113" s="71"/>
      <c r="G113" s="68"/>
      <c r="H113" s="68"/>
      <c r="I113" s="68"/>
      <c r="J113" s="68"/>
      <c r="K113" s="68"/>
      <c r="L113" s="68"/>
      <c r="M113" s="68"/>
    </row>
    <row r="114" spans="1:13" ht="16.5">
      <c r="A114" s="5" t="s">
        <v>250</v>
      </c>
      <c r="B114" s="6" t="s">
        <v>251</v>
      </c>
      <c r="C114" s="5" t="s">
        <v>252</v>
      </c>
      <c r="D114" s="6" t="s">
        <v>14</v>
      </c>
      <c r="E114" s="6" t="s">
        <v>48</v>
      </c>
      <c r="F114" s="8">
        <v>58.29</v>
      </c>
      <c r="G114" s="9">
        <v>1.7</v>
      </c>
      <c r="H114" s="9">
        <v>1.87</v>
      </c>
      <c r="I114" s="9">
        <v>0</v>
      </c>
      <c r="J114" s="9">
        <v>0.81</v>
      </c>
      <c r="K114" s="9">
        <v>0</v>
      </c>
      <c r="L114" s="9">
        <f>ROUND(G114+H114+I114+J114+K114,2)</f>
        <v>4.38</v>
      </c>
      <c r="M114" s="9">
        <f>ROUND(ROUND(F114,2)*ROUND(L114,2),2)</f>
        <v>255.31</v>
      </c>
    </row>
    <row r="115" spans="1:13" ht="16.5">
      <c r="A115" s="5" t="s">
        <v>253</v>
      </c>
      <c r="B115" s="6" t="s">
        <v>254</v>
      </c>
      <c r="C115" s="5" t="s">
        <v>255</v>
      </c>
      <c r="D115" s="6" t="s">
        <v>14</v>
      </c>
      <c r="E115" s="6" t="s">
        <v>48</v>
      </c>
      <c r="F115" s="8">
        <v>58.29</v>
      </c>
      <c r="G115" s="9">
        <v>4.28</v>
      </c>
      <c r="H115" s="9">
        <v>14.82</v>
      </c>
      <c r="I115" s="9">
        <v>0</v>
      </c>
      <c r="J115" s="9">
        <v>2.0299999999999998</v>
      </c>
      <c r="K115" s="9">
        <v>0</v>
      </c>
      <c r="L115" s="9">
        <f>ROUND(G115+H115+I115+J115+K115,2)</f>
        <v>21.13</v>
      </c>
      <c r="M115" s="9">
        <f>ROUND(ROUND(F115,2)*ROUND(L115,2),2)</f>
        <v>1231.67</v>
      </c>
    </row>
    <row r="116" spans="1:13">
      <c r="A116" s="5" t="s">
        <v>256</v>
      </c>
      <c r="B116" s="6" t="s">
        <v>153</v>
      </c>
      <c r="C116" s="5" t="s">
        <v>154</v>
      </c>
      <c r="D116" s="6" t="s">
        <v>170</v>
      </c>
      <c r="E116" s="6" t="s">
        <v>155</v>
      </c>
      <c r="F116" s="8">
        <v>190</v>
      </c>
      <c r="G116" s="9">
        <v>12.16</v>
      </c>
      <c r="H116" s="9">
        <v>40.04</v>
      </c>
      <c r="I116" s="9">
        <v>0</v>
      </c>
      <c r="J116" s="9">
        <v>5.45</v>
      </c>
      <c r="K116" s="9">
        <v>0</v>
      </c>
      <c r="L116" s="9">
        <f>ROUND(G116+H116+I116+J116+K116,2)</f>
        <v>57.65</v>
      </c>
      <c r="M116" s="9">
        <f>ROUND(ROUND(F116,2)*ROUND(L116,2),2)</f>
        <v>10953.5</v>
      </c>
    </row>
    <row r="117" spans="1:13">
      <c r="A117" s="69" t="s">
        <v>257</v>
      </c>
      <c r="B117" s="70" t="s">
        <v>258</v>
      </c>
      <c r="C117" s="5" t="s">
        <v>259</v>
      </c>
      <c r="D117" s="70" t="s">
        <v>62</v>
      </c>
      <c r="E117" s="70" t="s">
        <v>48</v>
      </c>
      <c r="F117" s="71">
        <v>340</v>
      </c>
      <c r="G117" s="68">
        <v>16.739999999999998</v>
      </c>
      <c r="H117" s="68">
        <v>0</v>
      </c>
      <c r="I117" s="68">
        <v>0</v>
      </c>
      <c r="J117" s="68">
        <v>4.75</v>
      </c>
      <c r="K117" s="68">
        <v>0</v>
      </c>
      <c r="L117" s="68">
        <f>ROUND(G117+H117+I117+J117+K117,2)</f>
        <v>21.49</v>
      </c>
      <c r="M117" s="68">
        <f>ROUND(ROUND(F117,2)*ROUND(L117,2),2)</f>
        <v>7306.6</v>
      </c>
    </row>
    <row r="118" spans="1:13" ht="0.95" customHeight="1">
      <c r="A118" s="69"/>
      <c r="B118" s="70"/>
      <c r="C118" s="1"/>
      <c r="D118" s="70"/>
      <c r="E118" s="70"/>
      <c r="F118" s="71"/>
      <c r="G118" s="68"/>
      <c r="H118" s="68"/>
      <c r="I118" s="68"/>
      <c r="J118" s="68"/>
      <c r="K118" s="68"/>
      <c r="L118" s="68"/>
      <c r="M118" s="68"/>
    </row>
    <row r="119" spans="1:13" ht="16.5">
      <c r="A119" s="5" t="s">
        <v>260</v>
      </c>
      <c r="B119" s="6" t="s">
        <v>261</v>
      </c>
      <c r="C119" s="5" t="s">
        <v>262</v>
      </c>
      <c r="D119" s="6" t="s">
        <v>80</v>
      </c>
      <c r="E119" s="6" t="s">
        <v>48</v>
      </c>
      <c r="F119" s="8">
        <v>340</v>
      </c>
      <c r="G119" s="9">
        <v>14.16</v>
      </c>
      <c r="H119" s="9">
        <v>614.01</v>
      </c>
      <c r="I119" s="9">
        <v>0</v>
      </c>
      <c r="J119" s="9">
        <v>6.78</v>
      </c>
      <c r="K119" s="9">
        <v>0</v>
      </c>
      <c r="L119" s="9">
        <f>ROUND(G119+H119+I119+J119+K119,2)</f>
        <v>634.95000000000005</v>
      </c>
      <c r="M119" s="9">
        <f>ROUND(ROUND(F119,2)*ROUND(L119,2),2)</f>
        <v>215883</v>
      </c>
    </row>
    <row r="120" spans="1:13" ht="15" customHeight="1">
      <c r="A120" s="3" t="s">
        <v>263</v>
      </c>
      <c r="B120" s="63" t="s">
        <v>264</v>
      </c>
      <c r="C120" s="63"/>
      <c r="D120" s="63"/>
      <c r="E120" s="63"/>
      <c r="F120" s="63"/>
      <c r="G120" s="63">
        <f>ROUND(SUMPRODUCT(F121:F123,G121:G123),2)</f>
        <v>9661.44</v>
      </c>
      <c r="H120" s="63">
        <f>ROUND(SUMPRODUCT(F121:F123,H121:H123),2)</f>
        <v>36977.040000000001</v>
      </c>
      <c r="I120" s="63">
        <f>ROUND(SUMPRODUCT(F121:F123,I121:I123),2)</f>
        <v>32.64</v>
      </c>
      <c r="J120" s="63">
        <f>ROUND(SUMPRODUCT(F121:F123,J121:J123),2)</f>
        <v>3920.88</v>
      </c>
      <c r="K120" s="63">
        <f>L120-(G120+H120+I120+J120)</f>
        <v>-50592</v>
      </c>
      <c r="L120" s="63"/>
      <c r="M120" s="4">
        <f>ROUND(SUM(M121:M123),2)</f>
        <v>50592</v>
      </c>
    </row>
    <row r="121" spans="1:13">
      <c r="A121" s="5" t="s">
        <v>265</v>
      </c>
      <c r="B121" s="6" t="s">
        <v>159</v>
      </c>
      <c r="C121" s="5" t="s">
        <v>160</v>
      </c>
      <c r="D121" s="6" t="s">
        <v>14</v>
      </c>
      <c r="E121" s="6" t="s">
        <v>48</v>
      </c>
      <c r="F121" s="8">
        <v>408</v>
      </c>
      <c r="G121" s="9">
        <v>1.26</v>
      </c>
      <c r="H121" s="9">
        <v>0</v>
      </c>
      <c r="I121" s="9">
        <v>0</v>
      </c>
      <c r="J121" s="9">
        <v>0.72</v>
      </c>
      <c r="K121" s="9">
        <v>0</v>
      </c>
      <c r="L121" s="9">
        <f>ROUND(G121+H121+I121+J121+K121,2)</f>
        <v>1.98</v>
      </c>
      <c r="M121" s="9">
        <f>ROUND(ROUND(F121,2)*ROUND(L121,2),2)</f>
        <v>807.84</v>
      </c>
    </row>
    <row r="122" spans="1:13" ht="24.75">
      <c r="A122" s="5" t="s">
        <v>266</v>
      </c>
      <c r="B122" s="6" t="s">
        <v>267</v>
      </c>
      <c r="C122" s="5" t="s">
        <v>268</v>
      </c>
      <c r="D122" s="6" t="s">
        <v>14</v>
      </c>
      <c r="E122" s="6" t="s">
        <v>48</v>
      </c>
      <c r="F122" s="8">
        <v>408</v>
      </c>
      <c r="G122" s="9">
        <v>11.06</v>
      </c>
      <c r="H122" s="9">
        <v>25.73</v>
      </c>
      <c r="I122" s="9">
        <v>0.08</v>
      </c>
      <c r="J122" s="9">
        <v>4.3600000000000003</v>
      </c>
      <c r="K122" s="9">
        <v>0</v>
      </c>
      <c r="L122" s="9">
        <f>ROUND(G122+H122+I122+J122+K122,2)</f>
        <v>41.23</v>
      </c>
      <c r="M122" s="9">
        <f>ROUND(ROUND(F122,2)*ROUND(L122,2),2)</f>
        <v>16821.84</v>
      </c>
    </row>
    <row r="123" spans="1:13" ht="16.5">
      <c r="A123" s="5" t="s">
        <v>269</v>
      </c>
      <c r="B123" s="6" t="s">
        <v>270</v>
      </c>
      <c r="C123" s="5" t="s">
        <v>271</v>
      </c>
      <c r="D123" s="6" t="s">
        <v>80</v>
      </c>
      <c r="E123" s="6" t="s">
        <v>48</v>
      </c>
      <c r="F123" s="8">
        <v>408</v>
      </c>
      <c r="G123" s="9">
        <v>11.36</v>
      </c>
      <c r="H123" s="9">
        <v>64.900000000000006</v>
      </c>
      <c r="I123" s="9">
        <v>0</v>
      </c>
      <c r="J123" s="9">
        <v>4.53</v>
      </c>
      <c r="K123" s="9">
        <v>0</v>
      </c>
      <c r="L123" s="9">
        <f>ROUND(G123+H123+I123+J123+K123,2)</f>
        <v>80.790000000000006</v>
      </c>
      <c r="M123" s="9">
        <f>ROUND(ROUND(F123,2)*ROUND(L123,2),2)</f>
        <v>32962.32</v>
      </c>
    </row>
    <row r="124" spans="1:13" ht="15" customHeight="1">
      <c r="A124" s="3" t="s">
        <v>272</v>
      </c>
      <c r="B124" s="63" t="s">
        <v>273</v>
      </c>
      <c r="C124" s="63"/>
      <c r="D124" s="63"/>
      <c r="E124" s="63"/>
      <c r="F124" s="63"/>
      <c r="G124" s="63">
        <f>ROUND(SUMPRODUCT(F125:F130,G125:G130),2)</f>
        <v>21638.33</v>
      </c>
      <c r="H124" s="63">
        <f>ROUND(SUMPRODUCT(F125:F130,H125:H130),2)</f>
        <v>45286.89</v>
      </c>
      <c r="I124" s="63">
        <f>ROUND(SUMPRODUCT(F125:F130,I125:I130),2)</f>
        <v>18.36</v>
      </c>
      <c r="J124" s="63">
        <f>ROUND(SUMPRODUCT(F125:F130,J125:J130),2)</f>
        <v>9558.0300000000007</v>
      </c>
      <c r="K124" s="63">
        <f>L124-(G124+H124+I124+J124)</f>
        <v>-76501.61</v>
      </c>
      <c r="L124" s="63"/>
      <c r="M124" s="4">
        <f>ROUND(SUM(M125:M130),2)</f>
        <v>76501.600000000006</v>
      </c>
    </row>
    <row r="125" spans="1:13">
      <c r="A125" s="5" t="s">
        <v>274</v>
      </c>
      <c r="B125" s="6" t="s">
        <v>275</v>
      </c>
      <c r="C125" s="5" t="s">
        <v>276</v>
      </c>
      <c r="D125" s="6" t="s">
        <v>29</v>
      </c>
      <c r="E125" s="6" t="s">
        <v>48</v>
      </c>
      <c r="F125" s="8">
        <v>229.45</v>
      </c>
      <c r="G125" s="9">
        <v>21.29</v>
      </c>
      <c r="H125" s="9">
        <v>0</v>
      </c>
      <c r="I125" s="9">
        <v>0</v>
      </c>
      <c r="J125" s="9">
        <v>11.19</v>
      </c>
      <c r="K125" s="9">
        <v>0</v>
      </c>
      <c r="L125" s="9">
        <f t="shared" ref="L125:L130" si="6">ROUND(G125+H125+I125+J125+K125,2)</f>
        <v>32.479999999999997</v>
      </c>
      <c r="M125" s="9">
        <f t="shared" ref="M125:M130" si="7">ROUND(ROUND(F125,2)*ROUND(L125,2),2)</f>
        <v>7452.54</v>
      </c>
    </row>
    <row r="126" spans="1:13" ht="16.5">
      <c r="A126" s="5" t="s">
        <v>277</v>
      </c>
      <c r="B126" s="6" t="s">
        <v>131</v>
      </c>
      <c r="C126" s="5" t="s">
        <v>132</v>
      </c>
      <c r="D126" s="6" t="s">
        <v>14</v>
      </c>
      <c r="E126" s="6" t="s">
        <v>48</v>
      </c>
      <c r="F126" s="8">
        <v>46.46</v>
      </c>
      <c r="G126" s="9">
        <v>7.94</v>
      </c>
      <c r="H126" s="9">
        <v>0</v>
      </c>
      <c r="I126" s="9">
        <v>0</v>
      </c>
      <c r="J126" s="9">
        <v>3.93</v>
      </c>
      <c r="K126" s="9">
        <v>0</v>
      </c>
      <c r="L126" s="9">
        <f t="shared" si="6"/>
        <v>11.87</v>
      </c>
      <c r="M126" s="9">
        <f t="shared" si="7"/>
        <v>551.48</v>
      </c>
    </row>
    <row r="127" spans="1:13" ht="24.75">
      <c r="A127" s="5" t="s">
        <v>278</v>
      </c>
      <c r="B127" s="6" t="s">
        <v>267</v>
      </c>
      <c r="C127" s="5" t="s">
        <v>268</v>
      </c>
      <c r="D127" s="6" t="s">
        <v>14</v>
      </c>
      <c r="E127" s="6" t="s">
        <v>48</v>
      </c>
      <c r="F127" s="8">
        <v>229.45</v>
      </c>
      <c r="G127" s="9">
        <v>11.06</v>
      </c>
      <c r="H127" s="9">
        <v>25.73</v>
      </c>
      <c r="I127" s="9">
        <v>0.08</v>
      </c>
      <c r="J127" s="9">
        <v>4.3600000000000003</v>
      </c>
      <c r="K127" s="9">
        <v>0</v>
      </c>
      <c r="L127" s="9">
        <f t="shared" si="6"/>
        <v>41.23</v>
      </c>
      <c r="M127" s="9">
        <f t="shared" si="7"/>
        <v>9460.2199999999993</v>
      </c>
    </row>
    <row r="128" spans="1:13" ht="16.5">
      <c r="A128" s="5" t="s">
        <v>279</v>
      </c>
      <c r="B128" s="6" t="s">
        <v>280</v>
      </c>
      <c r="C128" s="5" t="s">
        <v>281</v>
      </c>
      <c r="D128" s="6" t="s">
        <v>80</v>
      </c>
      <c r="E128" s="6" t="s">
        <v>48</v>
      </c>
      <c r="F128" s="8">
        <v>275.91000000000003</v>
      </c>
      <c r="G128" s="9">
        <v>22.64</v>
      </c>
      <c r="H128" s="9">
        <v>115</v>
      </c>
      <c r="I128" s="9">
        <v>0</v>
      </c>
      <c r="J128" s="9">
        <v>9.02</v>
      </c>
      <c r="K128" s="9">
        <v>0</v>
      </c>
      <c r="L128" s="9">
        <f t="shared" si="6"/>
        <v>146.66</v>
      </c>
      <c r="M128" s="9">
        <f t="shared" si="7"/>
        <v>40464.959999999999</v>
      </c>
    </row>
    <row r="129" spans="1:13" ht="16.5">
      <c r="A129" s="5" t="s">
        <v>282</v>
      </c>
      <c r="B129" s="6" t="s">
        <v>283</v>
      </c>
      <c r="C129" s="5" t="s">
        <v>284</v>
      </c>
      <c r="D129" s="6" t="s">
        <v>14</v>
      </c>
      <c r="E129" s="6" t="s">
        <v>48</v>
      </c>
      <c r="F129" s="8">
        <v>229.45</v>
      </c>
      <c r="G129" s="9">
        <v>29.76</v>
      </c>
      <c r="H129" s="9">
        <v>27.83</v>
      </c>
      <c r="I129" s="9">
        <v>0</v>
      </c>
      <c r="J129" s="9">
        <v>12.99</v>
      </c>
      <c r="K129" s="9">
        <v>0</v>
      </c>
      <c r="L129" s="9">
        <f t="shared" si="6"/>
        <v>70.58</v>
      </c>
      <c r="M129" s="9">
        <f t="shared" si="7"/>
        <v>16194.58</v>
      </c>
    </row>
    <row r="130" spans="1:13" ht="16.5">
      <c r="A130" s="5" t="s">
        <v>285</v>
      </c>
      <c r="B130" s="6" t="s">
        <v>286</v>
      </c>
      <c r="C130" s="5" t="s">
        <v>287</v>
      </c>
      <c r="D130" s="6" t="s">
        <v>14</v>
      </c>
      <c r="E130" s="6" t="s">
        <v>48</v>
      </c>
      <c r="F130" s="8">
        <v>46.46</v>
      </c>
      <c r="G130" s="9">
        <v>16.61</v>
      </c>
      <c r="H130" s="9">
        <v>27.29</v>
      </c>
      <c r="I130" s="9">
        <v>0</v>
      </c>
      <c r="J130" s="9">
        <v>7.28</v>
      </c>
      <c r="K130" s="9">
        <v>0</v>
      </c>
      <c r="L130" s="9">
        <f t="shared" si="6"/>
        <v>51.18</v>
      </c>
      <c r="M130" s="9">
        <f t="shared" si="7"/>
        <v>2377.8200000000002</v>
      </c>
    </row>
    <row r="131" spans="1:13" ht="15" customHeight="1">
      <c r="A131" s="3" t="s">
        <v>288</v>
      </c>
      <c r="B131" s="63" t="s">
        <v>289</v>
      </c>
      <c r="C131" s="63"/>
      <c r="D131" s="63"/>
      <c r="E131" s="63"/>
      <c r="F131" s="63"/>
      <c r="G131" s="63">
        <f>ROUND(SUMPRODUCT(F132:F143,G132:G143),2)</f>
        <v>3204.54</v>
      </c>
      <c r="H131" s="63">
        <f>ROUND(SUMPRODUCT(F132:F143,H132:H143),2)</f>
        <v>5976.31</v>
      </c>
      <c r="I131" s="63">
        <f>ROUND(SUMPRODUCT(F132:F143,I132:I143),2)</f>
        <v>257.49</v>
      </c>
      <c r="J131" s="63">
        <f>ROUND(SUMPRODUCT(F132:F143,J132:J143),2)</f>
        <v>1389.86</v>
      </c>
      <c r="K131" s="63">
        <f>L131-(G131+H131+I131+J131)</f>
        <v>-10828.2</v>
      </c>
      <c r="L131" s="63"/>
      <c r="M131" s="4">
        <f>ROUND(SUM(M132:M143),2)</f>
        <v>10828.21</v>
      </c>
    </row>
    <row r="132" spans="1:13" ht="16.5">
      <c r="A132" s="5" t="s">
        <v>290</v>
      </c>
      <c r="B132" s="6" t="s">
        <v>116</v>
      </c>
      <c r="C132" s="5" t="s">
        <v>117</v>
      </c>
      <c r="D132" s="6" t="s">
        <v>14</v>
      </c>
      <c r="E132" s="6" t="s">
        <v>118</v>
      </c>
      <c r="F132" s="8">
        <v>5</v>
      </c>
      <c r="G132" s="9">
        <v>8.89</v>
      </c>
      <c r="H132" s="9">
        <v>11.46</v>
      </c>
      <c r="I132" s="9">
        <v>36.35</v>
      </c>
      <c r="J132" s="9">
        <v>2.57</v>
      </c>
      <c r="K132" s="9">
        <v>0</v>
      </c>
      <c r="L132" s="9">
        <f t="shared" ref="L132:L143" si="8">ROUND(G132+H132+I132+J132+K132,2)</f>
        <v>59.27</v>
      </c>
      <c r="M132" s="9">
        <f t="shared" ref="M132:M143" si="9">ROUND(ROUND(F132,2)*ROUND(L132,2),2)</f>
        <v>296.35000000000002</v>
      </c>
    </row>
    <row r="133" spans="1:13" ht="16.5">
      <c r="A133" s="5" t="s">
        <v>291</v>
      </c>
      <c r="B133" s="6" t="s">
        <v>292</v>
      </c>
      <c r="C133" s="5" t="s">
        <v>293</v>
      </c>
      <c r="D133" s="6" t="s">
        <v>14</v>
      </c>
      <c r="E133" s="6" t="s">
        <v>118</v>
      </c>
      <c r="F133" s="8">
        <v>0.25</v>
      </c>
      <c r="G133" s="9">
        <v>389.87</v>
      </c>
      <c r="H133" s="9">
        <v>0</v>
      </c>
      <c r="I133" s="9">
        <v>0</v>
      </c>
      <c r="J133" s="9">
        <v>200.5</v>
      </c>
      <c r="K133" s="9">
        <v>0</v>
      </c>
      <c r="L133" s="9">
        <f t="shared" si="8"/>
        <v>590.37</v>
      </c>
      <c r="M133" s="9">
        <f t="shared" si="9"/>
        <v>147.59</v>
      </c>
    </row>
    <row r="134" spans="1:13" ht="16.5">
      <c r="A134" s="5" t="s">
        <v>294</v>
      </c>
      <c r="B134" s="6" t="s">
        <v>103</v>
      </c>
      <c r="C134" s="5" t="s">
        <v>104</v>
      </c>
      <c r="D134" s="6" t="s">
        <v>105</v>
      </c>
      <c r="E134" s="6" t="s">
        <v>101</v>
      </c>
      <c r="F134" s="8">
        <v>4</v>
      </c>
      <c r="G134" s="9">
        <v>1.1200000000000001</v>
      </c>
      <c r="H134" s="9">
        <v>9.42</v>
      </c>
      <c r="I134" s="9">
        <v>0</v>
      </c>
      <c r="J134" s="9">
        <v>0.44</v>
      </c>
      <c r="K134" s="9">
        <v>0</v>
      </c>
      <c r="L134" s="9">
        <f t="shared" si="8"/>
        <v>10.98</v>
      </c>
      <c r="M134" s="9">
        <f t="shared" si="9"/>
        <v>43.92</v>
      </c>
    </row>
    <row r="135" spans="1:13" ht="24.75">
      <c r="A135" s="5" t="s">
        <v>295</v>
      </c>
      <c r="B135" s="6" t="s">
        <v>211</v>
      </c>
      <c r="C135" s="5" t="s">
        <v>296</v>
      </c>
      <c r="D135" s="6" t="s">
        <v>14</v>
      </c>
      <c r="E135" s="6" t="s">
        <v>101</v>
      </c>
      <c r="F135" s="8">
        <v>4</v>
      </c>
      <c r="G135" s="9">
        <v>19.37</v>
      </c>
      <c r="H135" s="9">
        <v>20.98</v>
      </c>
      <c r="I135" s="9">
        <v>18.010000000000002</v>
      </c>
      <c r="J135" s="9">
        <v>7.48</v>
      </c>
      <c r="K135" s="9">
        <v>0</v>
      </c>
      <c r="L135" s="9">
        <f t="shared" si="8"/>
        <v>65.84</v>
      </c>
      <c r="M135" s="9">
        <f t="shared" si="9"/>
        <v>263.36</v>
      </c>
    </row>
    <row r="136" spans="1:13" ht="16.5">
      <c r="A136" s="5" t="s">
        <v>297</v>
      </c>
      <c r="B136" s="6" t="s">
        <v>298</v>
      </c>
      <c r="C136" s="5" t="s">
        <v>299</v>
      </c>
      <c r="D136" s="6" t="s">
        <v>14</v>
      </c>
      <c r="E136" s="6" t="s">
        <v>118</v>
      </c>
      <c r="F136" s="8">
        <v>0.25</v>
      </c>
      <c r="G136" s="9">
        <v>207.92</v>
      </c>
      <c r="H136" s="9">
        <v>632.24</v>
      </c>
      <c r="I136" s="9">
        <v>1.4</v>
      </c>
      <c r="J136" s="9">
        <v>96.78</v>
      </c>
      <c r="K136" s="9">
        <v>0</v>
      </c>
      <c r="L136" s="9">
        <f t="shared" si="8"/>
        <v>938.34</v>
      </c>
      <c r="M136" s="9">
        <f t="shared" si="9"/>
        <v>234.59</v>
      </c>
    </row>
    <row r="137" spans="1:13" ht="24.75">
      <c r="A137" s="5" t="s">
        <v>300</v>
      </c>
      <c r="B137" s="6" t="s">
        <v>301</v>
      </c>
      <c r="C137" s="5" t="s">
        <v>302</v>
      </c>
      <c r="D137" s="6" t="s">
        <v>14</v>
      </c>
      <c r="E137" s="6" t="s">
        <v>48</v>
      </c>
      <c r="F137" s="8">
        <v>25</v>
      </c>
      <c r="G137" s="9">
        <v>22.32</v>
      </c>
      <c r="H137" s="9">
        <v>20.55</v>
      </c>
      <c r="I137" s="9">
        <v>0.01</v>
      </c>
      <c r="J137" s="9">
        <v>9.34</v>
      </c>
      <c r="K137" s="9">
        <v>0</v>
      </c>
      <c r="L137" s="9">
        <f t="shared" si="8"/>
        <v>52.22</v>
      </c>
      <c r="M137" s="9">
        <f t="shared" si="9"/>
        <v>1305.5</v>
      </c>
    </row>
    <row r="138" spans="1:13" ht="24.75">
      <c r="A138" s="5" t="s">
        <v>303</v>
      </c>
      <c r="B138" s="6" t="s">
        <v>304</v>
      </c>
      <c r="C138" s="5" t="s">
        <v>305</v>
      </c>
      <c r="D138" s="6" t="s">
        <v>14</v>
      </c>
      <c r="E138" s="6" t="s">
        <v>48</v>
      </c>
      <c r="F138" s="8">
        <v>12</v>
      </c>
      <c r="G138" s="9">
        <v>45.14</v>
      </c>
      <c r="H138" s="9">
        <v>116.2</v>
      </c>
      <c r="I138" s="9">
        <v>0.02</v>
      </c>
      <c r="J138" s="9">
        <v>16.82</v>
      </c>
      <c r="K138" s="9">
        <v>0</v>
      </c>
      <c r="L138" s="9">
        <f t="shared" si="8"/>
        <v>178.18</v>
      </c>
      <c r="M138" s="9">
        <f t="shared" si="9"/>
        <v>2138.16</v>
      </c>
    </row>
    <row r="139" spans="1:13" ht="24.75">
      <c r="A139" s="5" t="s">
        <v>306</v>
      </c>
      <c r="B139" s="6" t="s">
        <v>307</v>
      </c>
      <c r="C139" s="5" t="s">
        <v>308</v>
      </c>
      <c r="D139" s="6" t="s">
        <v>14</v>
      </c>
      <c r="E139" s="6" t="s">
        <v>118</v>
      </c>
      <c r="F139" s="8">
        <v>0.56000000000000005</v>
      </c>
      <c r="G139" s="9">
        <v>420.78</v>
      </c>
      <c r="H139" s="9">
        <v>632.22</v>
      </c>
      <c r="I139" s="9">
        <v>1.53</v>
      </c>
      <c r="J139" s="9">
        <v>198.61</v>
      </c>
      <c r="K139" s="9">
        <v>0</v>
      </c>
      <c r="L139" s="9">
        <f t="shared" si="8"/>
        <v>1253.1400000000001</v>
      </c>
      <c r="M139" s="9">
        <f t="shared" si="9"/>
        <v>701.76</v>
      </c>
    </row>
    <row r="140" spans="1:13" ht="24.75">
      <c r="A140" s="5" t="s">
        <v>309</v>
      </c>
      <c r="B140" s="6" t="s">
        <v>135</v>
      </c>
      <c r="C140" s="5" t="s">
        <v>136</v>
      </c>
      <c r="D140" s="6" t="s">
        <v>14</v>
      </c>
      <c r="E140" s="6" t="s">
        <v>48</v>
      </c>
      <c r="F140" s="8">
        <v>25</v>
      </c>
      <c r="G140" s="9">
        <v>3.9</v>
      </c>
      <c r="H140" s="9">
        <v>1.6</v>
      </c>
      <c r="I140" s="9">
        <v>0.01</v>
      </c>
      <c r="J140" s="9">
        <v>1.56</v>
      </c>
      <c r="K140" s="9">
        <v>0</v>
      </c>
      <c r="L140" s="9">
        <f t="shared" si="8"/>
        <v>7.07</v>
      </c>
      <c r="M140" s="9">
        <f t="shared" si="9"/>
        <v>176.75</v>
      </c>
    </row>
    <row r="141" spans="1:13" ht="24.75">
      <c r="A141" s="5" t="s">
        <v>310</v>
      </c>
      <c r="B141" s="6" t="s">
        <v>138</v>
      </c>
      <c r="C141" s="5" t="s">
        <v>139</v>
      </c>
      <c r="D141" s="6" t="s">
        <v>14</v>
      </c>
      <c r="E141" s="6" t="s">
        <v>48</v>
      </c>
      <c r="F141" s="8">
        <v>25</v>
      </c>
      <c r="G141" s="9">
        <v>22.27</v>
      </c>
      <c r="H141" s="9">
        <v>21.8</v>
      </c>
      <c r="I141" s="9">
        <v>7.0000000000000007E-2</v>
      </c>
      <c r="J141" s="9">
        <v>9.61</v>
      </c>
      <c r="K141" s="9">
        <v>0</v>
      </c>
      <c r="L141" s="9">
        <f t="shared" si="8"/>
        <v>53.75</v>
      </c>
      <c r="M141" s="9">
        <f t="shared" si="9"/>
        <v>1343.75</v>
      </c>
    </row>
    <row r="142" spans="1:13" ht="16.5">
      <c r="A142" s="5" t="s">
        <v>311</v>
      </c>
      <c r="B142" s="6" t="s">
        <v>312</v>
      </c>
      <c r="C142" s="5" t="s">
        <v>313</v>
      </c>
      <c r="D142" s="6" t="s">
        <v>14</v>
      </c>
      <c r="E142" s="6" t="s">
        <v>48</v>
      </c>
      <c r="F142" s="8">
        <v>168</v>
      </c>
      <c r="G142" s="9">
        <v>1.31</v>
      </c>
      <c r="H142" s="9">
        <v>1.8</v>
      </c>
      <c r="I142" s="9">
        <v>0</v>
      </c>
      <c r="J142" s="9">
        <v>0.62</v>
      </c>
      <c r="K142" s="9">
        <v>0</v>
      </c>
      <c r="L142" s="9">
        <f t="shared" si="8"/>
        <v>3.73</v>
      </c>
      <c r="M142" s="9">
        <f t="shared" si="9"/>
        <v>626.64</v>
      </c>
    </row>
    <row r="143" spans="1:13" ht="16.5">
      <c r="A143" s="5" t="s">
        <v>314</v>
      </c>
      <c r="B143" s="6" t="s">
        <v>254</v>
      </c>
      <c r="C143" s="5" t="s">
        <v>255</v>
      </c>
      <c r="D143" s="6" t="s">
        <v>14</v>
      </c>
      <c r="E143" s="6" t="s">
        <v>48</v>
      </c>
      <c r="F143" s="8">
        <v>168</v>
      </c>
      <c r="G143" s="9">
        <v>4.28</v>
      </c>
      <c r="H143" s="9">
        <v>14.82</v>
      </c>
      <c r="I143" s="9">
        <v>0</v>
      </c>
      <c r="J143" s="9">
        <v>2.0299999999999998</v>
      </c>
      <c r="K143" s="9">
        <v>0</v>
      </c>
      <c r="L143" s="9">
        <f t="shared" si="8"/>
        <v>21.13</v>
      </c>
      <c r="M143" s="9">
        <f t="shared" si="9"/>
        <v>3549.84</v>
      </c>
    </row>
    <row r="144" spans="1:13" ht="15" customHeight="1">
      <c r="A144" s="3" t="s">
        <v>315</v>
      </c>
      <c r="B144" s="63" t="s">
        <v>180</v>
      </c>
      <c r="C144" s="63"/>
      <c r="D144" s="63"/>
      <c r="E144" s="63"/>
      <c r="F144" s="63"/>
      <c r="G144" s="63">
        <f>ROUND(SUMPRODUCT(F145:F149,G145:G149),2)</f>
        <v>2686.45</v>
      </c>
      <c r="H144" s="63">
        <f>ROUND(SUMPRODUCT(F145:F149,H145:H149),2)</f>
        <v>151139.28</v>
      </c>
      <c r="I144" s="63">
        <f>ROUND(SUMPRODUCT(F145:F149,I145:I149),2)</f>
        <v>290.45</v>
      </c>
      <c r="J144" s="63">
        <f>ROUND(SUMPRODUCT(F145:F149,J145:J149),2)</f>
        <v>1226.51</v>
      </c>
      <c r="K144" s="63">
        <f>L144-(G144+H144+I144+J144)</f>
        <v>-155342.69000000003</v>
      </c>
      <c r="L144" s="63"/>
      <c r="M144" s="4">
        <f>ROUND(SUM(M145:M149),2)</f>
        <v>155342.69</v>
      </c>
    </row>
    <row r="145" spans="1:13" ht="16.5">
      <c r="A145" s="5" t="s">
        <v>316</v>
      </c>
      <c r="B145" s="6" t="s">
        <v>317</v>
      </c>
      <c r="C145" s="5" t="s">
        <v>318</v>
      </c>
      <c r="D145" s="6" t="s">
        <v>14</v>
      </c>
      <c r="E145" s="6" t="s">
        <v>48</v>
      </c>
      <c r="F145" s="8">
        <v>459</v>
      </c>
      <c r="G145" s="9">
        <v>2.77</v>
      </c>
      <c r="H145" s="9">
        <v>0</v>
      </c>
      <c r="I145" s="9">
        <v>0.63</v>
      </c>
      <c r="J145" s="9">
        <v>1.34</v>
      </c>
      <c r="K145" s="9">
        <v>0</v>
      </c>
      <c r="L145" s="9">
        <f>ROUND(G145+H145+I145+J145+K145,2)</f>
        <v>4.74</v>
      </c>
      <c r="M145" s="9">
        <f>ROUND(ROUND(F145,2)*ROUND(L145,2),2)</f>
        <v>2175.66</v>
      </c>
    </row>
    <row r="146" spans="1:13" ht="16.5">
      <c r="A146" s="5" t="s">
        <v>319</v>
      </c>
      <c r="B146" s="6" t="s">
        <v>185</v>
      </c>
      <c r="C146" s="5" t="s">
        <v>186</v>
      </c>
      <c r="D146" s="6" t="s">
        <v>80</v>
      </c>
      <c r="E146" s="6" t="s">
        <v>48</v>
      </c>
      <c r="F146" s="8">
        <v>459</v>
      </c>
      <c r="G146" s="9">
        <v>2.08</v>
      </c>
      <c r="H146" s="9">
        <v>292.16000000000003</v>
      </c>
      <c r="I146" s="9">
        <v>0</v>
      </c>
      <c r="J146" s="9">
        <v>0.93</v>
      </c>
      <c r="K146" s="9">
        <v>0</v>
      </c>
      <c r="L146" s="9">
        <f>ROUND(G146+H146+I146+J146+K146,2)</f>
        <v>295.17</v>
      </c>
      <c r="M146" s="9">
        <f>ROUND(ROUND(F146,2)*ROUND(L146,2),2)</f>
        <v>135483.03</v>
      </c>
    </row>
    <row r="147" spans="1:13" ht="16.5">
      <c r="A147" s="5" t="s">
        <v>320</v>
      </c>
      <c r="B147" s="6" t="s">
        <v>191</v>
      </c>
      <c r="C147" s="5" t="s">
        <v>192</v>
      </c>
      <c r="D147" s="6" t="s">
        <v>80</v>
      </c>
      <c r="E147" s="6" t="s">
        <v>81</v>
      </c>
      <c r="F147" s="8">
        <v>34</v>
      </c>
      <c r="G147" s="9">
        <v>5.88</v>
      </c>
      <c r="H147" s="9">
        <v>80.260000000000005</v>
      </c>
      <c r="I147" s="9">
        <v>0.02</v>
      </c>
      <c r="J147" s="9">
        <v>2.72</v>
      </c>
      <c r="K147" s="9">
        <v>0</v>
      </c>
      <c r="L147" s="9">
        <f>ROUND(G147+H147+I147+J147+K147,2)</f>
        <v>88.88</v>
      </c>
      <c r="M147" s="9">
        <f>ROUND(ROUND(F147,2)*ROUND(L147,2),2)</f>
        <v>3021.92</v>
      </c>
    </row>
    <row r="148" spans="1:13" ht="16.5">
      <c r="A148" s="5" t="s">
        <v>321</v>
      </c>
      <c r="B148" s="6" t="s">
        <v>322</v>
      </c>
      <c r="C148" s="5" t="s">
        <v>323</v>
      </c>
      <c r="D148" s="6" t="s">
        <v>80</v>
      </c>
      <c r="E148" s="6" t="s">
        <v>81</v>
      </c>
      <c r="F148" s="8">
        <v>30</v>
      </c>
      <c r="G148" s="9">
        <v>5.88</v>
      </c>
      <c r="H148" s="9">
        <v>80.260000000000005</v>
      </c>
      <c r="I148" s="9">
        <v>0.02</v>
      </c>
      <c r="J148" s="9">
        <v>2.72</v>
      </c>
      <c r="K148" s="9">
        <v>0</v>
      </c>
      <c r="L148" s="9">
        <f>ROUND(G148+H148+I148+J148+K148,2)</f>
        <v>88.88</v>
      </c>
      <c r="M148" s="9">
        <f>ROUND(ROUND(F148,2)*ROUND(L148,2),2)</f>
        <v>2666.4</v>
      </c>
    </row>
    <row r="149" spans="1:13" ht="16.5">
      <c r="A149" s="5" t="s">
        <v>324</v>
      </c>
      <c r="B149" s="6" t="s">
        <v>325</v>
      </c>
      <c r="C149" s="5" t="s">
        <v>326</v>
      </c>
      <c r="D149" s="6" t="s">
        <v>80</v>
      </c>
      <c r="E149" s="6" t="s">
        <v>58</v>
      </c>
      <c r="F149" s="8">
        <v>2</v>
      </c>
      <c r="G149" s="9">
        <v>41.99</v>
      </c>
      <c r="H149" s="9">
        <v>5950.6</v>
      </c>
      <c r="I149" s="9">
        <v>0</v>
      </c>
      <c r="J149" s="9">
        <v>5.25</v>
      </c>
      <c r="K149" s="9">
        <v>0</v>
      </c>
      <c r="L149" s="9">
        <f>ROUND(G149+H149+I149+J149+K149,2)</f>
        <v>5997.84</v>
      </c>
      <c r="M149" s="9">
        <f>ROUND(ROUND(F149,2)*ROUND(L149,2),2)</f>
        <v>11995.68</v>
      </c>
    </row>
    <row r="150" spans="1:13" ht="15" customHeight="1">
      <c r="A150" s="3" t="s">
        <v>327</v>
      </c>
      <c r="B150" s="63" t="s">
        <v>328</v>
      </c>
      <c r="C150" s="63"/>
      <c r="D150" s="63"/>
      <c r="E150" s="63"/>
      <c r="F150" s="63"/>
      <c r="G150" s="63">
        <f>ROUND(SUMPRODUCT(F151:F165,G151:G165),2)</f>
        <v>30632.51</v>
      </c>
      <c r="H150" s="63">
        <f>ROUND(SUMPRODUCT(F151:F165,H151:H165),2)</f>
        <v>48392.68</v>
      </c>
      <c r="I150" s="63">
        <f>ROUND(SUMPRODUCT(F151:F165,I151:I165),2)</f>
        <v>10444.59</v>
      </c>
      <c r="J150" s="63">
        <f>ROUND(SUMPRODUCT(F151:F165,J151:J165),2)</f>
        <v>12051.54</v>
      </c>
      <c r="K150" s="63">
        <f>L150-(G150+H150+I150+J150)</f>
        <v>-101521.32</v>
      </c>
      <c r="L150" s="63"/>
      <c r="M150" s="4">
        <f>ROUND(SUM(M151:M165),2)</f>
        <v>101521.32</v>
      </c>
    </row>
    <row r="151" spans="1:13" ht="16.5">
      <c r="A151" s="5" t="s">
        <v>329</v>
      </c>
      <c r="B151" s="6" t="s">
        <v>116</v>
      </c>
      <c r="C151" s="5" t="s">
        <v>117</v>
      </c>
      <c r="D151" s="6" t="s">
        <v>14</v>
      </c>
      <c r="E151" s="6" t="s">
        <v>118</v>
      </c>
      <c r="F151" s="8">
        <v>39.6</v>
      </c>
      <c r="G151" s="9">
        <v>8.89</v>
      </c>
      <c r="H151" s="9">
        <v>11.46</v>
      </c>
      <c r="I151" s="9">
        <v>36.35</v>
      </c>
      <c r="J151" s="9">
        <v>2.57</v>
      </c>
      <c r="K151" s="9">
        <v>0</v>
      </c>
      <c r="L151" s="9">
        <f t="shared" ref="L151:L165" si="10">ROUND(G151+H151+I151+J151+K151,2)</f>
        <v>59.27</v>
      </c>
      <c r="M151" s="9">
        <f t="shared" ref="M151:M165" si="11">ROUND(ROUND(F151,2)*ROUND(L151,2),2)</f>
        <v>2347.09</v>
      </c>
    </row>
    <row r="152" spans="1:13" ht="16.5">
      <c r="A152" s="5" t="s">
        <v>330</v>
      </c>
      <c r="B152" s="6" t="s">
        <v>331</v>
      </c>
      <c r="C152" s="5" t="s">
        <v>332</v>
      </c>
      <c r="D152" s="6" t="s">
        <v>80</v>
      </c>
      <c r="E152" s="6" t="s">
        <v>333</v>
      </c>
      <c r="F152" s="8">
        <v>3.89</v>
      </c>
      <c r="G152" s="9">
        <v>536.55999999999995</v>
      </c>
      <c r="H152" s="9">
        <v>14.11</v>
      </c>
      <c r="I152" s="9">
        <v>0</v>
      </c>
      <c r="J152" s="9">
        <v>0</v>
      </c>
      <c r="K152" s="9">
        <v>0</v>
      </c>
      <c r="L152" s="9">
        <f t="shared" si="10"/>
        <v>550.66999999999996</v>
      </c>
      <c r="M152" s="9">
        <f t="shared" si="11"/>
        <v>2142.11</v>
      </c>
    </row>
    <row r="153" spans="1:13" ht="16.5">
      <c r="A153" s="5" t="s">
        <v>334</v>
      </c>
      <c r="B153" s="6" t="s">
        <v>335</v>
      </c>
      <c r="C153" s="5" t="s">
        <v>336</v>
      </c>
      <c r="D153" s="6" t="s">
        <v>14</v>
      </c>
      <c r="E153" s="6" t="s">
        <v>118</v>
      </c>
      <c r="F153" s="8">
        <v>9.9</v>
      </c>
      <c r="G153" s="9">
        <v>89.7</v>
      </c>
      <c r="H153" s="9">
        <v>0</v>
      </c>
      <c r="I153" s="9">
        <v>0</v>
      </c>
      <c r="J153" s="9">
        <v>43.87</v>
      </c>
      <c r="K153" s="9">
        <v>0</v>
      </c>
      <c r="L153" s="9">
        <f t="shared" si="10"/>
        <v>133.57</v>
      </c>
      <c r="M153" s="9">
        <f t="shared" si="11"/>
        <v>1322.34</v>
      </c>
    </row>
    <row r="154" spans="1:13" ht="16.5">
      <c r="A154" s="5" t="s">
        <v>337</v>
      </c>
      <c r="B154" s="6" t="s">
        <v>338</v>
      </c>
      <c r="C154" s="5" t="s">
        <v>339</v>
      </c>
      <c r="D154" s="6" t="s">
        <v>80</v>
      </c>
      <c r="E154" s="6" t="s">
        <v>118</v>
      </c>
      <c r="F154" s="8">
        <v>9.9</v>
      </c>
      <c r="G154" s="9">
        <v>239.27</v>
      </c>
      <c r="H154" s="9">
        <v>234.03</v>
      </c>
      <c r="I154" s="9">
        <v>0.57999999999999996</v>
      </c>
      <c r="J154" s="9">
        <v>104.2</v>
      </c>
      <c r="K154" s="9">
        <v>0</v>
      </c>
      <c r="L154" s="9">
        <f t="shared" si="10"/>
        <v>578.08000000000004</v>
      </c>
      <c r="M154" s="9">
        <f t="shared" si="11"/>
        <v>5722.99</v>
      </c>
    </row>
    <row r="155" spans="1:13" ht="16.5">
      <c r="A155" s="5" t="s">
        <v>340</v>
      </c>
      <c r="B155" s="6" t="s">
        <v>341</v>
      </c>
      <c r="C155" s="5" t="s">
        <v>342</v>
      </c>
      <c r="D155" s="6" t="s">
        <v>14</v>
      </c>
      <c r="E155" s="6" t="s">
        <v>118</v>
      </c>
      <c r="F155" s="8">
        <v>9.07</v>
      </c>
      <c r="G155" s="9">
        <v>56.53</v>
      </c>
      <c r="H155" s="9">
        <v>0</v>
      </c>
      <c r="I155" s="9">
        <v>0</v>
      </c>
      <c r="J155" s="9">
        <v>30.89</v>
      </c>
      <c r="K155" s="9">
        <v>0</v>
      </c>
      <c r="L155" s="9">
        <f t="shared" si="10"/>
        <v>87.42</v>
      </c>
      <c r="M155" s="9">
        <f t="shared" si="11"/>
        <v>792.9</v>
      </c>
    </row>
    <row r="156" spans="1:13" ht="16.5">
      <c r="A156" s="5" t="s">
        <v>343</v>
      </c>
      <c r="B156" s="6" t="s">
        <v>211</v>
      </c>
      <c r="C156" s="5" t="s">
        <v>212</v>
      </c>
      <c r="D156" s="6" t="s">
        <v>14</v>
      </c>
      <c r="E156" s="6" t="s">
        <v>101</v>
      </c>
      <c r="F156" s="8">
        <v>426.35</v>
      </c>
      <c r="G156" s="9">
        <v>19.37</v>
      </c>
      <c r="H156" s="9">
        <v>20.98</v>
      </c>
      <c r="I156" s="9">
        <v>18.010000000000002</v>
      </c>
      <c r="J156" s="9">
        <v>7.48</v>
      </c>
      <c r="K156" s="9">
        <v>0</v>
      </c>
      <c r="L156" s="9">
        <f t="shared" si="10"/>
        <v>65.84</v>
      </c>
      <c r="M156" s="9">
        <f t="shared" si="11"/>
        <v>28070.880000000001</v>
      </c>
    </row>
    <row r="157" spans="1:13" ht="16.5">
      <c r="A157" s="5" t="s">
        <v>344</v>
      </c>
      <c r="B157" s="6" t="s">
        <v>345</v>
      </c>
      <c r="C157" s="5" t="s">
        <v>346</v>
      </c>
      <c r="D157" s="6" t="s">
        <v>14</v>
      </c>
      <c r="E157" s="6" t="s">
        <v>101</v>
      </c>
      <c r="F157" s="8">
        <v>60.82</v>
      </c>
      <c r="G157" s="9">
        <v>4.63</v>
      </c>
      <c r="H157" s="9">
        <v>9.1300000000000008</v>
      </c>
      <c r="I157" s="9">
        <v>0</v>
      </c>
      <c r="J157" s="9">
        <v>1.82</v>
      </c>
      <c r="K157" s="9">
        <v>0</v>
      </c>
      <c r="L157" s="9">
        <f t="shared" si="10"/>
        <v>15.58</v>
      </c>
      <c r="M157" s="9">
        <f t="shared" si="11"/>
        <v>947.58</v>
      </c>
    </row>
    <row r="158" spans="1:13" ht="24.75">
      <c r="A158" s="5" t="s">
        <v>347</v>
      </c>
      <c r="B158" s="6" t="s">
        <v>348</v>
      </c>
      <c r="C158" s="5" t="s">
        <v>349</v>
      </c>
      <c r="D158" s="6" t="s">
        <v>14</v>
      </c>
      <c r="E158" s="6" t="s">
        <v>48</v>
      </c>
      <c r="F158" s="8">
        <v>72</v>
      </c>
      <c r="G158" s="9">
        <v>24.53</v>
      </c>
      <c r="H158" s="9">
        <v>27.23</v>
      </c>
      <c r="I158" s="9">
        <v>18</v>
      </c>
      <c r="J158" s="9">
        <v>9.44</v>
      </c>
      <c r="K158" s="9">
        <v>0</v>
      </c>
      <c r="L158" s="9">
        <f t="shared" si="10"/>
        <v>79.2</v>
      </c>
      <c r="M158" s="9">
        <f t="shared" si="11"/>
        <v>5702.4</v>
      </c>
    </row>
    <row r="159" spans="1:13" ht="16.5">
      <c r="A159" s="5" t="s">
        <v>350</v>
      </c>
      <c r="B159" s="6" t="s">
        <v>351</v>
      </c>
      <c r="C159" s="5" t="s">
        <v>352</v>
      </c>
      <c r="D159" s="6" t="s">
        <v>14</v>
      </c>
      <c r="E159" s="6" t="s">
        <v>81</v>
      </c>
      <c r="F159" s="8">
        <v>220</v>
      </c>
      <c r="G159" s="9">
        <v>0</v>
      </c>
      <c r="H159" s="9">
        <v>5.48</v>
      </c>
      <c r="I159" s="9">
        <v>0</v>
      </c>
      <c r="J159" s="9">
        <v>0</v>
      </c>
      <c r="K159" s="9">
        <v>0</v>
      </c>
      <c r="L159" s="9">
        <f t="shared" si="10"/>
        <v>5.48</v>
      </c>
      <c r="M159" s="9">
        <f t="shared" si="11"/>
        <v>1205.5999999999999</v>
      </c>
    </row>
    <row r="160" spans="1:13" ht="16.5">
      <c r="A160" s="5" t="s">
        <v>353</v>
      </c>
      <c r="B160" s="6" t="s">
        <v>298</v>
      </c>
      <c r="C160" s="5" t="s">
        <v>299</v>
      </c>
      <c r="D160" s="6" t="s">
        <v>14</v>
      </c>
      <c r="E160" s="6" t="s">
        <v>118</v>
      </c>
      <c r="F160" s="8">
        <v>3.38</v>
      </c>
      <c r="G160" s="9">
        <v>207.92</v>
      </c>
      <c r="H160" s="9">
        <v>632.24</v>
      </c>
      <c r="I160" s="9">
        <v>1.4</v>
      </c>
      <c r="J160" s="9">
        <v>96.78</v>
      </c>
      <c r="K160" s="9">
        <v>0</v>
      </c>
      <c r="L160" s="9">
        <f t="shared" si="10"/>
        <v>938.34</v>
      </c>
      <c r="M160" s="9">
        <f t="shared" si="11"/>
        <v>3171.59</v>
      </c>
    </row>
    <row r="161" spans="1:13" ht="16.5">
      <c r="A161" s="5" t="s">
        <v>354</v>
      </c>
      <c r="B161" s="6" t="s">
        <v>355</v>
      </c>
      <c r="C161" s="5" t="s">
        <v>356</v>
      </c>
      <c r="D161" s="6" t="s">
        <v>14</v>
      </c>
      <c r="E161" s="6" t="s">
        <v>118</v>
      </c>
      <c r="F161" s="8">
        <v>3.89</v>
      </c>
      <c r="G161" s="9">
        <v>210.63</v>
      </c>
      <c r="H161" s="9">
        <v>509.09</v>
      </c>
      <c r="I161" s="9">
        <v>3.92</v>
      </c>
      <c r="J161" s="9">
        <v>93.83</v>
      </c>
      <c r="K161" s="9">
        <v>0</v>
      </c>
      <c r="L161" s="9">
        <f t="shared" si="10"/>
        <v>817.47</v>
      </c>
      <c r="M161" s="9">
        <f t="shared" si="11"/>
        <v>3179.96</v>
      </c>
    </row>
    <row r="162" spans="1:13" ht="16.5">
      <c r="A162" s="5" t="s">
        <v>357</v>
      </c>
      <c r="B162" s="6" t="s">
        <v>358</v>
      </c>
      <c r="C162" s="5" t="s">
        <v>359</v>
      </c>
      <c r="D162" s="6" t="s">
        <v>14</v>
      </c>
      <c r="E162" s="6" t="s">
        <v>81</v>
      </c>
      <c r="F162" s="8">
        <v>220</v>
      </c>
      <c r="G162" s="9">
        <v>8.2799999999999994</v>
      </c>
      <c r="H162" s="9">
        <v>30.36</v>
      </c>
      <c r="I162" s="9">
        <v>0</v>
      </c>
      <c r="J162" s="9">
        <v>3.52</v>
      </c>
      <c r="K162" s="9">
        <v>0</v>
      </c>
      <c r="L162" s="9">
        <f t="shared" si="10"/>
        <v>42.16</v>
      </c>
      <c r="M162" s="9">
        <f t="shared" si="11"/>
        <v>9275.2000000000007</v>
      </c>
    </row>
    <row r="163" spans="1:13" ht="16.5">
      <c r="A163" s="5" t="s">
        <v>360</v>
      </c>
      <c r="B163" s="6" t="s">
        <v>361</v>
      </c>
      <c r="C163" s="5" t="s">
        <v>362</v>
      </c>
      <c r="D163" s="6" t="s">
        <v>14</v>
      </c>
      <c r="E163" s="6" t="s">
        <v>48</v>
      </c>
      <c r="F163" s="8">
        <v>242</v>
      </c>
      <c r="G163" s="9">
        <v>23.27</v>
      </c>
      <c r="H163" s="9">
        <v>73.14</v>
      </c>
      <c r="I163" s="9">
        <v>0.02</v>
      </c>
      <c r="J163" s="9">
        <v>10.26</v>
      </c>
      <c r="K163" s="9">
        <v>0</v>
      </c>
      <c r="L163" s="9">
        <f t="shared" si="10"/>
        <v>106.69</v>
      </c>
      <c r="M163" s="9">
        <f t="shared" si="11"/>
        <v>25818.98</v>
      </c>
    </row>
    <row r="164" spans="1:13">
      <c r="A164" s="5" t="s">
        <v>363</v>
      </c>
      <c r="B164" s="6" t="s">
        <v>153</v>
      </c>
      <c r="C164" s="5" t="s">
        <v>154</v>
      </c>
      <c r="D164" s="6" t="s">
        <v>170</v>
      </c>
      <c r="E164" s="6" t="s">
        <v>155</v>
      </c>
      <c r="F164" s="8">
        <v>110</v>
      </c>
      <c r="G164" s="9">
        <v>12.16</v>
      </c>
      <c r="H164" s="9">
        <v>40.04</v>
      </c>
      <c r="I164" s="9">
        <v>0</v>
      </c>
      <c r="J164" s="9">
        <v>5.45</v>
      </c>
      <c r="K164" s="9">
        <v>0</v>
      </c>
      <c r="L164" s="9">
        <f t="shared" si="10"/>
        <v>57.65</v>
      </c>
      <c r="M164" s="9">
        <f t="shared" si="11"/>
        <v>6341.5</v>
      </c>
    </row>
    <row r="165" spans="1:13">
      <c r="A165" s="69" t="s">
        <v>364</v>
      </c>
      <c r="B165" s="70" t="s">
        <v>365</v>
      </c>
      <c r="C165" s="5" t="s">
        <v>366</v>
      </c>
      <c r="D165" s="70" t="s">
        <v>80</v>
      </c>
      <c r="E165" s="70" t="s">
        <v>81</v>
      </c>
      <c r="F165" s="71">
        <v>110</v>
      </c>
      <c r="G165" s="68">
        <v>34.590000000000003</v>
      </c>
      <c r="H165" s="68">
        <v>0</v>
      </c>
      <c r="I165" s="68">
        <v>0</v>
      </c>
      <c r="J165" s="68">
        <v>15.23</v>
      </c>
      <c r="K165" s="68">
        <v>0</v>
      </c>
      <c r="L165" s="68">
        <f t="shared" si="10"/>
        <v>49.82</v>
      </c>
      <c r="M165" s="68">
        <f t="shared" si="11"/>
        <v>5480.2</v>
      </c>
    </row>
    <row r="166" spans="1:13" ht="0.95" customHeight="1">
      <c r="A166" s="69"/>
      <c r="B166" s="70"/>
      <c r="C166" s="1"/>
      <c r="D166" s="70"/>
      <c r="E166" s="70"/>
      <c r="F166" s="71"/>
      <c r="G166" s="68"/>
      <c r="H166" s="68"/>
      <c r="I166" s="68"/>
      <c r="J166" s="68"/>
      <c r="K166" s="68"/>
      <c r="L166" s="68"/>
      <c r="M166" s="68"/>
    </row>
    <row r="167" spans="1:13" ht="15" customHeight="1">
      <c r="A167" s="3" t="s">
        <v>367</v>
      </c>
      <c r="B167" s="63" t="s">
        <v>368</v>
      </c>
      <c r="C167" s="63"/>
      <c r="D167" s="63"/>
      <c r="E167" s="63"/>
      <c r="F167" s="63"/>
      <c r="G167" s="63">
        <f>ROUND(SUMPRODUCT(F168:F210,G168:G210),2)</f>
        <v>40235.910000000003</v>
      </c>
      <c r="H167" s="63">
        <f>ROUND(SUMPRODUCT(F168:F210,H168:H210),2)</f>
        <v>300542.73</v>
      </c>
      <c r="I167" s="63">
        <f>ROUND(SUMPRODUCT(F168:F210,I168:I210),2)</f>
        <v>9.86</v>
      </c>
      <c r="J167" s="63">
        <f>ROUND(SUMPRODUCT(F168:F210,J168:J210),2)</f>
        <v>18236.080000000002</v>
      </c>
      <c r="K167" s="63">
        <f>L167-(G167+H167+I167+J167)</f>
        <v>-359024.58</v>
      </c>
      <c r="L167" s="63"/>
      <c r="M167" s="4">
        <f>ROUND(SUM(M168:M210),2)</f>
        <v>359024.59</v>
      </c>
    </row>
    <row r="168" spans="1:13" ht="16.5">
      <c r="A168" s="5" t="s">
        <v>369</v>
      </c>
      <c r="B168" s="6" t="s">
        <v>128</v>
      </c>
      <c r="C168" s="5" t="s">
        <v>129</v>
      </c>
      <c r="D168" s="6" t="s">
        <v>14</v>
      </c>
      <c r="E168" s="6" t="s">
        <v>48</v>
      </c>
      <c r="F168" s="8">
        <v>416.73</v>
      </c>
      <c r="G168" s="9">
        <v>15.84</v>
      </c>
      <c r="H168" s="9">
        <v>0</v>
      </c>
      <c r="I168" s="9">
        <v>0</v>
      </c>
      <c r="J168" s="9">
        <v>7.87</v>
      </c>
      <c r="K168" s="9">
        <v>0</v>
      </c>
      <c r="L168" s="9">
        <f>ROUND(G168+H168+I168+J168+K168,2)</f>
        <v>23.71</v>
      </c>
      <c r="M168" s="9">
        <f>ROUND(ROUND(F168,2)*ROUND(L168,2),2)</f>
        <v>9880.67</v>
      </c>
    </row>
    <row r="169" spans="1:13">
      <c r="A169" s="5" t="s">
        <v>370</v>
      </c>
      <c r="B169" s="6" t="s">
        <v>371</v>
      </c>
      <c r="C169" s="5" t="s">
        <v>372</v>
      </c>
      <c r="D169" s="6" t="s">
        <v>14</v>
      </c>
      <c r="E169" s="6" t="s">
        <v>48</v>
      </c>
      <c r="F169" s="8">
        <v>106.02</v>
      </c>
      <c r="G169" s="9">
        <v>11.46</v>
      </c>
      <c r="H169" s="9">
        <v>0</v>
      </c>
      <c r="I169" s="9">
        <v>0</v>
      </c>
      <c r="J169" s="9">
        <v>6.03</v>
      </c>
      <c r="K169" s="9">
        <v>0</v>
      </c>
      <c r="L169" s="9">
        <f>ROUND(G169+H169+I169+J169+K169,2)</f>
        <v>17.489999999999998</v>
      </c>
      <c r="M169" s="9">
        <f>ROUND(ROUND(F169,2)*ROUND(L169,2),2)</f>
        <v>1854.29</v>
      </c>
    </row>
    <row r="170" spans="1:13">
      <c r="A170" s="69" t="s">
        <v>373</v>
      </c>
      <c r="B170" s="70" t="s">
        <v>275</v>
      </c>
      <c r="C170" s="5" t="s">
        <v>276</v>
      </c>
      <c r="D170" s="70" t="s">
        <v>62</v>
      </c>
      <c r="E170" s="70" t="s">
        <v>48</v>
      </c>
      <c r="F170" s="71">
        <v>123.31</v>
      </c>
      <c r="G170" s="68">
        <v>21.29</v>
      </c>
      <c r="H170" s="68">
        <v>0</v>
      </c>
      <c r="I170" s="68">
        <v>0</v>
      </c>
      <c r="J170" s="68">
        <v>11.19</v>
      </c>
      <c r="K170" s="68">
        <v>0</v>
      </c>
      <c r="L170" s="68">
        <f>ROUND(G170+H170+I170+J170+K170,2)</f>
        <v>32.479999999999997</v>
      </c>
      <c r="M170" s="68">
        <f>ROUND(ROUND(F170,2)*ROUND(L170,2),2)</f>
        <v>4005.11</v>
      </c>
    </row>
    <row r="171" spans="1:13" ht="0.95" customHeight="1">
      <c r="A171" s="69"/>
      <c r="B171" s="70"/>
      <c r="C171" s="1"/>
      <c r="D171" s="70"/>
      <c r="E171" s="70"/>
      <c r="F171" s="71"/>
      <c r="G171" s="68"/>
      <c r="H171" s="68"/>
      <c r="I171" s="68"/>
      <c r="J171" s="68"/>
      <c r="K171" s="68"/>
      <c r="L171" s="68"/>
      <c r="M171" s="68"/>
    </row>
    <row r="172" spans="1:13" ht="24.75">
      <c r="A172" s="5" t="s">
        <v>374</v>
      </c>
      <c r="B172" s="6" t="s">
        <v>267</v>
      </c>
      <c r="C172" s="5" t="s">
        <v>268</v>
      </c>
      <c r="D172" s="6" t="s">
        <v>14</v>
      </c>
      <c r="E172" s="6" t="s">
        <v>48</v>
      </c>
      <c r="F172" s="8">
        <v>123.31</v>
      </c>
      <c r="G172" s="9">
        <v>11.06</v>
      </c>
      <c r="H172" s="9">
        <v>25.73</v>
      </c>
      <c r="I172" s="9">
        <v>0.08</v>
      </c>
      <c r="J172" s="9">
        <v>4.3600000000000003</v>
      </c>
      <c r="K172" s="9">
        <v>0</v>
      </c>
      <c r="L172" s="9">
        <f t="shared" ref="L172:L187" si="12">ROUND(G172+H172+I172+J172+K172,2)</f>
        <v>41.23</v>
      </c>
      <c r="M172" s="9">
        <f t="shared" ref="M172:M187" si="13">ROUND(ROUND(F172,2)*ROUND(L172,2),2)</f>
        <v>5084.07</v>
      </c>
    </row>
    <row r="173" spans="1:13" ht="16.5">
      <c r="A173" s="5" t="s">
        <v>375</v>
      </c>
      <c r="B173" s="6" t="s">
        <v>280</v>
      </c>
      <c r="C173" s="5" t="s">
        <v>281</v>
      </c>
      <c r="D173" s="6" t="s">
        <v>80</v>
      </c>
      <c r="E173" s="6" t="s">
        <v>48</v>
      </c>
      <c r="F173" s="8">
        <v>178.5</v>
      </c>
      <c r="G173" s="9">
        <v>22.64</v>
      </c>
      <c r="H173" s="9">
        <v>115</v>
      </c>
      <c r="I173" s="9">
        <v>0</v>
      </c>
      <c r="J173" s="9">
        <v>9.02</v>
      </c>
      <c r="K173" s="9">
        <v>0</v>
      </c>
      <c r="L173" s="9">
        <f t="shared" si="12"/>
        <v>146.66</v>
      </c>
      <c r="M173" s="9">
        <f t="shared" si="13"/>
        <v>26178.81</v>
      </c>
    </row>
    <row r="174" spans="1:13" ht="16.5">
      <c r="A174" s="5" t="s">
        <v>376</v>
      </c>
      <c r="B174" s="6" t="s">
        <v>377</v>
      </c>
      <c r="C174" s="5" t="s">
        <v>378</v>
      </c>
      <c r="D174" s="6" t="s">
        <v>14</v>
      </c>
      <c r="E174" s="6" t="s">
        <v>48</v>
      </c>
      <c r="F174" s="8">
        <v>123.31</v>
      </c>
      <c r="G174" s="9">
        <v>22.53</v>
      </c>
      <c r="H174" s="9">
        <v>22.72</v>
      </c>
      <c r="I174" s="9">
        <v>0</v>
      </c>
      <c r="J174" s="9">
        <v>9.8800000000000008</v>
      </c>
      <c r="K174" s="9">
        <v>0</v>
      </c>
      <c r="L174" s="9">
        <f t="shared" si="12"/>
        <v>55.13</v>
      </c>
      <c r="M174" s="9">
        <f t="shared" si="13"/>
        <v>6798.08</v>
      </c>
    </row>
    <row r="175" spans="1:13" ht="16.5">
      <c r="A175" s="5" t="s">
        <v>379</v>
      </c>
      <c r="B175" s="6" t="s">
        <v>286</v>
      </c>
      <c r="C175" s="5" t="s">
        <v>287</v>
      </c>
      <c r="D175" s="6" t="s">
        <v>14</v>
      </c>
      <c r="E175" s="6" t="s">
        <v>48</v>
      </c>
      <c r="F175" s="8">
        <v>55.18</v>
      </c>
      <c r="G175" s="9">
        <v>16.61</v>
      </c>
      <c r="H175" s="9">
        <v>27.29</v>
      </c>
      <c r="I175" s="9">
        <v>0</v>
      </c>
      <c r="J175" s="9">
        <v>7.28</v>
      </c>
      <c r="K175" s="9">
        <v>0</v>
      </c>
      <c r="L175" s="9">
        <f t="shared" si="12"/>
        <v>51.18</v>
      </c>
      <c r="M175" s="9">
        <f t="shared" si="13"/>
        <v>2824.11</v>
      </c>
    </row>
    <row r="176" spans="1:13" ht="24.75">
      <c r="A176" s="5" t="s">
        <v>380</v>
      </c>
      <c r="B176" s="6" t="s">
        <v>381</v>
      </c>
      <c r="C176" s="5" t="s">
        <v>382</v>
      </c>
      <c r="D176" s="6" t="s">
        <v>14</v>
      </c>
      <c r="E176" s="6" t="s">
        <v>48</v>
      </c>
      <c r="F176" s="8">
        <v>416.73</v>
      </c>
      <c r="G176" s="9">
        <v>13.2</v>
      </c>
      <c r="H176" s="9">
        <v>119.44</v>
      </c>
      <c r="I176" s="9">
        <v>0</v>
      </c>
      <c r="J176" s="9">
        <v>5.43</v>
      </c>
      <c r="K176" s="9">
        <v>0</v>
      </c>
      <c r="L176" s="9">
        <f t="shared" si="12"/>
        <v>138.07</v>
      </c>
      <c r="M176" s="9">
        <f t="shared" si="13"/>
        <v>57537.91</v>
      </c>
    </row>
    <row r="177" spans="1:13">
      <c r="A177" s="5" t="s">
        <v>383</v>
      </c>
      <c r="B177" s="6" t="s">
        <v>384</v>
      </c>
      <c r="C177" s="5" t="s">
        <v>385</v>
      </c>
      <c r="D177" s="6" t="s">
        <v>14</v>
      </c>
      <c r="E177" s="6" t="s">
        <v>48</v>
      </c>
      <c r="F177" s="8">
        <v>416.73</v>
      </c>
      <c r="G177" s="9">
        <v>0.56999999999999995</v>
      </c>
      <c r="H177" s="9">
        <v>0</v>
      </c>
      <c r="I177" s="9">
        <v>0</v>
      </c>
      <c r="J177" s="9">
        <v>0.31</v>
      </c>
      <c r="K177" s="9">
        <v>0</v>
      </c>
      <c r="L177" s="9">
        <f t="shared" si="12"/>
        <v>0.88</v>
      </c>
      <c r="M177" s="9">
        <f t="shared" si="13"/>
        <v>366.72</v>
      </c>
    </row>
    <row r="178" spans="1:13" ht="16.5">
      <c r="A178" s="5" t="s">
        <v>386</v>
      </c>
      <c r="B178" s="6" t="s">
        <v>387</v>
      </c>
      <c r="C178" s="5" t="s">
        <v>388</v>
      </c>
      <c r="D178" s="6" t="s">
        <v>14</v>
      </c>
      <c r="E178" s="6" t="s">
        <v>48</v>
      </c>
      <c r="F178" s="8">
        <v>123.31</v>
      </c>
      <c r="G178" s="9">
        <v>1.33</v>
      </c>
      <c r="H178" s="9">
        <v>0</v>
      </c>
      <c r="I178" s="9">
        <v>0</v>
      </c>
      <c r="J178" s="9">
        <v>0.66</v>
      </c>
      <c r="K178" s="9">
        <v>0</v>
      </c>
      <c r="L178" s="9">
        <f t="shared" si="12"/>
        <v>1.99</v>
      </c>
      <c r="M178" s="9">
        <f t="shared" si="13"/>
        <v>245.39</v>
      </c>
    </row>
    <row r="179" spans="1:13">
      <c r="A179" s="5" t="s">
        <v>389</v>
      </c>
      <c r="B179" s="6" t="s">
        <v>390</v>
      </c>
      <c r="C179" s="5" t="s">
        <v>391</v>
      </c>
      <c r="D179" s="6" t="s">
        <v>392</v>
      </c>
      <c r="E179" s="6" t="s">
        <v>48</v>
      </c>
      <c r="F179" s="8">
        <v>123.31</v>
      </c>
      <c r="G179" s="9">
        <v>19.649999999999999</v>
      </c>
      <c r="H179" s="9">
        <v>85.59</v>
      </c>
      <c r="I179" s="9">
        <v>0</v>
      </c>
      <c r="J179" s="9">
        <v>8.74</v>
      </c>
      <c r="K179" s="9">
        <v>0</v>
      </c>
      <c r="L179" s="9">
        <f t="shared" si="12"/>
        <v>113.98</v>
      </c>
      <c r="M179" s="9">
        <f t="shared" si="13"/>
        <v>14054.87</v>
      </c>
    </row>
    <row r="180" spans="1:13" ht="16.5">
      <c r="A180" s="5" t="s">
        <v>393</v>
      </c>
      <c r="B180" s="6" t="s">
        <v>394</v>
      </c>
      <c r="C180" s="5" t="s">
        <v>395</v>
      </c>
      <c r="D180" s="6" t="s">
        <v>14</v>
      </c>
      <c r="E180" s="6" t="s">
        <v>58</v>
      </c>
      <c r="F180" s="8">
        <v>33</v>
      </c>
      <c r="G180" s="9">
        <v>36.049999999999997</v>
      </c>
      <c r="H180" s="9">
        <v>614.71</v>
      </c>
      <c r="I180" s="9">
        <v>0</v>
      </c>
      <c r="J180" s="9">
        <v>14.24</v>
      </c>
      <c r="K180" s="9">
        <v>0</v>
      </c>
      <c r="L180" s="9">
        <f t="shared" si="12"/>
        <v>665</v>
      </c>
      <c r="M180" s="9">
        <f t="shared" si="13"/>
        <v>21945</v>
      </c>
    </row>
    <row r="181" spans="1:13">
      <c r="A181" s="5" t="s">
        <v>396</v>
      </c>
      <c r="B181" s="6" t="s">
        <v>397</v>
      </c>
      <c r="C181" s="5" t="s">
        <v>398</v>
      </c>
      <c r="D181" s="6" t="s">
        <v>14</v>
      </c>
      <c r="E181" s="6" t="s">
        <v>58</v>
      </c>
      <c r="F181" s="8">
        <v>33</v>
      </c>
      <c r="G181" s="9">
        <v>3.89</v>
      </c>
      <c r="H181" s="9">
        <v>39.950000000000003</v>
      </c>
      <c r="I181" s="9">
        <v>0</v>
      </c>
      <c r="J181" s="9">
        <v>1.48</v>
      </c>
      <c r="K181" s="9">
        <v>0</v>
      </c>
      <c r="L181" s="9">
        <f t="shared" si="12"/>
        <v>45.32</v>
      </c>
      <c r="M181" s="9">
        <f t="shared" si="13"/>
        <v>1495.56</v>
      </c>
    </row>
    <row r="182" spans="1:13" ht="16.5">
      <c r="A182" s="5" t="s">
        <v>399</v>
      </c>
      <c r="B182" s="6" t="s">
        <v>400</v>
      </c>
      <c r="C182" s="5" t="s">
        <v>401</v>
      </c>
      <c r="D182" s="6" t="s">
        <v>14</v>
      </c>
      <c r="E182" s="6" t="s">
        <v>58</v>
      </c>
      <c r="F182" s="8">
        <v>33</v>
      </c>
      <c r="G182" s="9">
        <v>3.86</v>
      </c>
      <c r="H182" s="9">
        <v>53.02</v>
      </c>
      <c r="I182" s="9">
        <v>0</v>
      </c>
      <c r="J182" s="9">
        <v>1.48</v>
      </c>
      <c r="K182" s="9">
        <v>0</v>
      </c>
      <c r="L182" s="9">
        <f t="shared" si="12"/>
        <v>58.36</v>
      </c>
      <c r="M182" s="9">
        <f t="shared" si="13"/>
        <v>1925.88</v>
      </c>
    </row>
    <row r="183" spans="1:13" ht="24.75">
      <c r="A183" s="5" t="s">
        <v>402</v>
      </c>
      <c r="B183" s="6" t="s">
        <v>403</v>
      </c>
      <c r="C183" s="5" t="s">
        <v>404</v>
      </c>
      <c r="D183" s="6" t="s">
        <v>14</v>
      </c>
      <c r="E183" s="6" t="s">
        <v>58</v>
      </c>
      <c r="F183" s="8">
        <v>30</v>
      </c>
      <c r="G183" s="9">
        <v>32.35</v>
      </c>
      <c r="H183" s="9">
        <v>400.57</v>
      </c>
      <c r="I183" s="9">
        <v>0</v>
      </c>
      <c r="J183" s="9">
        <v>13.12</v>
      </c>
      <c r="K183" s="9">
        <v>0</v>
      </c>
      <c r="L183" s="9">
        <f t="shared" si="12"/>
        <v>446.04</v>
      </c>
      <c r="M183" s="9">
        <f t="shared" si="13"/>
        <v>13381.2</v>
      </c>
    </row>
    <row r="184" spans="1:13" ht="16.5">
      <c r="A184" s="5" t="s">
        <v>405</v>
      </c>
      <c r="B184" s="6" t="s">
        <v>406</v>
      </c>
      <c r="C184" s="5" t="s">
        <v>407</v>
      </c>
      <c r="D184" s="6" t="s">
        <v>14</v>
      </c>
      <c r="E184" s="6" t="s">
        <v>58</v>
      </c>
      <c r="F184" s="8">
        <v>30</v>
      </c>
      <c r="G184" s="9">
        <v>11.75</v>
      </c>
      <c r="H184" s="9">
        <v>302.85000000000002</v>
      </c>
      <c r="I184" s="9">
        <v>0</v>
      </c>
      <c r="J184" s="9">
        <v>4.4800000000000004</v>
      </c>
      <c r="K184" s="9">
        <v>0</v>
      </c>
      <c r="L184" s="9">
        <f t="shared" si="12"/>
        <v>319.08</v>
      </c>
      <c r="M184" s="9">
        <f t="shared" si="13"/>
        <v>9572.4</v>
      </c>
    </row>
    <row r="185" spans="1:13" ht="16.5">
      <c r="A185" s="5" t="s">
        <v>408</v>
      </c>
      <c r="B185" s="6" t="s">
        <v>400</v>
      </c>
      <c r="C185" s="5" t="s">
        <v>401</v>
      </c>
      <c r="D185" s="6" t="s">
        <v>14</v>
      </c>
      <c r="E185" s="6" t="s">
        <v>58</v>
      </c>
      <c r="F185" s="8">
        <v>30</v>
      </c>
      <c r="G185" s="9">
        <v>3.86</v>
      </c>
      <c r="H185" s="9">
        <v>53.02</v>
      </c>
      <c r="I185" s="9">
        <v>0</v>
      </c>
      <c r="J185" s="9">
        <v>1.48</v>
      </c>
      <c r="K185" s="9">
        <v>0</v>
      </c>
      <c r="L185" s="9">
        <f t="shared" si="12"/>
        <v>58.36</v>
      </c>
      <c r="M185" s="9">
        <f t="shared" si="13"/>
        <v>1750.8</v>
      </c>
    </row>
    <row r="186" spans="1:13" ht="16.5">
      <c r="A186" s="5" t="s">
        <v>409</v>
      </c>
      <c r="B186" s="6" t="s">
        <v>410</v>
      </c>
      <c r="C186" s="5" t="s">
        <v>411</v>
      </c>
      <c r="D186" s="6" t="s">
        <v>14</v>
      </c>
      <c r="E186" s="6" t="s">
        <v>58</v>
      </c>
      <c r="F186" s="8">
        <v>11</v>
      </c>
      <c r="G186" s="9">
        <v>25.61</v>
      </c>
      <c r="H186" s="9">
        <v>817.18</v>
      </c>
      <c r="I186" s="9">
        <v>0</v>
      </c>
      <c r="J186" s="9">
        <v>9.7799999999999994</v>
      </c>
      <c r="K186" s="9">
        <v>0</v>
      </c>
      <c r="L186" s="9">
        <f t="shared" si="12"/>
        <v>852.57</v>
      </c>
      <c r="M186" s="9">
        <f t="shared" si="13"/>
        <v>9378.27</v>
      </c>
    </row>
    <row r="187" spans="1:13">
      <c r="A187" s="69" t="s">
        <v>412</v>
      </c>
      <c r="B187" s="70" t="s">
        <v>413</v>
      </c>
      <c r="C187" s="5" t="s">
        <v>414</v>
      </c>
      <c r="D187" s="70" t="s">
        <v>80</v>
      </c>
      <c r="E187" s="70" t="s">
        <v>48</v>
      </c>
      <c r="F187" s="71">
        <v>106.02</v>
      </c>
      <c r="G187" s="68">
        <v>12.16</v>
      </c>
      <c r="H187" s="68">
        <v>698.33</v>
      </c>
      <c r="I187" s="68">
        <v>0</v>
      </c>
      <c r="J187" s="68">
        <v>5.0199999999999996</v>
      </c>
      <c r="K187" s="68">
        <v>0</v>
      </c>
      <c r="L187" s="68">
        <f t="shared" si="12"/>
        <v>715.51</v>
      </c>
      <c r="M187" s="68">
        <f t="shared" si="13"/>
        <v>75858.37</v>
      </c>
    </row>
    <row r="188" spans="1:13" ht="0.95" customHeight="1">
      <c r="A188" s="69"/>
      <c r="B188" s="70"/>
      <c r="C188" s="1"/>
      <c r="D188" s="70"/>
      <c r="E188" s="70"/>
      <c r="F188" s="71"/>
      <c r="G188" s="68"/>
      <c r="H188" s="68"/>
      <c r="I188" s="68"/>
      <c r="J188" s="68"/>
      <c r="K188" s="68"/>
      <c r="L188" s="68"/>
      <c r="M188" s="68"/>
    </row>
    <row r="189" spans="1:13">
      <c r="A189" s="69" t="s">
        <v>415</v>
      </c>
      <c r="B189" s="70" t="s">
        <v>416</v>
      </c>
      <c r="C189" s="5" t="s">
        <v>417</v>
      </c>
      <c r="D189" s="70" t="s">
        <v>80</v>
      </c>
      <c r="E189" s="70" t="s">
        <v>48</v>
      </c>
      <c r="F189" s="71">
        <v>20.66</v>
      </c>
      <c r="G189" s="68">
        <v>12.16</v>
      </c>
      <c r="H189" s="68">
        <v>610</v>
      </c>
      <c r="I189" s="68">
        <v>0</v>
      </c>
      <c r="J189" s="68">
        <v>5.0199999999999996</v>
      </c>
      <c r="K189" s="68">
        <v>0</v>
      </c>
      <c r="L189" s="68">
        <f>ROUND(G189+H189+I189+J189+K189,2)</f>
        <v>627.17999999999995</v>
      </c>
      <c r="M189" s="68">
        <f>ROUND(ROUND(F189,2)*ROUND(L189,2),2)</f>
        <v>12957.54</v>
      </c>
    </row>
    <row r="190" spans="1:13" ht="0.95" customHeight="1">
      <c r="A190" s="69"/>
      <c r="B190" s="70"/>
      <c r="C190" s="1"/>
      <c r="D190" s="70"/>
      <c r="E190" s="70"/>
      <c r="F190" s="71"/>
      <c r="G190" s="68"/>
      <c r="H190" s="68"/>
      <c r="I190" s="68"/>
      <c r="J190" s="68"/>
      <c r="K190" s="68"/>
      <c r="L190" s="68"/>
      <c r="M190" s="68"/>
    </row>
    <row r="191" spans="1:13" ht="16.5">
      <c r="A191" s="5" t="s">
        <v>418</v>
      </c>
      <c r="B191" s="6" t="s">
        <v>419</v>
      </c>
      <c r="C191" s="5" t="s">
        <v>420</v>
      </c>
      <c r="D191" s="6" t="s">
        <v>14</v>
      </c>
      <c r="E191" s="6" t="s">
        <v>48</v>
      </c>
      <c r="F191" s="8">
        <v>29.92</v>
      </c>
      <c r="G191" s="9">
        <v>10</v>
      </c>
      <c r="H191" s="9">
        <v>669.86</v>
      </c>
      <c r="I191" s="9">
        <v>0</v>
      </c>
      <c r="J191" s="9">
        <v>4.22</v>
      </c>
      <c r="K191" s="9">
        <v>0</v>
      </c>
      <c r="L191" s="9">
        <f>ROUND(G191+H191+I191+J191+K191,2)</f>
        <v>684.08</v>
      </c>
      <c r="M191" s="9">
        <f>ROUND(ROUND(F191,2)*ROUND(L191,2),2)</f>
        <v>20467.669999999998</v>
      </c>
    </row>
    <row r="192" spans="1:13">
      <c r="A192" s="5" t="s">
        <v>421</v>
      </c>
      <c r="B192" s="6" t="s">
        <v>422</v>
      </c>
      <c r="C192" s="5" t="s">
        <v>423</v>
      </c>
      <c r="D192" s="6" t="s">
        <v>29</v>
      </c>
      <c r="E192" s="6" t="s">
        <v>58</v>
      </c>
      <c r="F192" s="8">
        <v>10</v>
      </c>
      <c r="G192" s="9">
        <v>89.69</v>
      </c>
      <c r="H192" s="9">
        <v>282.86</v>
      </c>
      <c r="I192" s="9">
        <v>0</v>
      </c>
      <c r="J192" s="9">
        <v>39.72</v>
      </c>
      <c r="K192" s="9">
        <v>0</v>
      </c>
      <c r="L192" s="9">
        <f>ROUND(G192+H192+I192+J192+K192,2)</f>
        <v>412.27</v>
      </c>
      <c r="M192" s="9">
        <f>ROUND(ROUND(F192,2)*ROUND(L192,2),2)</f>
        <v>4122.7</v>
      </c>
    </row>
    <row r="193" spans="1:13">
      <c r="A193" s="69" t="s">
        <v>424</v>
      </c>
      <c r="B193" s="70" t="s">
        <v>425</v>
      </c>
      <c r="C193" s="5" t="s">
        <v>426</v>
      </c>
      <c r="D193" s="70" t="s">
        <v>62</v>
      </c>
      <c r="E193" s="70" t="s">
        <v>58</v>
      </c>
      <c r="F193" s="71">
        <v>2</v>
      </c>
      <c r="G193" s="68">
        <v>131.9</v>
      </c>
      <c r="H193" s="68">
        <v>435.85</v>
      </c>
      <c r="I193" s="68">
        <v>0</v>
      </c>
      <c r="J193" s="68">
        <v>58.43</v>
      </c>
      <c r="K193" s="68">
        <v>0</v>
      </c>
      <c r="L193" s="68">
        <f>ROUND(G193+H193+I193+J193+K193,2)</f>
        <v>626.17999999999995</v>
      </c>
      <c r="M193" s="68">
        <f>ROUND(ROUND(F193,2)*ROUND(L193,2),2)</f>
        <v>1252.3599999999999</v>
      </c>
    </row>
    <row r="194" spans="1:13" ht="0.95" customHeight="1">
      <c r="A194" s="69"/>
      <c r="B194" s="70"/>
      <c r="C194" s="1"/>
      <c r="D194" s="70"/>
      <c r="E194" s="70"/>
      <c r="F194" s="71"/>
      <c r="G194" s="68"/>
      <c r="H194" s="68"/>
      <c r="I194" s="68"/>
      <c r="J194" s="68"/>
      <c r="K194" s="68"/>
      <c r="L194" s="68"/>
      <c r="M194" s="68"/>
    </row>
    <row r="195" spans="1:13">
      <c r="A195" s="5" t="s">
        <v>427</v>
      </c>
      <c r="B195" s="6" t="s">
        <v>428</v>
      </c>
      <c r="C195" s="5" t="s">
        <v>429</v>
      </c>
      <c r="D195" s="6" t="s">
        <v>29</v>
      </c>
      <c r="E195" s="6" t="s">
        <v>48</v>
      </c>
      <c r="F195" s="8">
        <v>45.45</v>
      </c>
      <c r="G195" s="9">
        <v>6.17</v>
      </c>
      <c r="H195" s="9">
        <v>132.52000000000001</v>
      </c>
      <c r="I195" s="9">
        <v>0</v>
      </c>
      <c r="J195" s="9">
        <v>2.81</v>
      </c>
      <c r="K195" s="9">
        <v>0</v>
      </c>
      <c r="L195" s="9">
        <f>ROUND(G195+H195+I195+J195+K195,2)</f>
        <v>141.5</v>
      </c>
      <c r="M195" s="9">
        <f>ROUND(ROUND(F195,2)*ROUND(L195,2),2)</f>
        <v>6431.18</v>
      </c>
    </row>
    <row r="196" spans="1:13" ht="16.5">
      <c r="A196" s="5" t="s">
        <v>430</v>
      </c>
      <c r="B196" s="6" t="s">
        <v>431</v>
      </c>
      <c r="C196" s="5" t="s">
        <v>432</v>
      </c>
      <c r="D196" s="6" t="s">
        <v>170</v>
      </c>
      <c r="E196" s="6" t="s">
        <v>196</v>
      </c>
      <c r="F196" s="8">
        <v>47</v>
      </c>
      <c r="G196" s="9">
        <v>17.809999999999999</v>
      </c>
      <c r="H196" s="9">
        <v>97.62</v>
      </c>
      <c r="I196" s="9">
        <v>0</v>
      </c>
      <c r="J196" s="9">
        <v>7.88</v>
      </c>
      <c r="K196" s="9">
        <v>0</v>
      </c>
      <c r="L196" s="9">
        <f>ROUND(G196+H196+I196+J196+K196,2)</f>
        <v>123.31</v>
      </c>
      <c r="M196" s="9">
        <f>ROUND(ROUND(F196,2)*ROUND(L196,2),2)</f>
        <v>5795.57</v>
      </c>
    </row>
    <row r="197" spans="1:13">
      <c r="A197" s="5" t="s">
        <v>433</v>
      </c>
      <c r="B197" s="6" t="s">
        <v>434</v>
      </c>
      <c r="C197" s="5" t="s">
        <v>435</v>
      </c>
      <c r="D197" s="6" t="s">
        <v>29</v>
      </c>
      <c r="E197" s="6" t="s">
        <v>58</v>
      </c>
      <c r="F197" s="8">
        <v>1</v>
      </c>
      <c r="G197" s="9">
        <v>87.44</v>
      </c>
      <c r="H197" s="9">
        <v>84.19</v>
      </c>
      <c r="I197" s="9">
        <v>0</v>
      </c>
      <c r="J197" s="9">
        <v>39.83</v>
      </c>
      <c r="K197" s="9">
        <v>0</v>
      </c>
      <c r="L197" s="9">
        <f>ROUND(G197+H197+I197+J197+K197,2)</f>
        <v>211.46</v>
      </c>
      <c r="M197" s="9">
        <f>ROUND(ROUND(F197,2)*ROUND(L197,2),2)</f>
        <v>211.46</v>
      </c>
    </row>
    <row r="198" spans="1:13">
      <c r="A198" s="5" t="s">
        <v>436</v>
      </c>
      <c r="B198" s="6" t="s">
        <v>437</v>
      </c>
      <c r="C198" s="5" t="s">
        <v>438</v>
      </c>
      <c r="D198" s="6" t="s">
        <v>170</v>
      </c>
      <c r="E198" s="6" t="s">
        <v>171</v>
      </c>
      <c r="F198" s="8">
        <v>29.8</v>
      </c>
      <c r="G198" s="9">
        <v>10.58</v>
      </c>
      <c r="H198" s="9">
        <v>559.45000000000005</v>
      </c>
      <c r="I198" s="9">
        <v>0</v>
      </c>
      <c r="J198" s="9">
        <v>4.71</v>
      </c>
      <c r="K198" s="9">
        <v>0</v>
      </c>
      <c r="L198" s="9">
        <f>ROUND(G198+H198+I198+J198+K198,2)</f>
        <v>574.74</v>
      </c>
      <c r="M198" s="9">
        <f>ROUND(ROUND(F198,2)*ROUND(L198,2),2)</f>
        <v>17127.25</v>
      </c>
    </row>
    <row r="199" spans="1:13">
      <c r="A199" s="69" t="s">
        <v>439</v>
      </c>
      <c r="B199" s="70" t="s">
        <v>440</v>
      </c>
      <c r="C199" s="5" t="s">
        <v>441</v>
      </c>
      <c r="D199" s="70" t="s">
        <v>80</v>
      </c>
      <c r="E199" s="70" t="s">
        <v>58</v>
      </c>
      <c r="F199" s="71">
        <v>17</v>
      </c>
      <c r="G199" s="68">
        <v>2.14</v>
      </c>
      <c r="H199" s="68">
        <v>13.43</v>
      </c>
      <c r="I199" s="68">
        <v>0</v>
      </c>
      <c r="J199" s="68">
        <v>1.18</v>
      </c>
      <c r="K199" s="68">
        <v>0</v>
      </c>
      <c r="L199" s="68">
        <f>ROUND(G199+H199+I199+J199+K199,2)</f>
        <v>16.75</v>
      </c>
      <c r="M199" s="68">
        <f>ROUND(ROUND(F199,2)*ROUND(L199,2),2)</f>
        <v>284.75</v>
      </c>
    </row>
    <row r="200" spans="1:13" ht="0.95" customHeight="1">
      <c r="A200" s="69"/>
      <c r="B200" s="70"/>
      <c r="C200" s="1"/>
      <c r="D200" s="70"/>
      <c r="E200" s="70"/>
      <c r="F200" s="71"/>
      <c r="G200" s="68"/>
      <c r="H200" s="68"/>
      <c r="I200" s="68"/>
      <c r="J200" s="68"/>
      <c r="K200" s="68"/>
      <c r="L200" s="68"/>
      <c r="M200" s="68"/>
    </row>
    <row r="201" spans="1:13">
      <c r="A201" s="5" t="s">
        <v>442</v>
      </c>
      <c r="B201" s="6" t="s">
        <v>443</v>
      </c>
      <c r="C201" s="5" t="s">
        <v>444</v>
      </c>
      <c r="D201" s="6" t="s">
        <v>170</v>
      </c>
      <c r="E201" s="6" t="s">
        <v>196</v>
      </c>
      <c r="F201" s="8">
        <v>12</v>
      </c>
      <c r="G201" s="9">
        <v>3.12</v>
      </c>
      <c r="H201" s="9">
        <v>31.49</v>
      </c>
      <c r="I201" s="9">
        <v>0</v>
      </c>
      <c r="J201" s="9">
        <v>1.1000000000000001</v>
      </c>
      <c r="K201" s="9">
        <v>0</v>
      </c>
      <c r="L201" s="9">
        <f t="shared" ref="L201:L210" si="14">ROUND(G201+H201+I201+J201+K201,2)</f>
        <v>35.71</v>
      </c>
      <c r="M201" s="9">
        <f t="shared" ref="M201:M210" si="15">ROUND(ROUND(F201,2)*ROUND(L201,2),2)</f>
        <v>428.52</v>
      </c>
    </row>
    <row r="202" spans="1:13">
      <c r="A202" s="5" t="s">
        <v>445</v>
      </c>
      <c r="B202" s="6" t="s">
        <v>446</v>
      </c>
      <c r="C202" s="5" t="s">
        <v>447</v>
      </c>
      <c r="D202" s="6" t="s">
        <v>170</v>
      </c>
      <c r="E202" s="6" t="s">
        <v>196</v>
      </c>
      <c r="F202" s="8">
        <v>12</v>
      </c>
      <c r="G202" s="9">
        <v>3.12</v>
      </c>
      <c r="H202" s="9">
        <v>49.47</v>
      </c>
      <c r="I202" s="9">
        <v>0</v>
      </c>
      <c r="J202" s="9">
        <v>1.1000000000000001</v>
      </c>
      <c r="K202" s="9">
        <v>0</v>
      </c>
      <c r="L202" s="9">
        <f t="shared" si="14"/>
        <v>53.69</v>
      </c>
      <c r="M202" s="9">
        <f t="shared" si="15"/>
        <v>644.28</v>
      </c>
    </row>
    <row r="203" spans="1:13">
      <c r="A203" s="5" t="s">
        <v>448</v>
      </c>
      <c r="B203" s="6" t="s">
        <v>449</v>
      </c>
      <c r="C203" s="5" t="s">
        <v>450</v>
      </c>
      <c r="D203" s="6" t="s">
        <v>170</v>
      </c>
      <c r="E203" s="6" t="s">
        <v>196</v>
      </c>
      <c r="F203" s="8">
        <v>33</v>
      </c>
      <c r="G203" s="9">
        <v>3.12</v>
      </c>
      <c r="H203" s="9">
        <v>48.84</v>
      </c>
      <c r="I203" s="9">
        <v>0</v>
      </c>
      <c r="J203" s="9">
        <v>1.1000000000000001</v>
      </c>
      <c r="K203" s="9">
        <v>0</v>
      </c>
      <c r="L203" s="9">
        <f t="shared" si="14"/>
        <v>53.06</v>
      </c>
      <c r="M203" s="9">
        <f t="shared" si="15"/>
        <v>1750.98</v>
      </c>
    </row>
    <row r="204" spans="1:13" ht="16.5">
      <c r="A204" s="5" t="s">
        <v>451</v>
      </c>
      <c r="B204" s="6" t="s">
        <v>452</v>
      </c>
      <c r="C204" s="5" t="s">
        <v>453</v>
      </c>
      <c r="D204" s="6" t="s">
        <v>37</v>
      </c>
      <c r="E204" s="6" t="s">
        <v>196</v>
      </c>
      <c r="F204" s="8">
        <v>33</v>
      </c>
      <c r="G204" s="9">
        <v>23.14</v>
      </c>
      <c r="H204" s="9">
        <v>173.85</v>
      </c>
      <c r="I204" s="9">
        <v>0</v>
      </c>
      <c r="J204" s="9">
        <v>9.24</v>
      </c>
      <c r="K204" s="9">
        <v>0</v>
      </c>
      <c r="L204" s="9">
        <f t="shared" si="14"/>
        <v>206.23</v>
      </c>
      <c r="M204" s="9">
        <f t="shared" si="15"/>
        <v>6805.59</v>
      </c>
    </row>
    <row r="205" spans="1:13" ht="16.5">
      <c r="A205" s="5" t="s">
        <v>454</v>
      </c>
      <c r="B205" s="6" t="s">
        <v>455</v>
      </c>
      <c r="C205" s="5" t="s">
        <v>456</v>
      </c>
      <c r="D205" s="6" t="s">
        <v>14</v>
      </c>
      <c r="E205" s="6" t="s">
        <v>58</v>
      </c>
      <c r="F205" s="8">
        <v>12</v>
      </c>
      <c r="G205" s="9">
        <v>8.02</v>
      </c>
      <c r="H205" s="9">
        <v>85.14</v>
      </c>
      <c r="I205" s="9">
        <v>0</v>
      </c>
      <c r="J205" s="9">
        <v>3.21</v>
      </c>
      <c r="K205" s="9">
        <v>0</v>
      </c>
      <c r="L205" s="9">
        <f t="shared" si="14"/>
        <v>96.37</v>
      </c>
      <c r="M205" s="9">
        <f t="shared" si="15"/>
        <v>1156.44</v>
      </c>
    </row>
    <row r="206" spans="1:13" ht="16.5">
      <c r="A206" s="5" t="s">
        <v>457</v>
      </c>
      <c r="B206" s="6" t="s">
        <v>458</v>
      </c>
      <c r="C206" s="5" t="s">
        <v>459</v>
      </c>
      <c r="D206" s="6" t="s">
        <v>14</v>
      </c>
      <c r="E206" s="6" t="s">
        <v>58</v>
      </c>
      <c r="F206" s="8">
        <v>2</v>
      </c>
      <c r="G206" s="9">
        <v>12.32</v>
      </c>
      <c r="H206" s="9">
        <v>132.13999999999999</v>
      </c>
      <c r="I206" s="9">
        <v>0</v>
      </c>
      <c r="J206" s="9">
        <v>4.92</v>
      </c>
      <c r="K206" s="9">
        <v>0</v>
      </c>
      <c r="L206" s="9">
        <f t="shared" si="14"/>
        <v>149.38</v>
      </c>
      <c r="M206" s="9">
        <f t="shared" si="15"/>
        <v>298.76</v>
      </c>
    </row>
    <row r="207" spans="1:13" ht="16.5">
      <c r="A207" s="5" t="s">
        <v>460</v>
      </c>
      <c r="B207" s="6" t="s">
        <v>461</v>
      </c>
      <c r="C207" s="5" t="s">
        <v>462</v>
      </c>
      <c r="D207" s="6" t="s">
        <v>14</v>
      </c>
      <c r="E207" s="6" t="s">
        <v>58</v>
      </c>
      <c r="F207" s="8">
        <v>3</v>
      </c>
      <c r="G207" s="9">
        <v>20.65</v>
      </c>
      <c r="H207" s="9">
        <v>331.44</v>
      </c>
      <c r="I207" s="9">
        <v>0</v>
      </c>
      <c r="J207" s="9">
        <v>8.25</v>
      </c>
      <c r="K207" s="9">
        <v>0</v>
      </c>
      <c r="L207" s="9">
        <f t="shared" si="14"/>
        <v>360.34</v>
      </c>
      <c r="M207" s="9">
        <f t="shared" si="15"/>
        <v>1081.02</v>
      </c>
    </row>
    <row r="208" spans="1:13" ht="16.5">
      <c r="A208" s="5" t="s">
        <v>463</v>
      </c>
      <c r="B208" s="6" t="s">
        <v>464</v>
      </c>
      <c r="C208" s="5" t="s">
        <v>465</v>
      </c>
      <c r="D208" s="6" t="s">
        <v>14</v>
      </c>
      <c r="E208" s="6" t="s">
        <v>58</v>
      </c>
      <c r="F208" s="8">
        <v>2</v>
      </c>
      <c r="G208" s="9">
        <v>26.2</v>
      </c>
      <c r="H208" s="9">
        <v>690.2</v>
      </c>
      <c r="I208" s="9">
        <v>0</v>
      </c>
      <c r="J208" s="9">
        <v>10.46</v>
      </c>
      <c r="K208" s="9">
        <v>0</v>
      </c>
      <c r="L208" s="9">
        <f t="shared" si="14"/>
        <v>726.86</v>
      </c>
      <c r="M208" s="9">
        <f t="shared" si="15"/>
        <v>1453.72</v>
      </c>
    </row>
    <row r="209" spans="1:13">
      <c r="A209" s="5" t="s">
        <v>466</v>
      </c>
      <c r="B209" s="6" t="s">
        <v>467</v>
      </c>
      <c r="C209" s="5" t="s">
        <v>468</v>
      </c>
      <c r="D209" s="6" t="s">
        <v>170</v>
      </c>
      <c r="E209" s="6" t="s">
        <v>196</v>
      </c>
      <c r="F209" s="8">
        <v>34.72</v>
      </c>
      <c r="G209" s="9">
        <v>20.88</v>
      </c>
      <c r="H209" s="9">
        <v>207.74</v>
      </c>
      <c r="I209" s="9">
        <v>0</v>
      </c>
      <c r="J209" s="9">
        <v>7.24</v>
      </c>
      <c r="K209" s="9">
        <v>0</v>
      </c>
      <c r="L209" s="9">
        <f t="shared" si="14"/>
        <v>235.86</v>
      </c>
      <c r="M209" s="9">
        <f t="shared" si="15"/>
        <v>8189.06</v>
      </c>
    </row>
    <row r="210" spans="1:13">
      <c r="A210" s="69" t="s">
        <v>469</v>
      </c>
      <c r="B210" s="70" t="s">
        <v>470</v>
      </c>
      <c r="C210" s="5" t="s">
        <v>471</v>
      </c>
      <c r="D210" s="70" t="s">
        <v>80</v>
      </c>
      <c r="E210" s="70" t="s">
        <v>58</v>
      </c>
      <c r="F210" s="71">
        <v>1</v>
      </c>
      <c r="G210" s="68">
        <v>2744.99</v>
      </c>
      <c r="H210" s="68">
        <v>0</v>
      </c>
      <c r="I210" s="68">
        <v>0</v>
      </c>
      <c r="J210" s="68">
        <v>1683.24</v>
      </c>
      <c r="K210" s="68">
        <v>0</v>
      </c>
      <c r="L210" s="68">
        <f t="shared" si="14"/>
        <v>4428.2299999999996</v>
      </c>
      <c r="M210" s="68">
        <f t="shared" si="15"/>
        <v>4428.2299999999996</v>
      </c>
    </row>
    <row r="211" spans="1:13" ht="0.95" customHeight="1">
      <c r="A211" s="69"/>
      <c r="B211" s="70"/>
      <c r="C211" s="1"/>
      <c r="D211" s="70"/>
      <c r="E211" s="70"/>
      <c r="F211" s="71"/>
      <c r="G211" s="68"/>
      <c r="H211" s="68"/>
      <c r="I211" s="68"/>
      <c r="J211" s="68"/>
      <c r="K211" s="68"/>
      <c r="L211" s="68"/>
      <c r="M211" s="68"/>
    </row>
    <row r="212" spans="1:13" ht="15" customHeight="1">
      <c r="A212" s="3" t="s">
        <v>472</v>
      </c>
      <c r="B212" s="63" t="s">
        <v>473</v>
      </c>
      <c r="C212" s="63"/>
      <c r="D212" s="63"/>
      <c r="E212" s="63"/>
      <c r="F212" s="63"/>
      <c r="G212" s="63">
        <f>ROUND(SUMPRODUCT(F213:F217,G213:G217),2)</f>
        <v>21868.73</v>
      </c>
      <c r="H212" s="63">
        <f>ROUND(SUMPRODUCT(F213:F217,H213:H217),2)</f>
        <v>3008.52</v>
      </c>
      <c r="I212" s="63">
        <f>ROUND(SUMPRODUCT(F213:F217,I213:I217),2)</f>
        <v>1445.75</v>
      </c>
      <c r="J212" s="63">
        <f>ROUND(SUMPRODUCT(F213:F217,J213:J217),2)</f>
        <v>3004.55</v>
      </c>
      <c r="K212" s="63">
        <f>L212-(G212+H212+I212+J212)</f>
        <v>-29327.55</v>
      </c>
      <c r="L212" s="63"/>
      <c r="M212" s="4">
        <f>ROUND(SUM(M213:M217),2)</f>
        <v>29327.54</v>
      </c>
    </row>
    <row r="213" spans="1:13">
      <c r="A213" s="69" t="s">
        <v>474</v>
      </c>
      <c r="B213" s="70" t="s">
        <v>475</v>
      </c>
      <c r="C213" s="5" t="s">
        <v>476</v>
      </c>
      <c r="D213" s="70" t="s">
        <v>80</v>
      </c>
      <c r="E213" s="70" t="s">
        <v>58</v>
      </c>
      <c r="F213" s="71">
        <v>1</v>
      </c>
      <c r="G213" s="68">
        <v>10570.46</v>
      </c>
      <c r="H213" s="68">
        <v>0</v>
      </c>
      <c r="I213" s="68">
        <v>0</v>
      </c>
      <c r="J213" s="68">
        <v>270.60000000000002</v>
      </c>
      <c r="K213" s="68">
        <v>0</v>
      </c>
      <c r="L213" s="68">
        <f>ROUND(G213+H213+I213+J213+K213,2)</f>
        <v>10841.06</v>
      </c>
      <c r="M213" s="68">
        <f>ROUND(ROUND(F213,2)*ROUND(L213,2),2)</f>
        <v>10841.06</v>
      </c>
    </row>
    <row r="214" spans="1:13" ht="0.95" customHeight="1">
      <c r="A214" s="69"/>
      <c r="B214" s="70"/>
      <c r="C214" s="1"/>
      <c r="D214" s="70"/>
      <c r="E214" s="70"/>
      <c r="F214" s="71"/>
      <c r="G214" s="68"/>
      <c r="H214" s="68"/>
      <c r="I214" s="68"/>
      <c r="J214" s="68"/>
      <c r="K214" s="68"/>
      <c r="L214" s="68"/>
      <c r="M214" s="68"/>
    </row>
    <row r="215" spans="1:13" ht="16.5">
      <c r="A215" s="5" t="s">
        <v>477</v>
      </c>
      <c r="B215" s="6" t="s">
        <v>478</v>
      </c>
      <c r="C215" s="5" t="s">
        <v>479</v>
      </c>
      <c r="D215" s="6" t="s">
        <v>80</v>
      </c>
      <c r="E215" s="6" t="s">
        <v>58</v>
      </c>
      <c r="F215" s="8">
        <v>1</v>
      </c>
      <c r="G215" s="9">
        <v>6383.31</v>
      </c>
      <c r="H215" s="9">
        <v>0</v>
      </c>
      <c r="I215" s="9">
        <v>0</v>
      </c>
      <c r="J215" s="9">
        <v>173.97</v>
      </c>
      <c r="K215" s="9">
        <v>0</v>
      </c>
      <c r="L215" s="9">
        <f>ROUND(G215+H215+I215+J215+K215,2)</f>
        <v>6557.28</v>
      </c>
      <c r="M215" s="9">
        <f>ROUND(ROUND(F215,2)*ROUND(L215,2),2)</f>
        <v>6557.28</v>
      </c>
    </row>
    <row r="216" spans="1:13" ht="24.75">
      <c r="A216" s="5" t="s">
        <v>480</v>
      </c>
      <c r="B216" s="6" t="s">
        <v>481</v>
      </c>
      <c r="C216" s="5" t="s">
        <v>482</v>
      </c>
      <c r="D216" s="6" t="s">
        <v>14</v>
      </c>
      <c r="E216" s="6" t="s">
        <v>118</v>
      </c>
      <c r="F216" s="8">
        <v>355.22</v>
      </c>
      <c r="G216" s="9">
        <v>1.45</v>
      </c>
      <c r="H216" s="9">
        <v>3.49</v>
      </c>
      <c r="I216" s="9">
        <v>4.07</v>
      </c>
      <c r="J216" s="9">
        <v>0.36</v>
      </c>
      <c r="K216" s="9">
        <v>0</v>
      </c>
      <c r="L216" s="9">
        <f>ROUND(G216+H216+I216+J216+K216,2)</f>
        <v>9.3699999999999992</v>
      </c>
      <c r="M216" s="9">
        <f>ROUND(ROUND(F216,2)*ROUND(L216,2),2)</f>
        <v>3328.41</v>
      </c>
    </row>
    <row r="217" spans="1:13">
      <c r="A217" s="5" t="s">
        <v>483</v>
      </c>
      <c r="B217" s="6" t="s">
        <v>484</v>
      </c>
      <c r="C217" s="5" t="s">
        <v>485</v>
      </c>
      <c r="D217" s="6" t="s">
        <v>14</v>
      </c>
      <c r="E217" s="6" t="s">
        <v>48</v>
      </c>
      <c r="F217" s="8">
        <v>2211</v>
      </c>
      <c r="G217" s="9">
        <v>1.99</v>
      </c>
      <c r="H217" s="9">
        <v>0.8</v>
      </c>
      <c r="I217" s="9">
        <v>0</v>
      </c>
      <c r="J217" s="9">
        <v>1.1000000000000001</v>
      </c>
      <c r="K217" s="9">
        <v>0</v>
      </c>
      <c r="L217" s="9">
        <f>ROUND(G217+H217+I217+J217+K217,2)</f>
        <v>3.89</v>
      </c>
      <c r="M217" s="9">
        <f>ROUND(ROUND(F217,2)*ROUND(L217,2),2)</f>
        <v>8600.7900000000009</v>
      </c>
    </row>
    <row r="218" spans="1:13" ht="15" customHeight="1">
      <c r="A218" s="1"/>
      <c r="B218" s="1"/>
      <c r="C218" s="1"/>
      <c r="D218" s="1"/>
      <c r="E218" s="1"/>
      <c r="F218" s="1"/>
      <c r="G218" s="1"/>
      <c r="H218" s="1"/>
      <c r="I218" s="1"/>
      <c r="J218" s="1"/>
      <c r="K218" s="67" t="s">
        <v>486</v>
      </c>
      <c r="L218" s="67"/>
      <c r="M218" s="14">
        <f>M220-M219</f>
        <v>0</v>
      </c>
    </row>
    <row r="219" spans="1:13" ht="15" customHeight="1">
      <c r="A219" s="1"/>
      <c r="B219" s="1"/>
      <c r="C219" s="1"/>
      <c r="D219" s="1"/>
      <c r="E219" s="1"/>
      <c r="F219" s="1"/>
      <c r="G219" s="1"/>
      <c r="H219" s="1"/>
      <c r="I219" s="1"/>
      <c r="J219" s="1"/>
      <c r="K219" s="67" t="s">
        <v>487</v>
      </c>
      <c r="L219" s="67"/>
      <c r="M219" s="14">
        <v>2487668.9700000002</v>
      </c>
    </row>
    <row r="220" spans="1:13" ht="15" customHeight="1">
      <c r="A220" s="1"/>
      <c r="B220" s="1"/>
      <c r="C220" s="1"/>
      <c r="D220" s="1"/>
      <c r="E220" s="1"/>
      <c r="F220" s="1"/>
      <c r="G220" s="1"/>
      <c r="H220" s="1"/>
      <c r="I220" s="1"/>
      <c r="J220" s="1"/>
      <c r="K220" s="67" t="s">
        <v>488</v>
      </c>
      <c r="L220" s="67"/>
      <c r="M220" s="14">
        <f>M4+M15+M22+M74+M150+M167+M212</f>
        <v>2487668.9699999997</v>
      </c>
    </row>
  </sheetData>
  <mergeCells count="333">
    <mergeCell ref="A1:M1"/>
    <mergeCell ref="A2:A3"/>
    <mergeCell ref="B2:B3"/>
    <mergeCell ref="C2:C3"/>
    <mergeCell ref="D2:D3"/>
    <mergeCell ref="E2:E3"/>
    <mergeCell ref="F2:F3"/>
    <mergeCell ref="G2:K2"/>
    <mergeCell ref="L2:L3"/>
    <mergeCell ref="M2:M3"/>
    <mergeCell ref="B4:L4"/>
    <mergeCell ref="A11:A12"/>
    <mergeCell ref="B11:B12"/>
    <mergeCell ref="D11:D12"/>
    <mergeCell ref="E11:E12"/>
    <mergeCell ref="F11:F12"/>
    <mergeCell ref="G11:G12"/>
    <mergeCell ref="H11:H12"/>
    <mergeCell ref="I11:I12"/>
    <mergeCell ref="J11:J12"/>
    <mergeCell ref="K11:K12"/>
    <mergeCell ref="L11:L12"/>
    <mergeCell ref="M11:M12"/>
    <mergeCell ref="A13:A14"/>
    <mergeCell ref="B13:B14"/>
    <mergeCell ref="D13:D14"/>
    <mergeCell ref="E13:E14"/>
    <mergeCell ref="F13:F14"/>
    <mergeCell ref="G13:G14"/>
    <mergeCell ref="H13:H14"/>
    <mergeCell ref="I13:I14"/>
    <mergeCell ref="J13:J14"/>
    <mergeCell ref="K13:K14"/>
    <mergeCell ref="L13:L14"/>
    <mergeCell ref="M13:M14"/>
    <mergeCell ref="B15:L15"/>
    <mergeCell ref="A20:A21"/>
    <mergeCell ref="B20:B21"/>
    <mergeCell ref="D20:D21"/>
    <mergeCell ref="E20:E21"/>
    <mergeCell ref="F20:F21"/>
    <mergeCell ref="G20:G21"/>
    <mergeCell ref="H20:H21"/>
    <mergeCell ref="I20:I21"/>
    <mergeCell ref="J20:J21"/>
    <mergeCell ref="K20:K21"/>
    <mergeCell ref="L20:L21"/>
    <mergeCell ref="E31:E32"/>
    <mergeCell ref="F31:F32"/>
    <mergeCell ref="M20:M21"/>
    <mergeCell ref="B22:L22"/>
    <mergeCell ref="B23:L23"/>
    <mergeCell ref="B28:L28"/>
    <mergeCell ref="A29:A30"/>
    <mergeCell ref="B29:B30"/>
    <mergeCell ref="D29:D30"/>
    <mergeCell ref="E29:E30"/>
    <mergeCell ref="F29:F30"/>
    <mergeCell ref="G29:G30"/>
    <mergeCell ref="H29:H30"/>
    <mergeCell ref="I29:I30"/>
    <mergeCell ref="J29:J30"/>
    <mergeCell ref="K29:K30"/>
    <mergeCell ref="L29:L30"/>
    <mergeCell ref="M29:M30"/>
    <mergeCell ref="E40:E41"/>
    <mergeCell ref="F40:F41"/>
    <mergeCell ref="L31:L32"/>
    <mergeCell ref="M31:M32"/>
    <mergeCell ref="A35:A36"/>
    <mergeCell ref="B35:B36"/>
    <mergeCell ref="D35:D36"/>
    <mergeCell ref="E35:E36"/>
    <mergeCell ref="F35:F36"/>
    <mergeCell ref="G35:G36"/>
    <mergeCell ref="H35:H36"/>
    <mergeCell ref="I35:I36"/>
    <mergeCell ref="J35:J36"/>
    <mergeCell ref="K35:K36"/>
    <mergeCell ref="L35:L36"/>
    <mergeCell ref="M35:M36"/>
    <mergeCell ref="G31:G32"/>
    <mergeCell ref="H31:H32"/>
    <mergeCell ref="I31:I32"/>
    <mergeCell ref="J31:J32"/>
    <mergeCell ref="K31:K32"/>
    <mergeCell ref="A31:A32"/>
    <mergeCell ref="B31:B32"/>
    <mergeCell ref="D31:D32"/>
    <mergeCell ref="F56:F57"/>
    <mergeCell ref="L40:L41"/>
    <mergeCell ref="M40:M41"/>
    <mergeCell ref="B45:L45"/>
    <mergeCell ref="A54:A55"/>
    <mergeCell ref="B54:B55"/>
    <mergeCell ref="D54:D55"/>
    <mergeCell ref="E54:E55"/>
    <mergeCell ref="F54:F55"/>
    <mergeCell ref="G54:G55"/>
    <mergeCell ref="H54:H55"/>
    <mergeCell ref="I54:I55"/>
    <mergeCell ref="J54:J55"/>
    <mergeCell ref="K54:K55"/>
    <mergeCell ref="L54:L55"/>
    <mergeCell ref="M54:M55"/>
    <mergeCell ref="G40:G41"/>
    <mergeCell ref="H40:H41"/>
    <mergeCell ref="I40:I41"/>
    <mergeCell ref="J40:J41"/>
    <mergeCell ref="K40:K41"/>
    <mergeCell ref="A40:A41"/>
    <mergeCell ref="B40:B41"/>
    <mergeCell ref="D40:D41"/>
    <mergeCell ref="L56:L57"/>
    <mergeCell ref="M56:M57"/>
    <mergeCell ref="B58:L58"/>
    <mergeCell ref="A60:A61"/>
    <mergeCell ref="B60:B61"/>
    <mergeCell ref="D60:D61"/>
    <mergeCell ref="E60:E61"/>
    <mergeCell ref="F60:F61"/>
    <mergeCell ref="G60:G61"/>
    <mergeCell ref="H60:H61"/>
    <mergeCell ref="I60:I61"/>
    <mergeCell ref="J60:J61"/>
    <mergeCell ref="K60:K61"/>
    <mergeCell ref="L60:L61"/>
    <mergeCell ref="M60:M61"/>
    <mergeCell ref="G56:G57"/>
    <mergeCell ref="H56:H57"/>
    <mergeCell ref="I56:I57"/>
    <mergeCell ref="J56:J57"/>
    <mergeCell ref="K56:K57"/>
    <mergeCell ref="A56:A57"/>
    <mergeCell ref="B56:B57"/>
    <mergeCell ref="D56:D57"/>
    <mergeCell ref="E56:E57"/>
    <mergeCell ref="K81:K82"/>
    <mergeCell ref="A81:A82"/>
    <mergeCell ref="B81:B82"/>
    <mergeCell ref="D81:D82"/>
    <mergeCell ref="E81:E82"/>
    <mergeCell ref="F81:F82"/>
    <mergeCell ref="B62:L62"/>
    <mergeCell ref="B68:L68"/>
    <mergeCell ref="B74:L74"/>
    <mergeCell ref="B75:L75"/>
    <mergeCell ref="B80:L80"/>
    <mergeCell ref="K87:K88"/>
    <mergeCell ref="A87:A88"/>
    <mergeCell ref="B87:B88"/>
    <mergeCell ref="D87:D88"/>
    <mergeCell ref="E87:E88"/>
    <mergeCell ref="F87:F88"/>
    <mergeCell ref="L81:L82"/>
    <mergeCell ref="M81:M82"/>
    <mergeCell ref="A83:A84"/>
    <mergeCell ref="B83:B84"/>
    <mergeCell ref="D83:D84"/>
    <mergeCell ref="E83:E84"/>
    <mergeCell ref="F83:F84"/>
    <mergeCell ref="G83:G84"/>
    <mergeCell ref="H83:H84"/>
    <mergeCell ref="I83:I84"/>
    <mergeCell ref="J83:J84"/>
    <mergeCell ref="K83:K84"/>
    <mergeCell ref="L83:L84"/>
    <mergeCell ref="M83:M84"/>
    <mergeCell ref="G81:G82"/>
    <mergeCell ref="H81:H82"/>
    <mergeCell ref="I81:I82"/>
    <mergeCell ref="J81:J82"/>
    <mergeCell ref="K98:K99"/>
    <mergeCell ref="A98:A99"/>
    <mergeCell ref="B98:B99"/>
    <mergeCell ref="D98:D99"/>
    <mergeCell ref="E98:E99"/>
    <mergeCell ref="F98:F99"/>
    <mergeCell ref="L87:L88"/>
    <mergeCell ref="M87:M88"/>
    <mergeCell ref="A92:A93"/>
    <mergeCell ref="B92:B93"/>
    <mergeCell ref="D92:D93"/>
    <mergeCell ref="E92:E93"/>
    <mergeCell ref="F92:F93"/>
    <mergeCell ref="G92:G93"/>
    <mergeCell ref="H92:H93"/>
    <mergeCell ref="I92:I93"/>
    <mergeCell ref="J92:J93"/>
    <mergeCell ref="K92:K93"/>
    <mergeCell ref="L92:L93"/>
    <mergeCell ref="M92:M93"/>
    <mergeCell ref="G87:G88"/>
    <mergeCell ref="H87:H88"/>
    <mergeCell ref="I87:I88"/>
    <mergeCell ref="J87:J88"/>
    <mergeCell ref="A117:A118"/>
    <mergeCell ref="B117:B118"/>
    <mergeCell ref="D117:D118"/>
    <mergeCell ref="E117:E118"/>
    <mergeCell ref="F117:F118"/>
    <mergeCell ref="L98:L99"/>
    <mergeCell ref="M98:M99"/>
    <mergeCell ref="B103:L103"/>
    <mergeCell ref="A112:A113"/>
    <mergeCell ref="B112:B113"/>
    <mergeCell ref="D112:D113"/>
    <mergeCell ref="E112:E113"/>
    <mergeCell ref="F112:F113"/>
    <mergeCell ref="G112:G113"/>
    <mergeCell ref="H112:H113"/>
    <mergeCell ref="I112:I113"/>
    <mergeCell ref="J112:J113"/>
    <mergeCell ref="K112:K113"/>
    <mergeCell ref="L112:L113"/>
    <mergeCell ref="M112:M113"/>
    <mergeCell ref="G98:G99"/>
    <mergeCell ref="H98:H99"/>
    <mergeCell ref="I98:I99"/>
    <mergeCell ref="J98:J99"/>
    <mergeCell ref="L117:L118"/>
    <mergeCell ref="M117:M118"/>
    <mergeCell ref="B120:L120"/>
    <mergeCell ref="B124:L124"/>
    <mergeCell ref="B131:L131"/>
    <mergeCell ref="G117:G118"/>
    <mergeCell ref="H117:H118"/>
    <mergeCell ref="I117:I118"/>
    <mergeCell ref="J117:J118"/>
    <mergeCell ref="K117:K118"/>
    <mergeCell ref="B144:L144"/>
    <mergeCell ref="B150:L150"/>
    <mergeCell ref="A165:A166"/>
    <mergeCell ref="B165:B166"/>
    <mergeCell ref="D165:D166"/>
    <mergeCell ref="E165:E166"/>
    <mergeCell ref="F165:F166"/>
    <mergeCell ref="G165:G166"/>
    <mergeCell ref="H165:H166"/>
    <mergeCell ref="I165:I166"/>
    <mergeCell ref="J165:J166"/>
    <mergeCell ref="K165:K166"/>
    <mergeCell ref="L165:L166"/>
    <mergeCell ref="B187:B188"/>
    <mergeCell ref="D187:D188"/>
    <mergeCell ref="E187:E188"/>
    <mergeCell ref="F187:F188"/>
    <mergeCell ref="M165:M166"/>
    <mergeCell ref="B167:L167"/>
    <mergeCell ref="A170:A171"/>
    <mergeCell ref="B170:B171"/>
    <mergeCell ref="D170:D171"/>
    <mergeCell ref="E170:E171"/>
    <mergeCell ref="F170:F171"/>
    <mergeCell ref="G170:G171"/>
    <mergeCell ref="H170:H171"/>
    <mergeCell ref="I170:I171"/>
    <mergeCell ref="J170:J171"/>
    <mergeCell ref="K170:K171"/>
    <mergeCell ref="L170:L171"/>
    <mergeCell ref="M170:M171"/>
    <mergeCell ref="B193:B194"/>
    <mergeCell ref="D193:D194"/>
    <mergeCell ref="E193:E194"/>
    <mergeCell ref="F193:F194"/>
    <mergeCell ref="L187:L188"/>
    <mergeCell ref="M187:M188"/>
    <mergeCell ref="A189:A190"/>
    <mergeCell ref="B189:B190"/>
    <mergeCell ref="D189:D190"/>
    <mergeCell ref="E189:E190"/>
    <mergeCell ref="F189:F190"/>
    <mergeCell ref="G189:G190"/>
    <mergeCell ref="H189:H190"/>
    <mergeCell ref="I189:I190"/>
    <mergeCell ref="J189:J190"/>
    <mergeCell ref="K189:K190"/>
    <mergeCell ref="L189:L190"/>
    <mergeCell ref="M189:M190"/>
    <mergeCell ref="G187:G188"/>
    <mergeCell ref="H187:H188"/>
    <mergeCell ref="I187:I188"/>
    <mergeCell ref="J187:J188"/>
    <mergeCell ref="K187:K188"/>
    <mergeCell ref="A187:A188"/>
    <mergeCell ref="B210:B211"/>
    <mergeCell ref="D210:D211"/>
    <mergeCell ref="E210:E211"/>
    <mergeCell ref="F210:F211"/>
    <mergeCell ref="L193:L194"/>
    <mergeCell ref="M193:M194"/>
    <mergeCell ref="A199:A200"/>
    <mergeCell ref="B199:B200"/>
    <mergeCell ref="D199:D200"/>
    <mergeCell ref="E199:E200"/>
    <mergeCell ref="F199:F200"/>
    <mergeCell ref="G199:G200"/>
    <mergeCell ref="H199:H200"/>
    <mergeCell ref="I199:I200"/>
    <mergeCell ref="J199:J200"/>
    <mergeCell ref="K199:K200"/>
    <mergeCell ref="L199:L200"/>
    <mergeCell ref="M199:M200"/>
    <mergeCell ref="G193:G194"/>
    <mergeCell ref="H193:H194"/>
    <mergeCell ref="I193:I194"/>
    <mergeCell ref="J193:J194"/>
    <mergeCell ref="K193:K194"/>
    <mergeCell ref="A193:A194"/>
    <mergeCell ref="K218:L218"/>
    <mergeCell ref="K219:L219"/>
    <mergeCell ref="K220:L220"/>
    <mergeCell ref="L210:L211"/>
    <mergeCell ref="M210:M211"/>
    <mergeCell ref="B212:L212"/>
    <mergeCell ref="A213:A214"/>
    <mergeCell ref="B213:B214"/>
    <mergeCell ref="D213:D214"/>
    <mergeCell ref="E213:E214"/>
    <mergeCell ref="F213:F214"/>
    <mergeCell ref="G213:G214"/>
    <mergeCell ref="H213:H214"/>
    <mergeCell ref="I213:I214"/>
    <mergeCell ref="J213:J214"/>
    <mergeCell ref="K213:K214"/>
    <mergeCell ref="L213:L214"/>
    <mergeCell ref="M213:M214"/>
    <mergeCell ref="G210:G211"/>
    <mergeCell ref="H210:H211"/>
    <mergeCell ref="I210:I211"/>
    <mergeCell ref="J210:J211"/>
    <mergeCell ref="K210:K211"/>
    <mergeCell ref="A210:A211"/>
  </mergeCells>
  <pageMargins left="0.5" right="0.5" top="0.5" bottom="0.5" header="0" footer="0"/>
  <pageSetup paperSize="9" scale="85"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outlinePr summaryBelow="0"/>
  </sheetPr>
  <dimension ref="A1:E13"/>
  <sheetViews>
    <sheetView workbookViewId="0">
      <selection activeCell="D8" sqref="D8"/>
    </sheetView>
  </sheetViews>
  <sheetFormatPr defaultRowHeight="15"/>
  <cols>
    <col min="1" max="1" width="9.42578125" customWidth="1"/>
    <col min="2" max="2" width="62.42578125" customWidth="1"/>
    <col min="3" max="3" width="22.85546875" customWidth="1"/>
    <col min="4" max="4" width="12.42578125" customWidth="1"/>
    <col min="5" max="5" width="8.42578125" customWidth="1"/>
  </cols>
  <sheetData>
    <row r="1" spans="1:5" ht="44.1" customHeight="1">
      <c r="A1" s="72"/>
      <c r="B1" s="72"/>
      <c r="C1" s="72"/>
      <c r="D1" s="72"/>
      <c r="E1" s="72"/>
    </row>
    <row r="2" spans="1:5" ht="21.95" customHeight="1">
      <c r="A2" s="72"/>
      <c r="B2" s="72"/>
      <c r="C2" s="72"/>
      <c r="D2" s="72"/>
      <c r="E2" s="72"/>
    </row>
    <row r="3" spans="1:5" ht="26.1" customHeight="1">
      <c r="A3" s="72"/>
      <c r="B3" s="72"/>
      <c r="C3" s="72"/>
      <c r="D3" s="72"/>
      <c r="E3" s="72"/>
    </row>
    <row r="4" spans="1:5" ht="20.100000000000001" customHeight="1">
      <c r="A4" s="15" t="s">
        <v>9</v>
      </c>
      <c r="B4" s="75" t="s">
        <v>10</v>
      </c>
      <c r="C4" s="75"/>
      <c r="D4" s="16">
        <v>170868.42</v>
      </c>
      <c r="E4" s="17">
        <v>6.8686156422170592</v>
      </c>
    </row>
    <row r="5" spans="1:5" ht="20.100000000000001" customHeight="1">
      <c r="A5" s="15" t="s">
        <v>43</v>
      </c>
      <c r="B5" s="75" t="s">
        <v>44</v>
      </c>
      <c r="C5" s="75"/>
      <c r="D5" s="16">
        <v>39004.589999999997</v>
      </c>
      <c r="E5" s="17">
        <v>1.5679172136797603</v>
      </c>
    </row>
    <row r="6" spans="1:5" ht="20.100000000000001" customHeight="1">
      <c r="A6" s="15" t="s">
        <v>63</v>
      </c>
      <c r="B6" s="75" t="s">
        <v>64</v>
      </c>
      <c r="C6" s="75"/>
      <c r="D6" s="16">
        <v>591331.56000000006</v>
      </c>
      <c r="E6" s="17">
        <v>23.770508340585202</v>
      </c>
    </row>
    <row r="7" spans="1:5" ht="20.100000000000001" customHeight="1">
      <c r="A7" s="15" t="s">
        <v>197</v>
      </c>
      <c r="B7" s="75" t="s">
        <v>198</v>
      </c>
      <c r="C7" s="75"/>
      <c r="D7" s="16">
        <v>1196590.95</v>
      </c>
      <c r="E7" s="17">
        <v>48.100891414021206</v>
      </c>
    </row>
    <row r="8" spans="1:5" ht="20.100000000000001" customHeight="1">
      <c r="A8" s="15" t="s">
        <v>327</v>
      </c>
      <c r="B8" s="75" t="s">
        <v>328</v>
      </c>
      <c r="C8" s="75"/>
      <c r="D8" s="16">
        <v>101521.32</v>
      </c>
      <c r="E8" s="17">
        <v>4.0809818840165057</v>
      </c>
    </row>
    <row r="9" spans="1:5" ht="20.100000000000001" customHeight="1">
      <c r="A9" s="15" t="s">
        <v>367</v>
      </c>
      <c r="B9" s="75" t="s">
        <v>368</v>
      </c>
      <c r="C9" s="75"/>
      <c r="D9" s="16">
        <v>359024.59</v>
      </c>
      <c r="E9" s="17">
        <v>14.432169003579281</v>
      </c>
    </row>
    <row r="10" spans="1:5" ht="20.100000000000001" customHeight="1">
      <c r="A10" s="15" t="s">
        <v>472</v>
      </c>
      <c r="B10" s="75" t="s">
        <v>473</v>
      </c>
      <c r="C10" s="75"/>
      <c r="D10" s="16">
        <v>29327.54</v>
      </c>
      <c r="E10" s="17">
        <v>1.1789165019009742</v>
      </c>
    </row>
    <row r="11" spans="1:5" ht="15" customHeight="1">
      <c r="A11" s="1"/>
      <c r="B11" s="1"/>
      <c r="C11" s="11" t="s">
        <v>486</v>
      </c>
      <c r="D11" s="16">
        <v>0</v>
      </c>
      <c r="E11" s="17">
        <v>99.999999999999986</v>
      </c>
    </row>
    <row r="12" spans="1:5" ht="15" customHeight="1">
      <c r="A12" s="1"/>
      <c r="B12" s="1"/>
      <c r="C12" s="11" t="s">
        <v>487</v>
      </c>
      <c r="D12" s="16">
        <v>2487668.9700000002</v>
      </c>
      <c r="E12" s="1"/>
    </row>
    <row r="13" spans="1:5" ht="15" customHeight="1">
      <c r="A13" s="1"/>
      <c r="B13" s="1"/>
      <c r="C13" s="11" t="s">
        <v>488</v>
      </c>
      <c r="D13" s="16">
        <v>2487668.9700000002</v>
      </c>
      <c r="E13" s="1"/>
    </row>
  </sheetData>
  <mergeCells count="8">
    <mergeCell ref="B8:C8"/>
    <mergeCell ref="B9:C9"/>
    <mergeCell ref="B10:C10"/>
    <mergeCell ref="A1:E3"/>
    <mergeCell ref="B4:C4"/>
    <mergeCell ref="B5:C5"/>
    <mergeCell ref="B6:C6"/>
    <mergeCell ref="B7:C7"/>
  </mergeCells>
  <pageMargins left="0.5" right="0.5" top="0.5" bottom="0.5" header="0" footer="0"/>
  <pageSetup paperSize="77" scale="85"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outlinePr summaryBelow="0"/>
  </sheetPr>
  <dimension ref="A1:G2280"/>
  <sheetViews>
    <sheetView topLeftCell="A2035" zoomScale="130" zoomScaleNormal="130" workbookViewId="0">
      <selection activeCell="G2054" sqref="G2054"/>
    </sheetView>
  </sheetViews>
  <sheetFormatPr defaultRowHeight="15"/>
  <cols>
    <col min="1" max="1" width="10.42578125" customWidth="1"/>
    <col min="2" max="2" width="45.85546875" customWidth="1"/>
    <col min="3" max="3" width="15.42578125" customWidth="1"/>
    <col min="4" max="4" width="6.140625" customWidth="1"/>
    <col min="5" max="7" width="12.42578125" customWidth="1"/>
  </cols>
  <sheetData>
    <row r="1" spans="1:7" ht="92.1" customHeight="1">
      <c r="A1" s="65"/>
      <c r="B1" s="65"/>
      <c r="C1" s="65"/>
      <c r="D1" s="65"/>
      <c r="E1" s="65"/>
      <c r="F1" s="65"/>
      <c r="G1" s="65"/>
    </row>
    <row r="2" spans="1:7" ht="9.9499999999999993" customHeight="1">
      <c r="A2" s="1"/>
      <c r="B2" s="1"/>
      <c r="C2" s="1"/>
      <c r="D2" s="1"/>
      <c r="E2" s="79"/>
      <c r="F2" s="79"/>
      <c r="G2" s="79"/>
    </row>
    <row r="3" spans="1:7" ht="20.100000000000001" customHeight="1">
      <c r="A3" s="80" t="s">
        <v>499</v>
      </c>
      <c r="B3" s="80"/>
      <c r="C3" s="80"/>
      <c r="D3" s="80"/>
      <c r="E3" s="80"/>
      <c r="F3" s="80"/>
      <c r="G3" s="80"/>
    </row>
    <row r="4" spans="1:7" ht="15" customHeight="1">
      <c r="A4" s="76" t="s">
        <v>500</v>
      </c>
      <c r="B4" s="76"/>
      <c r="C4" s="12" t="s">
        <v>4</v>
      </c>
      <c r="D4" s="12" t="s">
        <v>501</v>
      </c>
      <c r="E4" s="12" t="s">
        <v>502</v>
      </c>
      <c r="F4" s="12" t="s">
        <v>503</v>
      </c>
      <c r="G4" s="12" t="s">
        <v>504</v>
      </c>
    </row>
    <row r="5" spans="1:7" ht="21" customHeight="1">
      <c r="A5" s="18" t="s">
        <v>505</v>
      </c>
      <c r="B5" s="19" t="s">
        <v>506</v>
      </c>
      <c r="C5" s="18" t="s">
        <v>14</v>
      </c>
      <c r="D5" s="18" t="s">
        <v>15</v>
      </c>
      <c r="E5" s="20">
        <v>1</v>
      </c>
      <c r="F5" s="21">
        <v>0.74</v>
      </c>
      <c r="G5" s="21">
        <f>TRUNC(TRUNC(E5,8)*F5,2)</f>
        <v>0.74</v>
      </c>
    </row>
    <row r="6" spans="1:7" ht="21" customHeight="1">
      <c r="A6" s="18" t="s">
        <v>507</v>
      </c>
      <c r="B6" s="19" t="s">
        <v>508</v>
      </c>
      <c r="C6" s="18" t="s">
        <v>14</v>
      </c>
      <c r="D6" s="18" t="s">
        <v>15</v>
      </c>
      <c r="E6" s="20">
        <v>1</v>
      </c>
      <c r="F6" s="21">
        <v>1.34</v>
      </c>
      <c r="G6" s="21">
        <f>TRUNC(TRUNC(E6,8)*F6,2)</f>
        <v>1.34</v>
      </c>
    </row>
    <row r="7" spans="1:7" ht="21" customHeight="1">
      <c r="A7" s="18" t="s">
        <v>509</v>
      </c>
      <c r="B7" s="19" t="s">
        <v>510</v>
      </c>
      <c r="C7" s="18" t="s">
        <v>14</v>
      </c>
      <c r="D7" s="18" t="s">
        <v>15</v>
      </c>
      <c r="E7" s="20">
        <v>1</v>
      </c>
      <c r="F7" s="21">
        <v>0.01</v>
      </c>
      <c r="G7" s="21">
        <f>TRUNC(TRUNC(E7,8)*F7,2)</f>
        <v>0.01</v>
      </c>
    </row>
    <row r="8" spans="1:7" ht="21" customHeight="1">
      <c r="A8" s="18" t="s">
        <v>511</v>
      </c>
      <c r="B8" s="19" t="s">
        <v>512</v>
      </c>
      <c r="C8" s="18" t="s">
        <v>14</v>
      </c>
      <c r="D8" s="18" t="s">
        <v>15</v>
      </c>
      <c r="E8" s="20">
        <v>1</v>
      </c>
      <c r="F8" s="21">
        <v>0.04</v>
      </c>
      <c r="G8" s="21">
        <f>TRUNC(TRUNC(E8,8)*F8,2)</f>
        <v>0.04</v>
      </c>
    </row>
    <row r="9" spans="1:7" ht="15" customHeight="1">
      <c r="A9" s="1"/>
      <c r="B9" s="1"/>
      <c r="C9" s="1"/>
      <c r="D9" s="1"/>
      <c r="E9" s="77" t="s">
        <v>513</v>
      </c>
      <c r="F9" s="77"/>
      <c r="G9" s="22">
        <f>SUM(G5:G8)</f>
        <v>2.13</v>
      </c>
    </row>
    <row r="10" spans="1:7" ht="15" customHeight="1">
      <c r="A10" s="76" t="s">
        <v>514</v>
      </c>
      <c r="B10" s="76"/>
      <c r="C10" s="12" t="s">
        <v>4</v>
      </c>
      <c r="D10" s="12" t="s">
        <v>501</v>
      </c>
      <c r="E10" s="12" t="s">
        <v>502</v>
      </c>
      <c r="F10" s="12" t="s">
        <v>503</v>
      </c>
      <c r="G10" s="12" t="s">
        <v>504</v>
      </c>
    </row>
    <row r="11" spans="1:7" ht="15" customHeight="1">
      <c r="A11" s="18" t="s">
        <v>515</v>
      </c>
      <c r="B11" s="19" t="s">
        <v>516</v>
      </c>
      <c r="C11" s="18" t="s">
        <v>14</v>
      </c>
      <c r="D11" s="18" t="s">
        <v>15</v>
      </c>
      <c r="E11" s="20">
        <v>1</v>
      </c>
      <c r="F11" s="21">
        <v>127.59</v>
      </c>
      <c r="G11" s="21">
        <f>TRUNC(TRUNC(E11,8)*F11,2)</f>
        <v>127.59</v>
      </c>
    </row>
    <row r="12" spans="1:7" ht="15" customHeight="1">
      <c r="A12" s="1"/>
      <c r="B12" s="1"/>
      <c r="C12" s="1"/>
      <c r="D12" s="1"/>
      <c r="E12" s="77" t="s">
        <v>517</v>
      </c>
      <c r="F12" s="77"/>
      <c r="G12" s="22">
        <f>SUM(G11:G11)</f>
        <v>127.59</v>
      </c>
    </row>
    <row r="13" spans="1:7" ht="15" customHeight="1">
      <c r="A13" s="76" t="s">
        <v>518</v>
      </c>
      <c r="B13" s="76"/>
      <c r="C13" s="12" t="s">
        <v>4</v>
      </c>
      <c r="D13" s="12" t="s">
        <v>501</v>
      </c>
      <c r="E13" s="12" t="s">
        <v>502</v>
      </c>
      <c r="F13" s="12" t="s">
        <v>503</v>
      </c>
      <c r="G13" s="12" t="s">
        <v>504</v>
      </c>
    </row>
    <row r="14" spans="1:7" ht="21" customHeight="1">
      <c r="A14" s="18" t="s">
        <v>519</v>
      </c>
      <c r="B14" s="19" t="s">
        <v>520</v>
      </c>
      <c r="C14" s="18" t="s">
        <v>14</v>
      </c>
      <c r="D14" s="18" t="s">
        <v>15</v>
      </c>
      <c r="E14" s="20">
        <v>1</v>
      </c>
      <c r="F14" s="21">
        <v>2.16</v>
      </c>
      <c r="G14" s="21">
        <f>TRUNC(TRUNC(E14,8)*F14,2)</f>
        <v>2.16</v>
      </c>
    </row>
    <row r="15" spans="1:7" ht="15" customHeight="1">
      <c r="A15" s="1"/>
      <c r="B15" s="1"/>
      <c r="C15" s="1"/>
      <c r="D15" s="1"/>
      <c r="E15" s="77" t="s">
        <v>521</v>
      </c>
      <c r="F15" s="77"/>
      <c r="G15" s="22">
        <f>SUM(G14:G14)</f>
        <v>2.16</v>
      </c>
    </row>
    <row r="16" spans="1:7" ht="15" customHeight="1">
      <c r="A16" s="1"/>
      <c r="B16" s="1"/>
      <c r="C16" s="1"/>
      <c r="D16" s="1"/>
      <c r="E16" s="78" t="s">
        <v>522</v>
      </c>
      <c r="F16" s="78"/>
      <c r="G16" s="4">
        <f>SUM(G9,G12,G15)</f>
        <v>131.88</v>
      </c>
    </row>
    <row r="17" spans="1:7" ht="15" customHeight="1">
      <c r="A17" s="1"/>
      <c r="B17" s="1"/>
      <c r="C17" s="1"/>
      <c r="D17" s="1"/>
      <c r="E17" s="78" t="s">
        <v>523</v>
      </c>
      <c r="F17" s="78"/>
      <c r="G17" s="4">
        <f>ROUND(G16*(0/100),2)</f>
        <v>0</v>
      </c>
    </row>
    <row r="18" spans="1:7" ht="15" customHeight="1">
      <c r="A18" s="1"/>
      <c r="B18" s="1"/>
      <c r="C18" s="1"/>
      <c r="D18" s="1"/>
      <c r="E18" s="78" t="s">
        <v>524</v>
      </c>
      <c r="F18" s="78"/>
      <c r="G18" s="4">
        <f>G17+G16</f>
        <v>131.88</v>
      </c>
    </row>
    <row r="19" spans="1:7" ht="9.9499999999999993" customHeight="1">
      <c r="A19" s="1"/>
      <c r="B19" s="1"/>
      <c r="C19" s="1"/>
      <c r="D19" s="1"/>
      <c r="E19" s="79"/>
      <c r="F19" s="79"/>
      <c r="G19" s="79"/>
    </row>
    <row r="20" spans="1:7" ht="20.100000000000001" customHeight="1">
      <c r="A20" s="80" t="s">
        <v>525</v>
      </c>
      <c r="B20" s="80"/>
      <c r="C20" s="80"/>
      <c r="D20" s="80"/>
      <c r="E20" s="80"/>
      <c r="F20" s="80"/>
      <c r="G20" s="80"/>
    </row>
    <row r="21" spans="1:7" ht="15" customHeight="1">
      <c r="A21" s="76" t="s">
        <v>500</v>
      </c>
      <c r="B21" s="76"/>
      <c r="C21" s="12" t="s">
        <v>4</v>
      </c>
      <c r="D21" s="12" t="s">
        <v>501</v>
      </c>
      <c r="E21" s="12" t="s">
        <v>502</v>
      </c>
      <c r="F21" s="12" t="s">
        <v>503</v>
      </c>
      <c r="G21" s="12" t="s">
        <v>504</v>
      </c>
    </row>
    <row r="22" spans="1:7" ht="21" customHeight="1">
      <c r="A22" s="18" t="s">
        <v>526</v>
      </c>
      <c r="B22" s="19" t="s">
        <v>527</v>
      </c>
      <c r="C22" s="18" t="s">
        <v>14</v>
      </c>
      <c r="D22" s="18" t="s">
        <v>19</v>
      </c>
      <c r="E22" s="20">
        <v>1</v>
      </c>
      <c r="F22" s="21">
        <v>236.16</v>
      </c>
      <c r="G22" s="21">
        <f>TRUNC(TRUNC(E22,8)*F22,2)</f>
        <v>236.16</v>
      </c>
    </row>
    <row r="23" spans="1:7" ht="21" customHeight="1">
      <c r="A23" s="18" t="s">
        <v>528</v>
      </c>
      <c r="B23" s="19" t="s">
        <v>529</v>
      </c>
      <c r="C23" s="18" t="s">
        <v>14</v>
      </c>
      <c r="D23" s="18" t="s">
        <v>19</v>
      </c>
      <c r="E23" s="20">
        <v>1</v>
      </c>
      <c r="F23" s="21">
        <v>252.08</v>
      </c>
      <c r="G23" s="21">
        <f>TRUNC(TRUNC(E23,8)*F23,2)</f>
        <v>252.08</v>
      </c>
    </row>
    <row r="24" spans="1:7" ht="29.1" customHeight="1">
      <c r="A24" s="18" t="s">
        <v>530</v>
      </c>
      <c r="B24" s="19" t="s">
        <v>531</v>
      </c>
      <c r="C24" s="18" t="s">
        <v>14</v>
      </c>
      <c r="D24" s="18" t="s">
        <v>19</v>
      </c>
      <c r="E24" s="20">
        <v>1</v>
      </c>
      <c r="F24" s="21">
        <v>18.73</v>
      </c>
      <c r="G24" s="21">
        <f>TRUNC(TRUNC(E24,8)*F24,2)</f>
        <v>18.73</v>
      </c>
    </row>
    <row r="25" spans="1:7" ht="21" customHeight="1">
      <c r="A25" s="18" t="s">
        <v>532</v>
      </c>
      <c r="B25" s="19" t="s">
        <v>533</v>
      </c>
      <c r="C25" s="18" t="s">
        <v>14</v>
      </c>
      <c r="D25" s="18" t="s">
        <v>19</v>
      </c>
      <c r="E25" s="20">
        <v>1</v>
      </c>
      <c r="F25" s="21">
        <v>7.31</v>
      </c>
      <c r="G25" s="21">
        <f>TRUNC(TRUNC(E25,8)*F25,2)</f>
        <v>7.31</v>
      </c>
    </row>
    <row r="26" spans="1:7" ht="15" customHeight="1">
      <c r="A26" s="1"/>
      <c r="B26" s="1"/>
      <c r="C26" s="1"/>
      <c r="D26" s="1"/>
      <c r="E26" s="77" t="s">
        <v>513</v>
      </c>
      <c r="F26" s="77"/>
      <c r="G26" s="22">
        <f>SUM(G22:G25)</f>
        <v>514.28</v>
      </c>
    </row>
    <row r="27" spans="1:7" ht="15" customHeight="1">
      <c r="A27" s="76" t="s">
        <v>514</v>
      </c>
      <c r="B27" s="76"/>
      <c r="C27" s="12" t="s">
        <v>4</v>
      </c>
      <c r="D27" s="12" t="s">
        <v>501</v>
      </c>
      <c r="E27" s="12" t="s">
        <v>502</v>
      </c>
      <c r="F27" s="12" t="s">
        <v>503</v>
      </c>
      <c r="G27" s="12" t="s">
        <v>504</v>
      </c>
    </row>
    <row r="28" spans="1:7" ht="15" customHeight="1">
      <c r="A28" s="18" t="s">
        <v>534</v>
      </c>
      <c r="B28" s="19" t="s">
        <v>535</v>
      </c>
      <c r="C28" s="18" t="s">
        <v>14</v>
      </c>
      <c r="D28" s="18" t="s">
        <v>19</v>
      </c>
      <c r="E28" s="20">
        <v>1</v>
      </c>
      <c r="F28" s="21">
        <v>4225.92</v>
      </c>
      <c r="G28" s="21">
        <f>TRUNC(TRUNC(E28,8)*F28,2)</f>
        <v>4225.92</v>
      </c>
    </row>
    <row r="29" spans="1:7" ht="15" customHeight="1">
      <c r="A29" s="1"/>
      <c r="B29" s="1"/>
      <c r="C29" s="1"/>
      <c r="D29" s="1"/>
      <c r="E29" s="77" t="s">
        <v>517</v>
      </c>
      <c r="F29" s="77"/>
      <c r="G29" s="22">
        <f>SUM(G28:G28)</f>
        <v>4225.92</v>
      </c>
    </row>
    <row r="30" spans="1:7" ht="15" customHeight="1">
      <c r="A30" s="76" t="s">
        <v>518</v>
      </c>
      <c r="B30" s="76"/>
      <c r="C30" s="12" t="s">
        <v>4</v>
      </c>
      <c r="D30" s="12" t="s">
        <v>501</v>
      </c>
      <c r="E30" s="12" t="s">
        <v>502</v>
      </c>
      <c r="F30" s="12" t="s">
        <v>503</v>
      </c>
      <c r="G30" s="12" t="s">
        <v>504</v>
      </c>
    </row>
    <row r="31" spans="1:7" ht="21" customHeight="1">
      <c r="A31" s="18" t="s">
        <v>536</v>
      </c>
      <c r="B31" s="19" t="s">
        <v>537</v>
      </c>
      <c r="C31" s="18" t="s">
        <v>14</v>
      </c>
      <c r="D31" s="18" t="s">
        <v>19</v>
      </c>
      <c r="E31" s="20">
        <v>1</v>
      </c>
      <c r="F31" s="21">
        <v>77.16</v>
      </c>
      <c r="G31" s="21">
        <f>TRUNC(TRUNC(E31,8)*F31,2)</f>
        <v>77.16</v>
      </c>
    </row>
    <row r="32" spans="1:7" ht="15" customHeight="1">
      <c r="A32" s="1"/>
      <c r="B32" s="1"/>
      <c r="C32" s="1"/>
      <c r="D32" s="1"/>
      <c r="E32" s="77" t="s">
        <v>521</v>
      </c>
      <c r="F32" s="77"/>
      <c r="G32" s="22">
        <f>SUM(G31:G31)</f>
        <v>77.16</v>
      </c>
    </row>
    <row r="33" spans="1:7" ht="15" customHeight="1">
      <c r="A33" s="1"/>
      <c r="B33" s="1"/>
      <c r="C33" s="1"/>
      <c r="D33" s="1"/>
      <c r="E33" s="78" t="s">
        <v>522</v>
      </c>
      <c r="F33" s="78"/>
      <c r="G33" s="4">
        <f>SUM(G26,G29,G32)</f>
        <v>4817.3599999999997</v>
      </c>
    </row>
    <row r="34" spans="1:7" ht="15" customHeight="1">
      <c r="A34" s="1"/>
      <c r="B34" s="1"/>
      <c r="C34" s="1"/>
      <c r="D34" s="1"/>
      <c r="E34" s="78" t="s">
        <v>523</v>
      </c>
      <c r="F34" s="78"/>
      <c r="G34" s="4">
        <f>ROUND(G33*(0/100),2)</f>
        <v>0</v>
      </c>
    </row>
    <row r="35" spans="1:7" ht="15" customHeight="1">
      <c r="A35" s="1"/>
      <c r="B35" s="1"/>
      <c r="C35" s="1"/>
      <c r="D35" s="1"/>
      <c r="E35" s="78" t="s">
        <v>524</v>
      </c>
      <c r="F35" s="78"/>
      <c r="G35" s="4">
        <f>G34+G33</f>
        <v>4817.3599999999997</v>
      </c>
    </row>
    <row r="36" spans="1:7" ht="9.9499999999999993" customHeight="1">
      <c r="A36" s="1"/>
      <c r="B36" s="1"/>
      <c r="C36" s="1"/>
      <c r="D36" s="1"/>
      <c r="E36" s="79"/>
      <c r="F36" s="79"/>
      <c r="G36" s="79"/>
    </row>
    <row r="37" spans="1:7" ht="20.100000000000001" customHeight="1">
      <c r="A37" s="80" t="s">
        <v>538</v>
      </c>
      <c r="B37" s="80"/>
      <c r="C37" s="80"/>
      <c r="D37" s="80"/>
      <c r="E37" s="80"/>
      <c r="F37" s="80"/>
      <c r="G37" s="80"/>
    </row>
    <row r="38" spans="1:7" ht="15" customHeight="1">
      <c r="A38" s="76" t="s">
        <v>500</v>
      </c>
      <c r="B38" s="76"/>
      <c r="C38" s="12" t="s">
        <v>4</v>
      </c>
      <c r="D38" s="12" t="s">
        <v>501</v>
      </c>
      <c r="E38" s="12" t="s">
        <v>502</v>
      </c>
      <c r="F38" s="12" t="s">
        <v>503</v>
      </c>
      <c r="G38" s="12" t="s">
        <v>504</v>
      </c>
    </row>
    <row r="39" spans="1:7" ht="21" customHeight="1">
      <c r="A39" s="18" t="s">
        <v>539</v>
      </c>
      <c r="B39" s="19" t="s">
        <v>540</v>
      </c>
      <c r="C39" s="18" t="s">
        <v>14</v>
      </c>
      <c r="D39" s="18" t="s">
        <v>15</v>
      </c>
      <c r="E39" s="20">
        <v>1</v>
      </c>
      <c r="F39" s="21">
        <v>0.79</v>
      </c>
      <c r="G39" s="21">
        <f>TRUNC(TRUNC(E39,8)*F39,2)</f>
        <v>0.79</v>
      </c>
    </row>
    <row r="40" spans="1:7" ht="21" customHeight="1">
      <c r="A40" s="18" t="s">
        <v>507</v>
      </c>
      <c r="B40" s="19" t="s">
        <v>508</v>
      </c>
      <c r="C40" s="18" t="s">
        <v>14</v>
      </c>
      <c r="D40" s="18" t="s">
        <v>15</v>
      </c>
      <c r="E40" s="20">
        <v>1</v>
      </c>
      <c r="F40" s="21">
        <v>1.34</v>
      </c>
      <c r="G40" s="21">
        <f>TRUNC(TRUNC(E40,8)*F40,2)</f>
        <v>1.34</v>
      </c>
    </row>
    <row r="41" spans="1:7" ht="21" customHeight="1">
      <c r="A41" s="18" t="s">
        <v>541</v>
      </c>
      <c r="B41" s="19" t="s">
        <v>542</v>
      </c>
      <c r="C41" s="18" t="s">
        <v>14</v>
      </c>
      <c r="D41" s="18" t="s">
        <v>15</v>
      </c>
      <c r="E41" s="20">
        <v>1</v>
      </c>
      <c r="F41" s="21">
        <v>0.06</v>
      </c>
      <c r="G41" s="21">
        <f>TRUNC(TRUNC(E41,8)*F41,2)</f>
        <v>0.06</v>
      </c>
    </row>
    <row r="42" spans="1:7" ht="21" customHeight="1">
      <c r="A42" s="18" t="s">
        <v>511</v>
      </c>
      <c r="B42" s="19" t="s">
        <v>512</v>
      </c>
      <c r="C42" s="18" t="s">
        <v>14</v>
      </c>
      <c r="D42" s="18" t="s">
        <v>15</v>
      </c>
      <c r="E42" s="20">
        <v>1</v>
      </c>
      <c r="F42" s="21">
        <v>0.04</v>
      </c>
      <c r="G42" s="21">
        <f>TRUNC(TRUNC(E42,8)*F42,2)</f>
        <v>0.04</v>
      </c>
    </row>
    <row r="43" spans="1:7" ht="15" customHeight="1">
      <c r="A43" s="1"/>
      <c r="B43" s="1"/>
      <c r="C43" s="1"/>
      <c r="D43" s="1"/>
      <c r="E43" s="77" t="s">
        <v>513</v>
      </c>
      <c r="F43" s="77"/>
      <c r="G43" s="22">
        <f>SUM(G39:G42)</f>
        <v>2.23</v>
      </c>
    </row>
    <row r="44" spans="1:7" ht="15" customHeight="1">
      <c r="A44" s="76" t="s">
        <v>514</v>
      </c>
      <c r="B44" s="76"/>
      <c r="C44" s="12" t="s">
        <v>4</v>
      </c>
      <c r="D44" s="12" t="s">
        <v>501</v>
      </c>
      <c r="E44" s="12" t="s">
        <v>502</v>
      </c>
      <c r="F44" s="12" t="s">
        <v>503</v>
      </c>
      <c r="G44" s="12" t="s">
        <v>504</v>
      </c>
    </row>
    <row r="45" spans="1:7" ht="15" customHeight="1">
      <c r="A45" s="18" t="s">
        <v>543</v>
      </c>
      <c r="B45" s="19" t="s">
        <v>544</v>
      </c>
      <c r="C45" s="18" t="s">
        <v>14</v>
      </c>
      <c r="D45" s="18" t="s">
        <v>15</v>
      </c>
      <c r="E45" s="20">
        <v>1</v>
      </c>
      <c r="F45" s="21">
        <v>28.79</v>
      </c>
      <c r="G45" s="21">
        <f>TRUNC(TRUNC(E45,8)*F45,2)</f>
        <v>28.79</v>
      </c>
    </row>
    <row r="46" spans="1:7" ht="15" customHeight="1">
      <c r="A46" s="1"/>
      <c r="B46" s="1"/>
      <c r="C46" s="1"/>
      <c r="D46" s="1"/>
      <c r="E46" s="77" t="s">
        <v>517</v>
      </c>
      <c r="F46" s="77"/>
      <c r="G46" s="22">
        <f>SUM(G45:G45)</f>
        <v>28.79</v>
      </c>
    </row>
    <row r="47" spans="1:7" ht="15" customHeight="1">
      <c r="A47" s="76" t="s">
        <v>518</v>
      </c>
      <c r="B47" s="76"/>
      <c r="C47" s="12" t="s">
        <v>4</v>
      </c>
      <c r="D47" s="12" t="s">
        <v>501</v>
      </c>
      <c r="E47" s="12" t="s">
        <v>502</v>
      </c>
      <c r="F47" s="12" t="s">
        <v>503</v>
      </c>
      <c r="G47" s="12" t="s">
        <v>504</v>
      </c>
    </row>
    <row r="48" spans="1:7" ht="21" customHeight="1">
      <c r="A48" s="18" t="s">
        <v>545</v>
      </c>
      <c r="B48" s="19" t="s">
        <v>546</v>
      </c>
      <c r="C48" s="18" t="s">
        <v>14</v>
      </c>
      <c r="D48" s="18" t="s">
        <v>15</v>
      </c>
      <c r="E48" s="20">
        <v>1</v>
      </c>
      <c r="F48" s="21">
        <v>0.59</v>
      </c>
      <c r="G48" s="21">
        <f>TRUNC(TRUNC(E48,8)*F48,2)</f>
        <v>0.59</v>
      </c>
    </row>
    <row r="49" spans="1:7" ht="15" customHeight="1">
      <c r="A49" s="1"/>
      <c r="B49" s="1"/>
      <c r="C49" s="1"/>
      <c r="D49" s="1"/>
      <c r="E49" s="77" t="s">
        <v>521</v>
      </c>
      <c r="F49" s="77"/>
      <c r="G49" s="22">
        <f>SUM(G48:G48)</f>
        <v>0.59</v>
      </c>
    </row>
    <row r="50" spans="1:7" ht="15" customHeight="1">
      <c r="A50" s="1"/>
      <c r="B50" s="1"/>
      <c r="C50" s="1"/>
      <c r="D50" s="1"/>
      <c r="E50" s="78" t="s">
        <v>522</v>
      </c>
      <c r="F50" s="78"/>
      <c r="G50" s="4">
        <f>SUM(G43,G46,G49)</f>
        <v>31.61</v>
      </c>
    </row>
    <row r="51" spans="1:7" ht="15" customHeight="1">
      <c r="A51" s="1"/>
      <c r="B51" s="1"/>
      <c r="C51" s="1"/>
      <c r="D51" s="1"/>
      <c r="E51" s="78" t="s">
        <v>523</v>
      </c>
      <c r="F51" s="78"/>
      <c r="G51" s="4">
        <f>ROUND(G50*(0/100),2)</f>
        <v>0</v>
      </c>
    </row>
    <row r="52" spans="1:7" ht="15" customHeight="1">
      <c r="A52" s="1"/>
      <c r="B52" s="1"/>
      <c r="C52" s="1"/>
      <c r="D52" s="1"/>
      <c r="E52" s="78" t="s">
        <v>524</v>
      </c>
      <c r="F52" s="78"/>
      <c r="G52" s="4">
        <f>G51+G50</f>
        <v>31.61</v>
      </c>
    </row>
    <row r="53" spans="1:7" ht="9.9499999999999993" customHeight="1">
      <c r="A53" s="1"/>
      <c r="B53" s="1"/>
      <c r="C53" s="1"/>
      <c r="D53" s="1"/>
      <c r="E53" s="79"/>
      <c r="F53" s="79"/>
      <c r="G53" s="79"/>
    </row>
    <row r="54" spans="1:7" ht="20.100000000000001" customHeight="1">
      <c r="A54" s="80" t="s">
        <v>547</v>
      </c>
      <c r="B54" s="80"/>
      <c r="C54" s="80"/>
      <c r="D54" s="80"/>
      <c r="E54" s="80"/>
      <c r="F54" s="80"/>
      <c r="G54" s="80"/>
    </row>
    <row r="55" spans="1:7" ht="15" customHeight="1">
      <c r="A55" s="76" t="s">
        <v>500</v>
      </c>
      <c r="B55" s="76"/>
      <c r="C55" s="12" t="s">
        <v>4</v>
      </c>
      <c r="D55" s="12" t="s">
        <v>501</v>
      </c>
      <c r="E55" s="12" t="s">
        <v>502</v>
      </c>
      <c r="F55" s="12" t="s">
        <v>503</v>
      </c>
      <c r="G55" s="12" t="s">
        <v>504</v>
      </c>
    </row>
    <row r="56" spans="1:7" ht="21" customHeight="1">
      <c r="A56" s="18" t="s">
        <v>505</v>
      </c>
      <c r="B56" s="19" t="s">
        <v>506</v>
      </c>
      <c r="C56" s="18" t="s">
        <v>14</v>
      </c>
      <c r="D56" s="18" t="s">
        <v>15</v>
      </c>
      <c r="E56" s="20">
        <v>1</v>
      </c>
      <c r="F56" s="21">
        <v>0.74</v>
      </c>
      <c r="G56" s="21">
        <f>TRUNC(TRUNC(E56,8)*F56,2)</f>
        <v>0.74</v>
      </c>
    </row>
    <row r="57" spans="1:7" ht="21" customHeight="1">
      <c r="A57" s="18" t="s">
        <v>507</v>
      </c>
      <c r="B57" s="19" t="s">
        <v>508</v>
      </c>
      <c r="C57" s="18" t="s">
        <v>14</v>
      </c>
      <c r="D57" s="18" t="s">
        <v>15</v>
      </c>
      <c r="E57" s="20">
        <v>1</v>
      </c>
      <c r="F57" s="21">
        <v>1.34</v>
      </c>
      <c r="G57" s="21">
        <f>TRUNC(TRUNC(E57,8)*F57,2)</f>
        <v>1.34</v>
      </c>
    </row>
    <row r="58" spans="1:7" ht="21" customHeight="1">
      <c r="A58" s="18" t="s">
        <v>509</v>
      </c>
      <c r="B58" s="19" t="s">
        <v>510</v>
      </c>
      <c r="C58" s="18" t="s">
        <v>14</v>
      </c>
      <c r="D58" s="18" t="s">
        <v>15</v>
      </c>
      <c r="E58" s="20">
        <v>1</v>
      </c>
      <c r="F58" s="21">
        <v>0.01</v>
      </c>
      <c r="G58" s="21">
        <f>TRUNC(TRUNC(E58,8)*F58,2)</f>
        <v>0.01</v>
      </c>
    </row>
    <row r="59" spans="1:7" ht="21" customHeight="1">
      <c r="A59" s="18" t="s">
        <v>511</v>
      </c>
      <c r="B59" s="19" t="s">
        <v>512</v>
      </c>
      <c r="C59" s="18" t="s">
        <v>14</v>
      </c>
      <c r="D59" s="18" t="s">
        <v>15</v>
      </c>
      <c r="E59" s="20">
        <v>1</v>
      </c>
      <c r="F59" s="21">
        <v>0.04</v>
      </c>
      <c r="G59" s="21">
        <f>TRUNC(TRUNC(E59,8)*F59,2)</f>
        <v>0.04</v>
      </c>
    </row>
    <row r="60" spans="1:7" ht="15" customHeight="1">
      <c r="A60" s="1"/>
      <c r="B60" s="1"/>
      <c r="C60" s="1"/>
      <c r="D60" s="1"/>
      <c r="E60" s="77" t="s">
        <v>513</v>
      </c>
      <c r="F60" s="77"/>
      <c r="G60" s="22">
        <f>SUM(G56:G59)</f>
        <v>2.13</v>
      </c>
    </row>
    <row r="61" spans="1:7" ht="15" customHeight="1">
      <c r="A61" s="76" t="s">
        <v>514</v>
      </c>
      <c r="B61" s="76"/>
      <c r="C61" s="12" t="s">
        <v>4</v>
      </c>
      <c r="D61" s="12" t="s">
        <v>501</v>
      </c>
      <c r="E61" s="12" t="s">
        <v>502</v>
      </c>
      <c r="F61" s="12" t="s">
        <v>503</v>
      </c>
      <c r="G61" s="12" t="s">
        <v>504</v>
      </c>
    </row>
    <row r="62" spans="1:7" ht="21" customHeight="1">
      <c r="A62" s="18" t="s">
        <v>548</v>
      </c>
      <c r="B62" s="19" t="s">
        <v>549</v>
      </c>
      <c r="C62" s="18" t="s">
        <v>14</v>
      </c>
      <c r="D62" s="18" t="s">
        <v>15</v>
      </c>
      <c r="E62" s="20">
        <v>1</v>
      </c>
      <c r="F62" s="21">
        <v>27.65</v>
      </c>
      <c r="G62" s="21">
        <f>TRUNC(TRUNC(E62,8)*F62,2)</f>
        <v>27.65</v>
      </c>
    </row>
    <row r="63" spans="1:7" ht="15" customHeight="1">
      <c r="A63" s="1"/>
      <c r="B63" s="1"/>
      <c r="C63" s="1"/>
      <c r="D63" s="1"/>
      <c r="E63" s="77" t="s">
        <v>517</v>
      </c>
      <c r="F63" s="77"/>
      <c r="G63" s="22">
        <f>SUM(G62:G62)</f>
        <v>27.65</v>
      </c>
    </row>
    <row r="64" spans="1:7" ht="15" customHeight="1">
      <c r="A64" s="76" t="s">
        <v>518</v>
      </c>
      <c r="B64" s="76"/>
      <c r="C64" s="12" t="s">
        <v>4</v>
      </c>
      <c r="D64" s="12" t="s">
        <v>501</v>
      </c>
      <c r="E64" s="12" t="s">
        <v>502</v>
      </c>
      <c r="F64" s="12" t="s">
        <v>503</v>
      </c>
      <c r="G64" s="12" t="s">
        <v>504</v>
      </c>
    </row>
    <row r="65" spans="1:7" ht="21" customHeight="1">
      <c r="A65" s="18" t="s">
        <v>550</v>
      </c>
      <c r="B65" s="19" t="s">
        <v>551</v>
      </c>
      <c r="C65" s="18" t="s">
        <v>14</v>
      </c>
      <c r="D65" s="18" t="s">
        <v>15</v>
      </c>
      <c r="E65" s="20">
        <v>1</v>
      </c>
      <c r="F65" s="21">
        <v>0.26</v>
      </c>
      <c r="G65" s="21">
        <f>TRUNC(TRUNC(E65,8)*F65,2)</f>
        <v>0.26</v>
      </c>
    </row>
    <row r="66" spans="1:7" ht="15" customHeight="1">
      <c r="A66" s="1"/>
      <c r="B66" s="1"/>
      <c r="C66" s="1"/>
      <c r="D66" s="1"/>
      <c r="E66" s="77" t="s">
        <v>521</v>
      </c>
      <c r="F66" s="77"/>
      <c r="G66" s="22">
        <f>SUM(G65:G65)</f>
        <v>0.26</v>
      </c>
    </row>
    <row r="67" spans="1:7" ht="15" customHeight="1">
      <c r="A67" s="1"/>
      <c r="B67" s="1"/>
      <c r="C67" s="1"/>
      <c r="D67" s="1"/>
      <c r="E67" s="78" t="s">
        <v>522</v>
      </c>
      <c r="F67" s="78"/>
      <c r="G67" s="4">
        <f>SUM(G60,G63,G66)</f>
        <v>30.04</v>
      </c>
    </row>
    <row r="68" spans="1:7" ht="15" customHeight="1">
      <c r="A68" s="1"/>
      <c r="B68" s="1"/>
      <c r="C68" s="1"/>
      <c r="D68" s="1"/>
      <c r="E68" s="78" t="s">
        <v>523</v>
      </c>
      <c r="F68" s="78"/>
      <c r="G68" s="4">
        <f>ROUND(G67*(0/100),2)</f>
        <v>0</v>
      </c>
    </row>
    <row r="69" spans="1:7" ht="15" customHeight="1">
      <c r="A69" s="1"/>
      <c r="B69" s="1"/>
      <c r="C69" s="1"/>
      <c r="D69" s="1"/>
      <c r="E69" s="78" t="s">
        <v>524</v>
      </c>
      <c r="F69" s="78"/>
      <c r="G69" s="4">
        <f>G68+G67</f>
        <v>30.04</v>
      </c>
    </row>
    <row r="70" spans="1:7" ht="9.9499999999999993" customHeight="1">
      <c r="A70" s="1"/>
      <c r="B70" s="1"/>
      <c r="C70" s="1"/>
      <c r="D70" s="1"/>
      <c r="E70" s="79"/>
      <c r="F70" s="79"/>
      <c r="G70" s="79"/>
    </row>
    <row r="71" spans="1:7" ht="27" customHeight="1">
      <c r="A71" s="80" t="s">
        <v>552</v>
      </c>
      <c r="B71" s="80"/>
      <c r="C71" s="80"/>
      <c r="D71" s="80"/>
      <c r="E71" s="80"/>
      <c r="F71" s="80"/>
      <c r="G71" s="80"/>
    </row>
    <row r="72" spans="1:7" ht="15" customHeight="1">
      <c r="A72" s="76" t="s">
        <v>553</v>
      </c>
      <c r="B72" s="76"/>
      <c r="C72" s="12" t="s">
        <v>4</v>
      </c>
      <c r="D72" s="12" t="s">
        <v>501</v>
      </c>
      <c r="E72" s="12" t="s">
        <v>502</v>
      </c>
      <c r="F72" s="12" t="s">
        <v>503</v>
      </c>
      <c r="G72" s="12" t="s">
        <v>504</v>
      </c>
    </row>
    <row r="73" spans="1:7" ht="45.95" customHeight="1">
      <c r="A73" s="18" t="s">
        <v>554</v>
      </c>
      <c r="B73" s="19" t="s">
        <v>28</v>
      </c>
      <c r="C73" s="18" t="s">
        <v>29</v>
      </c>
      <c r="D73" s="18" t="s">
        <v>30</v>
      </c>
      <c r="E73" s="20">
        <v>1</v>
      </c>
      <c r="F73" s="23">
        <v>1097.99</v>
      </c>
      <c r="G73" s="23">
        <f>ROUND(ROUND(E73,8)*F73,4)</f>
        <v>1097.99</v>
      </c>
    </row>
    <row r="74" spans="1:7" ht="15" customHeight="1">
      <c r="A74" s="1"/>
      <c r="B74" s="1"/>
      <c r="C74" s="1"/>
      <c r="D74" s="1"/>
      <c r="E74" s="77" t="s">
        <v>555</v>
      </c>
      <c r="F74" s="77"/>
      <c r="G74" s="24">
        <f>SUM(G73:G73)</f>
        <v>1097.99</v>
      </c>
    </row>
    <row r="75" spans="1:7" ht="15" customHeight="1">
      <c r="A75" s="1"/>
      <c r="B75" s="1"/>
      <c r="C75" s="1"/>
      <c r="D75" s="1"/>
      <c r="E75" s="78" t="s">
        <v>522</v>
      </c>
      <c r="F75" s="78"/>
      <c r="G75" s="4">
        <f>SUM(G74)</f>
        <v>1097.99</v>
      </c>
    </row>
    <row r="76" spans="1:7" ht="15" customHeight="1">
      <c r="A76" s="1"/>
      <c r="B76" s="1"/>
      <c r="C76" s="1"/>
      <c r="D76" s="1"/>
      <c r="E76" s="78" t="s">
        <v>523</v>
      </c>
      <c r="F76" s="78"/>
      <c r="G76" s="4">
        <f>ROUND(G75*(0/100),2)</f>
        <v>0</v>
      </c>
    </row>
    <row r="77" spans="1:7" ht="15" customHeight="1">
      <c r="A77" s="1"/>
      <c r="B77" s="1"/>
      <c r="C77" s="1"/>
      <c r="D77" s="1"/>
      <c r="E77" s="78" t="s">
        <v>524</v>
      </c>
      <c r="F77" s="78"/>
      <c r="G77" s="4">
        <f>G76+G75</f>
        <v>1097.99</v>
      </c>
    </row>
    <row r="78" spans="1:7" ht="9.9499999999999993" customHeight="1">
      <c r="A78" s="1"/>
      <c r="B78" s="1"/>
      <c r="C78" s="1"/>
      <c r="D78" s="1"/>
      <c r="E78" s="79"/>
      <c r="F78" s="79"/>
      <c r="G78" s="79"/>
    </row>
    <row r="79" spans="1:7" ht="20.100000000000001" customHeight="1">
      <c r="A79" s="80" t="s">
        <v>556</v>
      </c>
      <c r="B79" s="80"/>
      <c r="C79" s="80"/>
      <c r="D79" s="80"/>
      <c r="E79" s="80"/>
      <c r="F79" s="80"/>
      <c r="G79" s="80"/>
    </row>
    <row r="80" spans="1:7" ht="15" customHeight="1">
      <c r="A80" s="76" t="s">
        <v>557</v>
      </c>
      <c r="B80" s="76"/>
      <c r="C80" s="12" t="s">
        <v>4</v>
      </c>
      <c r="D80" s="12" t="s">
        <v>501</v>
      </c>
      <c r="E80" s="12" t="s">
        <v>502</v>
      </c>
      <c r="F80" s="12" t="s">
        <v>503</v>
      </c>
      <c r="G80" s="12" t="s">
        <v>504</v>
      </c>
    </row>
    <row r="81" spans="1:7" ht="29.1" customHeight="1">
      <c r="A81" s="18" t="s">
        <v>32</v>
      </c>
      <c r="B81" s="19" t="s">
        <v>33</v>
      </c>
      <c r="C81" s="18" t="s">
        <v>14</v>
      </c>
      <c r="D81" s="18" t="s">
        <v>19</v>
      </c>
      <c r="E81" s="20">
        <v>1</v>
      </c>
      <c r="F81" s="21">
        <v>1781.25</v>
      </c>
      <c r="G81" s="21">
        <f>TRUNC(TRUNC(E81,8)*F81,2)</f>
        <v>1781.25</v>
      </c>
    </row>
    <row r="82" spans="1:7" ht="15" customHeight="1">
      <c r="A82" s="1"/>
      <c r="B82" s="1"/>
      <c r="C82" s="1"/>
      <c r="D82" s="1"/>
      <c r="E82" s="77" t="s">
        <v>558</v>
      </c>
      <c r="F82" s="77"/>
      <c r="G82" s="22">
        <f>SUM(G81:G81)</f>
        <v>1781.25</v>
      </c>
    </row>
    <row r="83" spans="1:7" ht="15" customHeight="1">
      <c r="A83" s="1"/>
      <c r="B83" s="1"/>
      <c r="C83" s="1"/>
      <c r="D83" s="1"/>
      <c r="E83" s="78" t="s">
        <v>522</v>
      </c>
      <c r="F83" s="78"/>
      <c r="G83" s="4">
        <f>SUM(G82)</f>
        <v>1781.25</v>
      </c>
    </row>
    <row r="84" spans="1:7" ht="15" customHeight="1">
      <c r="A84" s="1"/>
      <c r="B84" s="1"/>
      <c r="C84" s="1"/>
      <c r="D84" s="1"/>
      <c r="E84" s="78" t="s">
        <v>523</v>
      </c>
      <c r="F84" s="78"/>
      <c r="G84" s="4">
        <f>ROUND(G83*(0/100),2)</f>
        <v>0</v>
      </c>
    </row>
    <row r="85" spans="1:7" ht="15" customHeight="1">
      <c r="A85" s="1"/>
      <c r="B85" s="1"/>
      <c r="C85" s="1"/>
      <c r="D85" s="1"/>
      <c r="E85" s="78" t="s">
        <v>524</v>
      </c>
      <c r="F85" s="78"/>
      <c r="G85" s="4">
        <f>G84+G83</f>
        <v>1781.25</v>
      </c>
    </row>
    <row r="86" spans="1:7" ht="9.9499999999999993" customHeight="1">
      <c r="A86" s="1"/>
      <c r="B86" s="1"/>
      <c r="C86" s="1"/>
      <c r="D86" s="1"/>
      <c r="E86" s="79"/>
      <c r="F86" s="79"/>
      <c r="G86" s="79"/>
    </row>
    <row r="87" spans="1:7" ht="20.100000000000001" customHeight="1">
      <c r="A87" s="80" t="s">
        <v>559</v>
      </c>
      <c r="B87" s="80"/>
      <c r="C87" s="80"/>
      <c r="D87" s="80"/>
      <c r="E87" s="80"/>
      <c r="F87" s="80"/>
      <c r="G87" s="80"/>
    </row>
    <row r="88" spans="1:7" ht="15" customHeight="1">
      <c r="A88" s="76" t="s">
        <v>553</v>
      </c>
      <c r="B88" s="76"/>
      <c r="C88" s="12" t="s">
        <v>4</v>
      </c>
      <c r="D88" s="12" t="s">
        <v>501</v>
      </c>
      <c r="E88" s="12" t="s">
        <v>502</v>
      </c>
      <c r="F88" s="12" t="s">
        <v>503</v>
      </c>
      <c r="G88" s="12" t="s">
        <v>504</v>
      </c>
    </row>
    <row r="89" spans="1:7" ht="15" customHeight="1">
      <c r="A89" s="18" t="s">
        <v>560</v>
      </c>
      <c r="B89" s="19" t="s">
        <v>561</v>
      </c>
      <c r="C89" s="18" t="s">
        <v>14</v>
      </c>
      <c r="D89" s="18" t="s">
        <v>58</v>
      </c>
      <c r="E89" s="20">
        <v>2</v>
      </c>
      <c r="F89" s="21">
        <v>7.62</v>
      </c>
      <c r="G89" s="21">
        <f t="shared" ref="G89:G99" si="0">ROUND(ROUND(E89,8)*F89,2)</f>
        <v>15.24</v>
      </c>
    </row>
    <row r="90" spans="1:7" ht="15" customHeight="1">
      <c r="A90" s="18" t="s">
        <v>562</v>
      </c>
      <c r="B90" s="19" t="s">
        <v>563</v>
      </c>
      <c r="C90" s="18" t="s">
        <v>564</v>
      </c>
      <c r="D90" s="18" t="s">
        <v>30</v>
      </c>
      <c r="E90" s="20">
        <v>1</v>
      </c>
      <c r="F90" s="21">
        <v>165</v>
      </c>
      <c r="G90" s="21">
        <f t="shared" si="0"/>
        <v>165</v>
      </c>
    </row>
    <row r="91" spans="1:7" ht="15" customHeight="1">
      <c r="A91" s="18" t="s">
        <v>565</v>
      </c>
      <c r="B91" s="19" t="s">
        <v>566</v>
      </c>
      <c r="C91" s="18" t="s">
        <v>14</v>
      </c>
      <c r="D91" s="18" t="s">
        <v>101</v>
      </c>
      <c r="E91" s="20">
        <v>0.25</v>
      </c>
      <c r="F91" s="21">
        <v>22.43</v>
      </c>
      <c r="G91" s="21">
        <f t="shared" si="0"/>
        <v>5.61</v>
      </c>
    </row>
    <row r="92" spans="1:7" ht="21" customHeight="1">
      <c r="A92" s="18" t="s">
        <v>567</v>
      </c>
      <c r="B92" s="19" t="s">
        <v>568</v>
      </c>
      <c r="C92" s="18" t="s">
        <v>14</v>
      </c>
      <c r="D92" s="18" t="s">
        <v>81</v>
      </c>
      <c r="E92" s="20">
        <v>3</v>
      </c>
      <c r="F92" s="21">
        <v>4.6399999999999997</v>
      </c>
      <c r="G92" s="21">
        <f t="shared" si="0"/>
        <v>13.92</v>
      </c>
    </row>
    <row r="93" spans="1:7" ht="21" customHeight="1">
      <c r="A93" s="18" t="s">
        <v>569</v>
      </c>
      <c r="B93" s="19" t="s">
        <v>570</v>
      </c>
      <c r="C93" s="18" t="s">
        <v>14</v>
      </c>
      <c r="D93" s="18" t="s">
        <v>58</v>
      </c>
      <c r="E93" s="20">
        <v>0.15</v>
      </c>
      <c r="F93" s="21">
        <v>9</v>
      </c>
      <c r="G93" s="21">
        <f t="shared" si="0"/>
        <v>1.35</v>
      </c>
    </row>
    <row r="94" spans="1:7" ht="15" customHeight="1">
      <c r="A94" s="18" t="s">
        <v>571</v>
      </c>
      <c r="B94" s="19" t="s">
        <v>572</v>
      </c>
      <c r="C94" s="18" t="s">
        <v>14</v>
      </c>
      <c r="D94" s="18" t="s">
        <v>58</v>
      </c>
      <c r="E94" s="20">
        <v>6.4000000000000003E-3</v>
      </c>
      <c r="F94" s="21">
        <v>8.98</v>
      </c>
      <c r="G94" s="21">
        <f t="shared" si="0"/>
        <v>0.06</v>
      </c>
    </row>
    <row r="95" spans="1:7" ht="21" customHeight="1">
      <c r="A95" s="18" t="s">
        <v>573</v>
      </c>
      <c r="B95" s="19" t="s">
        <v>574</v>
      </c>
      <c r="C95" s="18" t="s">
        <v>14</v>
      </c>
      <c r="D95" s="18" t="s">
        <v>58</v>
      </c>
      <c r="E95" s="20">
        <v>2</v>
      </c>
      <c r="F95" s="21">
        <v>5.92</v>
      </c>
      <c r="G95" s="21">
        <f t="shared" si="0"/>
        <v>11.84</v>
      </c>
    </row>
    <row r="96" spans="1:7" ht="21" customHeight="1">
      <c r="A96" s="18" t="s">
        <v>575</v>
      </c>
      <c r="B96" s="19" t="s">
        <v>576</v>
      </c>
      <c r="C96" s="18" t="s">
        <v>14</v>
      </c>
      <c r="D96" s="18" t="s">
        <v>58</v>
      </c>
      <c r="E96" s="20">
        <v>30</v>
      </c>
      <c r="F96" s="21">
        <v>4.34</v>
      </c>
      <c r="G96" s="21">
        <f t="shared" si="0"/>
        <v>130.19999999999999</v>
      </c>
    </row>
    <row r="97" spans="1:7" ht="29.1" customHeight="1">
      <c r="A97" s="18" t="s">
        <v>577</v>
      </c>
      <c r="B97" s="19" t="s">
        <v>578</v>
      </c>
      <c r="C97" s="18" t="s">
        <v>14</v>
      </c>
      <c r="D97" s="18" t="s">
        <v>58</v>
      </c>
      <c r="E97" s="20">
        <v>10</v>
      </c>
      <c r="F97" s="21">
        <v>6.85</v>
      </c>
      <c r="G97" s="21">
        <f t="shared" si="0"/>
        <v>68.5</v>
      </c>
    </row>
    <row r="98" spans="1:7" ht="15" customHeight="1">
      <c r="A98" s="18" t="s">
        <v>579</v>
      </c>
      <c r="B98" s="19" t="s">
        <v>580</v>
      </c>
      <c r="C98" s="18" t="s">
        <v>14</v>
      </c>
      <c r="D98" s="18" t="s">
        <v>81</v>
      </c>
      <c r="E98" s="20">
        <v>12</v>
      </c>
      <c r="F98" s="21">
        <v>6.97</v>
      </c>
      <c r="G98" s="21">
        <f t="shared" si="0"/>
        <v>83.64</v>
      </c>
    </row>
    <row r="99" spans="1:7" ht="15" customHeight="1">
      <c r="A99" s="18" t="s">
        <v>581</v>
      </c>
      <c r="B99" s="19" t="s">
        <v>582</v>
      </c>
      <c r="C99" s="18" t="s">
        <v>14</v>
      </c>
      <c r="D99" s="18" t="s">
        <v>81</v>
      </c>
      <c r="E99" s="20">
        <v>6</v>
      </c>
      <c r="F99" s="21">
        <v>39.409999999999997</v>
      </c>
      <c r="G99" s="21">
        <f t="shared" si="0"/>
        <v>236.46</v>
      </c>
    </row>
    <row r="100" spans="1:7" ht="15" customHeight="1">
      <c r="A100" s="1"/>
      <c r="B100" s="1"/>
      <c r="C100" s="1"/>
      <c r="D100" s="1"/>
      <c r="E100" s="77" t="s">
        <v>555</v>
      </c>
      <c r="F100" s="77"/>
      <c r="G100" s="22">
        <f>SUM(G89:G99)</f>
        <v>731.82</v>
      </c>
    </row>
    <row r="101" spans="1:7" ht="15" customHeight="1">
      <c r="A101" s="1"/>
      <c r="B101" s="1"/>
      <c r="C101" s="1"/>
      <c r="D101" s="1"/>
      <c r="E101" s="78" t="s">
        <v>522</v>
      </c>
      <c r="F101" s="78"/>
      <c r="G101" s="4">
        <f>SUM(G100)</f>
        <v>731.82</v>
      </c>
    </row>
    <row r="102" spans="1:7" ht="15" customHeight="1">
      <c r="A102" s="1"/>
      <c r="B102" s="1"/>
      <c r="C102" s="1"/>
      <c r="D102" s="1"/>
      <c r="E102" s="78" t="s">
        <v>523</v>
      </c>
      <c r="F102" s="78"/>
      <c r="G102" s="4">
        <f>ROUND(G101*(0/100),2)</f>
        <v>0</v>
      </c>
    </row>
    <row r="103" spans="1:7" ht="15" customHeight="1">
      <c r="A103" s="1"/>
      <c r="B103" s="1"/>
      <c r="C103" s="1"/>
      <c r="D103" s="1"/>
      <c r="E103" s="78" t="s">
        <v>524</v>
      </c>
      <c r="F103" s="78"/>
      <c r="G103" s="4">
        <f>G102+G101</f>
        <v>731.82</v>
      </c>
    </row>
    <row r="104" spans="1:7" ht="9.9499999999999993" customHeight="1">
      <c r="A104" s="1"/>
      <c r="B104" s="1"/>
      <c r="C104" s="1"/>
      <c r="D104" s="1"/>
      <c r="E104" s="79"/>
      <c r="F104" s="79"/>
      <c r="G104" s="79"/>
    </row>
    <row r="105" spans="1:7" ht="20.100000000000001" customHeight="1">
      <c r="A105" s="80" t="s">
        <v>583</v>
      </c>
      <c r="B105" s="80"/>
      <c r="C105" s="80"/>
      <c r="D105" s="80"/>
      <c r="E105" s="80"/>
      <c r="F105" s="80"/>
      <c r="G105" s="80"/>
    </row>
    <row r="106" spans="1:7" ht="15" customHeight="1">
      <c r="A106" s="76" t="s">
        <v>553</v>
      </c>
      <c r="B106" s="76"/>
      <c r="C106" s="12" t="s">
        <v>4</v>
      </c>
      <c r="D106" s="12" t="s">
        <v>501</v>
      </c>
      <c r="E106" s="12" t="s">
        <v>502</v>
      </c>
      <c r="F106" s="12" t="s">
        <v>503</v>
      </c>
      <c r="G106" s="12" t="s">
        <v>504</v>
      </c>
    </row>
    <row r="107" spans="1:7" ht="15" customHeight="1">
      <c r="A107" s="18" t="s">
        <v>584</v>
      </c>
      <c r="B107" s="19" t="s">
        <v>585</v>
      </c>
      <c r="C107" s="18" t="s">
        <v>564</v>
      </c>
      <c r="D107" s="18" t="s">
        <v>58</v>
      </c>
      <c r="E107" s="20">
        <v>200</v>
      </c>
      <c r="F107" s="21">
        <v>0.85</v>
      </c>
      <c r="G107" s="21">
        <f>ROUND(ROUND(E107,8)*F107,2)</f>
        <v>170</v>
      </c>
    </row>
    <row r="108" spans="1:7" ht="15" customHeight="1">
      <c r="A108" s="1"/>
      <c r="B108" s="1"/>
      <c r="C108" s="1"/>
      <c r="D108" s="1"/>
      <c r="E108" s="77" t="s">
        <v>555</v>
      </c>
      <c r="F108" s="77"/>
      <c r="G108" s="22">
        <f>SUM(G107:G107)</f>
        <v>170</v>
      </c>
    </row>
    <row r="109" spans="1:7" ht="15" customHeight="1">
      <c r="A109" s="76" t="s">
        <v>586</v>
      </c>
      <c r="B109" s="76"/>
      <c r="C109" s="12" t="s">
        <v>4</v>
      </c>
      <c r="D109" s="12" t="s">
        <v>501</v>
      </c>
      <c r="E109" s="12" t="s">
        <v>502</v>
      </c>
      <c r="F109" s="12" t="s">
        <v>503</v>
      </c>
      <c r="G109" s="12" t="s">
        <v>504</v>
      </c>
    </row>
    <row r="110" spans="1:7" ht="21" customHeight="1">
      <c r="A110" s="18" t="s">
        <v>587</v>
      </c>
      <c r="B110" s="19" t="s">
        <v>588</v>
      </c>
      <c r="C110" s="18" t="s">
        <v>564</v>
      </c>
      <c r="D110" s="18" t="s">
        <v>15</v>
      </c>
      <c r="E110" s="20">
        <v>42</v>
      </c>
      <c r="F110" s="21">
        <v>115.47</v>
      </c>
      <c r="G110" s="21">
        <f>ROUND(ROUND(E110,8)*F110,2)</f>
        <v>4849.74</v>
      </c>
    </row>
    <row r="111" spans="1:7" ht="18" customHeight="1">
      <c r="A111" s="1"/>
      <c r="B111" s="1"/>
      <c r="C111" s="1"/>
      <c r="D111" s="1"/>
      <c r="E111" s="77" t="s">
        <v>589</v>
      </c>
      <c r="F111" s="77"/>
      <c r="G111" s="22">
        <f>SUM(G110:G110)</f>
        <v>4849.74</v>
      </c>
    </row>
    <row r="112" spans="1:7" ht="15" customHeight="1">
      <c r="A112" s="76" t="s">
        <v>518</v>
      </c>
      <c r="B112" s="76"/>
      <c r="C112" s="12" t="s">
        <v>4</v>
      </c>
      <c r="D112" s="12" t="s">
        <v>501</v>
      </c>
      <c r="E112" s="12" t="s">
        <v>502</v>
      </c>
      <c r="F112" s="12" t="s">
        <v>503</v>
      </c>
      <c r="G112" s="12" t="s">
        <v>504</v>
      </c>
    </row>
    <row r="113" spans="1:7" ht="15" customHeight="1">
      <c r="A113" s="18" t="s">
        <v>590</v>
      </c>
      <c r="B113" s="19" t="s">
        <v>591</v>
      </c>
      <c r="C113" s="18" t="s">
        <v>564</v>
      </c>
      <c r="D113" s="18" t="s">
        <v>58</v>
      </c>
      <c r="E113" s="20">
        <v>25</v>
      </c>
      <c r="F113" s="21">
        <v>16</v>
      </c>
      <c r="G113" s="21">
        <f>ROUND(ROUND(E113,8)*F113,2)</f>
        <v>400</v>
      </c>
    </row>
    <row r="114" spans="1:7" ht="15" customHeight="1">
      <c r="A114" s="18" t="s">
        <v>592</v>
      </c>
      <c r="B114" s="19" t="s">
        <v>593</v>
      </c>
      <c r="C114" s="18" t="s">
        <v>564</v>
      </c>
      <c r="D114" s="18" t="s">
        <v>48</v>
      </c>
      <c r="E114" s="20">
        <v>250</v>
      </c>
      <c r="F114" s="21">
        <v>18</v>
      </c>
      <c r="G114" s="21">
        <f>ROUND(ROUND(E114,8)*F114,2)</f>
        <v>4500</v>
      </c>
    </row>
    <row r="115" spans="1:7" ht="15" customHeight="1">
      <c r="A115" s="18" t="s">
        <v>594</v>
      </c>
      <c r="B115" s="19" t="s">
        <v>595</v>
      </c>
      <c r="C115" s="18" t="s">
        <v>564</v>
      </c>
      <c r="D115" s="18" t="s">
        <v>48</v>
      </c>
      <c r="E115" s="20">
        <v>67.989999999999995</v>
      </c>
      <c r="F115" s="21">
        <v>8.5</v>
      </c>
      <c r="G115" s="21">
        <f>ROUND(ROUND(E115,8)*F115,2)</f>
        <v>577.91999999999996</v>
      </c>
    </row>
    <row r="116" spans="1:7" ht="15" customHeight="1">
      <c r="A116" s="1"/>
      <c r="B116" s="1"/>
      <c r="C116" s="1"/>
      <c r="D116" s="1"/>
      <c r="E116" s="77" t="s">
        <v>521</v>
      </c>
      <c r="F116" s="77"/>
      <c r="G116" s="22">
        <f>SUM(G113:G115)</f>
        <v>5477.92</v>
      </c>
    </row>
    <row r="117" spans="1:7" ht="15" customHeight="1">
      <c r="A117" s="1"/>
      <c r="B117" s="1"/>
      <c r="C117" s="1"/>
      <c r="D117" s="1"/>
      <c r="E117" s="78" t="s">
        <v>522</v>
      </c>
      <c r="F117" s="78"/>
      <c r="G117" s="4">
        <f>SUM(G108,G111,G116)</f>
        <v>10497.66</v>
      </c>
    </row>
    <row r="118" spans="1:7" ht="15" customHeight="1">
      <c r="A118" s="1"/>
      <c r="B118" s="1"/>
      <c r="C118" s="1"/>
      <c r="D118" s="1"/>
      <c r="E118" s="78" t="s">
        <v>523</v>
      </c>
      <c r="F118" s="78"/>
      <c r="G118" s="4">
        <f>ROUND(G117*(0/100),2)</f>
        <v>0</v>
      </c>
    </row>
    <row r="119" spans="1:7" ht="15" customHeight="1">
      <c r="A119" s="1"/>
      <c r="B119" s="1"/>
      <c r="C119" s="1"/>
      <c r="D119" s="1"/>
      <c r="E119" s="78" t="s">
        <v>524</v>
      </c>
      <c r="F119" s="78"/>
      <c r="G119" s="4">
        <f>G118+G117</f>
        <v>10497.66</v>
      </c>
    </row>
    <row r="120" spans="1:7" ht="9.9499999999999993" customHeight="1">
      <c r="A120" s="1"/>
      <c r="B120" s="1"/>
      <c r="C120" s="1"/>
      <c r="D120" s="1"/>
      <c r="E120" s="79"/>
      <c r="F120" s="79"/>
      <c r="G120" s="79"/>
    </row>
    <row r="121" spans="1:7" ht="20.100000000000001" customHeight="1">
      <c r="A121" s="80" t="s">
        <v>596</v>
      </c>
      <c r="B121" s="80"/>
      <c r="C121" s="80"/>
      <c r="D121" s="80"/>
      <c r="E121" s="80"/>
      <c r="F121" s="80"/>
      <c r="G121" s="80"/>
    </row>
    <row r="122" spans="1:7" ht="15" customHeight="1">
      <c r="A122" s="76" t="s">
        <v>553</v>
      </c>
      <c r="B122" s="76"/>
      <c r="C122" s="12" t="s">
        <v>4</v>
      </c>
      <c r="D122" s="12" t="s">
        <v>501</v>
      </c>
      <c r="E122" s="12" t="s">
        <v>502</v>
      </c>
      <c r="F122" s="12" t="s">
        <v>503</v>
      </c>
      <c r="G122" s="12" t="s">
        <v>504</v>
      </c>
    </row>
    <row r="123" spans="1:7" ht="29.1" customHeight="1">
      <c r="A123" s="18" t="s">
        <v>597</v>
      </c>
      <c r="B123" s="19" t="s">
        <v>598</v>
      </c>
      <c r="C123" s="18" t="s">
        <v>14</v>
      </c>
      <c r="D123" s="18" t="s">
        <v>48</v>
      </c>
      <c r="E123" s="20">
        <v>1</v>
      </c>
      <c r="F123" s="21">
        <v>250</v>
      </c>
      <c r="G123" s="21">
        <f>TRUNC(TRUNC(E123,8)*F123,2)</f>
        <v>250</v>
      </c>
    </row>
    <row r="124" spans="1:7" ht="15" customHeight="1">
      <c r="A124" s="18" t="s">
        <v>599</v>
      </c>
      <c r="B124" s="19" t="s">
        <v>600</v>
      </c>
      <c r="C124" s="18" t="s">
        <v>14</v>
      </c>
      <c r="D124" s="18" t="s">
        <v>101</v>
      </c>
      <c r="E124" s="20">
        <v>1.1299999999999999E-2</v>
      </c>
      <c r="F124" s="21">
        <v>25.89</v>
      </c>
      <c r="G124" s="21">
        <f>TRUNC(TRUNC(E124,8)*F124,2)</f>
        <v>0.28999999999999998</v>
      </c>
    </row>
    <row r="125" spans="1:7" ht="15" customHeight="1">
      <c r="A125" s="18" t="s">
        <v>601</v>
      </c>
      <c r="B125" s="19" t="s">
        <v>602</v>
      </c>
      <c r="C125" s="18" t="s">
        <v>14</v>
      </c>
      <c r="D125" s="18" t="s">
        <v>101</v>
      </c>
      <c r="E125" s="20">
        <v>1.32E-2</v>
      </c>
      <c r="F125" s="21">
        <v>13.87</v>
      </c>
      <c r="G125" s="21">
        <f>TRUNC(TRUNC(E125,8)*F125,2)</f>
        <v>0.18</v>
      </c>
    </row>
    <row r="126" spans="1:7" ht="21" customHeight="1">
      <c r="A126" s="18" t="s">
        <v>603</v>
      </c>
      <c r="B126" s="19" t="s">
        <v>604</v>
      </c>
      <c r="C126" s="18" t="s">
        <v>14</v>
      </c>
      <c r="D126" s="18" t="s">
        <v>81</v>
      </c>
      <c r="E126" s="20">
        <v>3.2082999999999999</v>
      </c>
      <c r="F126" s="21">
        <v>5.71</v>
      </c>
      <c r="G126" s="21">
        <f>TRUNC(TRUNC(E126,8)*F126,2)</f>
        <v>18.309999999999999</v>
      </c>
    </row>
    <row r="127" spans="1:7" ht="15" customHeight="1">
      <c r="A127" s="1"/>
      <c r="B127" s="1"/>
      <c r="C127" s="1"/>
      <c r="D127" s="1"/>
      <c r="E127" s="77" t="s">
        <v>555</v>
      </c>
      <c r="F127" s="77"/>
      <c r="G127" s="22">
        <f>SUM(G123:G126)</f>
        <v>268.77999999999997</v>
      </c>
    </row>
    <row r="128" spans="1:7" ht="15" customHeight="1">
      <c r="A128" s="76" t="s">
        <v>586</v>
      </c>
      <c r="B128" s="76"/>
      <c r="C128" s="12" t="s">
        <v>4</v>
      </c>
      <c r="D128" s="12" t="s">
        <v>501</v>
      </c>
      <c r="E128" s="12" t="s">
        <v>502</v>
      </c>
      <c r="F128" s="12" t="s">
        <v>503</v>
      </c>
      <c r="G128" s="12" t="s">
        <v>504</v>
      </c>
    </row>
    <row r="129" spans="1:7" ht="21" customHeight="1">
      <c r="A129" s="18" t="s">
        <v>605</v>
      </c>
      <c r="B129" s="19" t="s">
        <v>606</v>
      </c>
      <c r="C129" s="18" t="s">
        <v>14</v>
      </c>
      <c r="D129" s="18" t="s">
        <v>15</v>
      </c>
      <c r="E129" s="20">
        <v>0.37290000000000001</v>
      </c>
      <c r="F129" s="21">
        <v>28.52</v>
      </c>
      <c r="G129" s="21">
        <f>TRUNC(TRUNC(E129,8)*F129,2)</f>
        <v>10.63</v>
      </c>
    </row>
    <row r="130" spans="1:7" ht="15" customHeight="1">
      <c r="A130" s="18" t="s">
        <v>607</v>
      </c>
      <c r="B130" s="19" t="s">
        <v>608</v>
      </c>
      <c r="C130" s="18" t="s">
        <v>14</v>
      </c>
      <c r="D130" s="18" t="s">
        <v>15</v>
      </c>
      <c r="E130" s="20">
        <v>1.1186</v>
      </c>
      <c r="F130" s="21">
        <v>22.1</v>
      </c>
      <c r="G130" s="21">
        <f>TRUNC(TRUNC(E130,8)*F130,2)</f>
        <v>24.72</v>
      </c>
    </row>
    <row r="131" spans="1:7" ht="18" customHeight="1">
      <c r="A131" s="1"/>
      <c r="B131" s="1"/>
      <c r="C131" s="1"/>
      <c r="D131" s="1"/>
      <c r="E131" s="77" t="s">
        <v>589</v>
      </c>
      <c r="F131" s="77"/>
      <c r="G131" s="22">
        <f>SUM(G129:G130)</f>
        <v>35.35</v>
      </c>
    </row>
    <row r="132" spans="1:7" ht="15" customHeight="1">
      <c r="A132" s="76" t="s">
        <v>518</v>
      </c>
      <c r="B132" s="76"/>
      <c r="C132" s="12" t="s">
        <v>4</v>
      </c>
      <c r="D132" s="12" t="s">
        <v>501</v>
      </c>
      <c r="E132" s="12" t="s">
        <v>502</v>
      </c>
      <c r="F132" s="12" t="s">
        <v>503</v>
      </c>
      <c r="G132" s="12" t="s">
        <v>504</v>
      </c>
    </row>
    <row r="133" spans="1:7" ht="21" customHeight="1">
      <c r="A133" s="18" t="s">
        <v>609</v>
      </c>
      <c r="B133" s="19" t="s">
        <v>610</v>
      </c>
      <c r="C133" s="18" t="s">
        <v>14</v>
      </c>
      <c r="D133" s="18" t="s">
        <v>48</v>
      </c>
      <c r="E133" s="20">
        <v>0.5</v>
      </c>
      <c r="F133" s="21">
        <v>23.83</v>
      </c>
      <c r="G133" s="21">
        <f>TRUNC(TRUNC(E133,8)*F133,2)</f>
        <v>11.91</v>
      </c>
    </row>
    <row r="134" spans="1:7" ht="15" customHeight="1">
      <c r="A134" s="1"/>
      <c r="B134" s="1"/>
      <c r="C134" s="1"/>
      <c r="D134" s="1"/>
      <c r="E134" s="77" t="s">
        <v>521</v>
      </c>
      <c r="F134" s="77"/>
      <c r="G134" s="22">
        <f>SUM(G133:G133)</f>
        <v>11.91</v>
      </c>
    </row>
    <row r="135" spans="1:7" ht="15" customHeight="1">
      <c r="A135" s="1"/>
      <c r="B135" s="1"/>
      <c r="C135" s="1"/>
      <c r="D135" s="1"/>
      <c r="E135" s="78" t="s">
        <v>522</v>
      </c>
      <c r="F135" s="78"/>
      <c r="G135" s="4">
        <f>SUM(G127,G131,G134)</f>
        <v>316.04000000000002</v>
      </c>
    </row>
    <row r="136" spans="1:7" ht="15" customHeight="1">
      <c r="A136" s="1"/>
      <c r="B136" s="1"/>
      <c r="C136" s="1"/>
      <c r="D136" s="1"/>
      <c r="E136" s="78" t="s">
        <v>523</v>
      </c>
      <c r="F136" s="78"/>
      <c r="G136" s="4">
        <f>ROUND(G135*(0/100),2)</f>
        <v>0</v>
      </c>
    </row>
    <row r="137" spans="1:7" ht="15" customHeight="1">
      <c r="A137" s="1"/>
      <c r="B137" s="1"/>
      <c r="C137" s="1"/>
      <c r="D137" s="1"/>
      <c r="E137" s="78" t="s">
        <v>524</v>
      </c>
      <c r="F137" s="78"/>
      <c r="G137" s="4">
        <f>G136+G135</f>
        <v>316.04000000000002</v>
      </c>
    </row>
    <row r="138" spans="1:7" ht="9.9499999999999993" customHeight="1">
      <c r="A138" s="1"/>
      <c r="B138" s="1"/>
      <c r="C138" s="1"/>
      <c r="D138" s="1"/>
      <c r="E138" s="79"/>
      <c r="F138" s="79"/>
      <c r="G138" s="79"/>
    </row>
    <row r="139" spans="1:7" ht="20.100000000000001" customHeight="1">
      <c r="A139" s="80" t="s">
        <v>611</v>
      </c>
      <c r="B139" s="80"/>
      <c r="C139" s="80"/>
      <c r="D139" s="80"/>
      <c r="E139" s="80"/>
      <c r="F139" s="80"/>
      <c r="G139" s="80"/>
    </row>
    <row r="140" spans="1:7" ht="15" customHeight="1">
      <c r="A140" s="76" t="s">
        <v>553</v>
      </c>
      <c r="B140" s="76"/>
      <c r="C140" s="12" t="s">
        <v>4</v>
      </c>
      <c r="D140" s="12" t="s">
        <v>501</v>
      </c>
      <c r="E140" s="12" t="s">
        <v>502</v>
      </c>
      <c r="F140" s="12" t="s">
        <v>503</v>
      </c>
      <c r="G140" s="12" t="s">
        <v>504</v>
      </c>
    </row>
    <row r="141" spans="1:7" ht="21" customHeight="1">
      <c r="A141" s="18" t="s">
        <v>612</v>
      </c>
      <c r="B141" s="19" t="s">
        <v>613</v>
      </c>
      <c r="C141" s="18" t="s">
        <v>14</v>
      </c>
      <c r="D141" s="18" t="s">
        <v>81</v>
      </c>
      <c r="E141" s="20">
        <v>3.484</v>
      </c>
      <c r="F141" s="21">
        <v>7.92</v>
      </c>
      <c r="G141" s="21">
        <f t="shared" ref="G141:G146" si="1">ROUND(ROUND(E141,8)*F141,2)</f>
        <v>27.59</v>
      </c>
    </row>
    <row r="142" spans="1:7" ht="21" customHeight="1">
      <c r="A142" s="18" t="s">
        <v>614</v>
      </c>
      <c r="B142" s="19" t="s">
        <v>615</v>
      </c>
      <c r="C142" s="18" t="s">
        <v>14</v>
      </c>
      <c r="D142" s="18" t="s">
        <v>58</v>
      </c>
      <c r="E142" s="20">
        <v>2.5000000000000001E-2</v>
      </c>
      <c r="F142" s="21">
        <v>247.18</v>
      </c>
      <c r="G142" s="21">
        <f t="shared" si="1"/>
        <v>6.18</v>
      </c>
    </row>
    <row r="143" spans="1:7" ht="21" customHeight="1">
      <c r="A143" s="18" t="s">
        <v>616</v>
      </c>
      <c r="B143" s="19" t="s">
        <v>617</v>
      </c>
      <c r="C143" s="18" t="s">
        <v>14</v>
      </c>
      <c r="D143" s="18" t="s">
        <v>58</v>
      </c>
      <c r="E143" s="20">
        <v>2.5000000000000001E-2</v>
      </c>
      <c r="F143" s="21">
        <v>239.03</v>
      </c>
      <c r="G143" s="21">
        <f t="shared" si="1"/>
        <v>5.98</v>
      </c>
    </row>
    <row r="144" spans="1:7" ht="38.1" customHeight="1">
      <c r="A144" s="18" t="s">
        <v>618</v>
      </c>
      <c r="B144" s="19" t="s">
        <v>619</v>
      </c>
      <c r="C144" s="18" t="s">
        <v>14</v>
      </c>
      <c r="D144" s="18" t="s">
        <v>58</v>
      </c>
      <c r="E144" s="20">
        <v>2.5000000000000001E-2</v>
      </c>
      <c r="F144" s="21">
        <v>18.34</v>
      </c>
      <c r="G144" s="21">
        <f t="shared" si="1"/>
        <v>0.46</v>
      </c>
    </row>
    <row r="145" spans="1:7" ht="29.1" customHeight="1">
      <c r="A145" s="18" t="s">
        <v>620</v>
      </c>
      <c r="B145" s="19" t="s">
        <v>621</v>
      </c>
      <c r="C145" s="18" t="s">
        <v>14</v>
      </c>
      <c r="D145" s="18" t="s">
        <v>48</v>
      </c>
      <c r="E145" s="20">
        <v>1</v>
      </c>
      <c r="F145" s="21">
        <v>84.6</v>
      </c>
      <c r="G145" s="21">
        <f t="shared" si="1"/>
        <v>84.6</v>
      </c>
    </row>
    <row r="146" spans="1:7" ht="29.1" customHeight="1">
      <c r="A146" s="18" t="s">
        <v>622</v>
      </c>
      <c r="B146" s="19" t="s">
        <v>623</v>
      </c>
      <c r="C146" s="18" t="s">
        <v>14</v>
      </c>
      <c r="D146" s="18" t="s">
        <v>81</v>
      </c>
      <c r="E146" s="20">
        <v>3.9169999999999998</v>
      </c>
      <c r="F146" s="21">
        <v>17.66</v>
      </c>
      <c r="G146" s="21">
        <f t="shared" si="1"/>
        <v>69.17</v>
      </c>
    </row>
    <row r="147" spans="1:7" ht="15" customHeight="1">
      <c r="A147" s="1"/>
      <c r="B147" s="1"/>
      <c r="C147" s="1"/>
      <c r="D147" s="1"/>
      <c r="E147" s="77" t="s">
        <v>555</v>
      </c>
      <c r="F147" s="77"/>
      <c r="G147" s="22">
        <f>SUM(G141:G146)</f>
        <v>193.98000000000002</v>
      </c>
    </row>
    <row r="148" spans="1:7" ht="15" customHeight="1">
      <c r="A148" s="76" t="s">
        <v>586</v>
      </c>
      <c r="B148" s="76"/>
      <c r="C148" s="12" t="s">
        <v>4</v>
      </c>
      <c r="D148" s="12" t="s">
        <v>501</v>
      </c>
      <c r="E148" s="12" t="s">
        <v>502</v>
      </c>
      <c r="F148" s="12" t="s">
        <v>503</v>
      </c>
      <c r="G148" s="12" t="s">
        <v>504</v>
      </c>
    </row>
    <row r="149" spans="1:7" ht="21" customHeight="1">
      <c r="A149" s="18" t="s">
        <v>605</v>
      </c>
      <c r="B149" s="19" t="s">
        <v>606</v>
      </c>
      <c r="C149" s="18" t="s">
        <v>14</v>
      </c>
      <c r="D149" s="18" t="s">
        <v>15</v>
      </c>
      <c r="E149" s="20">
        <v>0.97899999999999998</v>
      </c>
      <c r="F149" s="21">
        <v>28.52</v>
      </c>
      <c r="G149" s="21">
        <f>ROUND(ROUND(E149,8)*F149,2)</f>
        <v>27.92</v>
      </c>
    </row>
    <row r="150" spans="1:7" ht="18" customHeight="1">
      <c r="A150" s="1"/>
      <c r="B150" s="1"/>
      <c r="C150" s="1"/>
      <c r="D150" s="1"/>
      <c r="E150" s="77" t="s">
        <v>589</v>
      </c>
      <c r="F150" s="77"/>
      <c r="G150" s="22">
        <f>SUM(G149:G149)</f>
        <v>27.92</v>
      </c>
    </row>
    <row r="151" spans="1:7" ht="15" customHeight="1">
      <c r="A151" s="76" t="s">
        <v>518</v>
      </c>
      <c r="B151" s="76"/>
      <c r="C151" s="12" t="s">
        <v>4</v>
      </c>
      <c r="D151" s="12" t="s">
        <v>501</v>
      </c>
      <c r="E151" s="12" t="s">
        <v>502</v>
      </c>
      <c r="F151" s="12" t="s">
        <v>503</v>
      </c>
      <c r="G151" s="12" t="s">
        <v>504</v>
      </c>
    </row>
    <row r="152" spans="1:7" ht="38.1" customHeight="1">
      <c r="A152" s="18" t="s">
        <v>624</v>
      </c>
      <c r="B152" s="19" t="s">
        <v>625</v>
      </c>
      <c r="C152" s="18" t="s">
        <v>14</v>
      </c>
      <c r="D152" s="18" t="s">
        <v>118</v>
      </c>
      <c r="E152" s="20">
        <v>2.7E-2</v>
      </c>
      <c r="F152" s="21">
        <v>1053.45</v>
      </c>
      <c r="G152" s="21">
        <f t="shared" ref="G152:G186" si="2">ROUND(ROUND(E152,8)*F152,2)</f>
        <v>28.44</v>
      </c>
    </row>
    <row r="153" spans="1:7" ht="29.1" customHeight="1">
      <c r="A153" s="18" t="s">
        <v>626</v>
      </c>
      <c r="B153" s="19" t="s">
        <v>627</v>
      </c>
      <c r="C153" s="18" t="s">
        <v>14</v>
      </c>
      <c r="D153" s="18" t="s">
        <v>81</v>
      </c>
      <c r="E153" s="20">
        <v>0.622</v>
      </c>
      <c r="F153" s="21">
        <v>3.12</v>
      </c>
      <c r="G153" s="21">
        <f t="shared" si="2"/>
        <v>1.94</v>
      </c>
    </row>
    <row r="154" spans="1:7" ht="29.1" customHeight="1">
      <c r="A154" s="18" t="s">
        <v>628</v>
      </c>
      <c r="B154" s="19" t="s">
        <v>629</v>
      </c>
      <c r="C154" s="18" t="s">
        <v>14</v>
      </c>
      <c r="D154" s="18" t="s">
        <v>81</v>
      </c>
      <c r="E154" s="20">
        <v>0.68</v>
      </c>
      <c r="F154" s="21">
        <v>4.54</v>
      </c>
      <c r="G154" s="21">
        <f t="shared" si="2"/>
        <v>3.09</v>
      </c>
    </row>
    <row r="155" spans="1:7" ht="21" customHeight="1">
      <c r="A155" s="18" t="s">
        <v>630</v>
      </c>
      <c r="B155" s="19" t="s">
        <v>631</v>
      </c>
      <c r="C155" s="18" t="s">
        <v>14</v>
      </c>
      <c r="D155" s="18" t="s">
        <v>58</v>
      </c>
      <c r="E155" s="20">
        <v>0.126</v>
      </c>
      <c r="F155" s="21">
        <v>15.24</v>
      </c>
      <c r="G155" s="21">
        <f t="shared" si="2"/>
        <v>1.92</v>
      </c>
    </row>
    <row r="156" spans="1:7" ht="29.1" customHeight="1">
      <c r="A156" s="18" t="s">
        <v>632</v>
      </c>
      <c r="B156" s="19" t="s">
        <v>633</v>
      </c>
      <c r="C156" s="18" t="s">
        <v>14</v>
      </c>
      <c r="D156" s="18" t="s">
        <v>58</v>
      </c>
      <c r="E156" s="20">
        <v>0.05</v>
      </c>
      <c r="F156" s="21">
        <v>21.52</v>
      </c>
      <c r="G156" s="21">
        <f t="shared" si="2"/>
        <v>1.08</v>
      </c>
    </row>
    <row r="157" spans="1:7" ht="29.1" customHeight="1">
      <c r="A157" s="18" t="s">
        <v>634</v>
      </c>
      <c r="B157" s="19" t="s">
        <v>635</v>
      </c>
      <c r="C157" s="18" t="s">
        <v>14</v>
      </c>
      <c r="D157" s="18" t="s">
        <v>58</v>
      </c>
      <c r="E157" s="20">
        <v>2.5000000000000001E-2</v>
      </c>
      <c r="F157" s="21">
        <v>17.37</v>
      </c>
      <c r="G157" s="21">
        <f t="shared" si="2"/>
        <v>0.43</v>
      </c>
    </row>
    <row r="158" spans="1:7" ht="29.1" customHeight="1">
      <c r="A158" s="18" t="s">
        <v>636</v>
      </c>
      <c r="B158" s="19" t="s">
        <v>637</v>
      </c>
      <c r="C158" s="18" t="s">
        <v>14</v>
      </c>
      <c r="D158" s="18" t="s">
        <v>58</v>
      </c>
      <c r="E158" s="20">
        <v>7.5999999999999998E-2</v>
      </c>
      <c r="F158" s="21">
        <v>16.62</v>
      </c>
      <c r="G158" s="21">
        <f t="shared" si="2"/>
        <v>1.26</v>
      </c>
    </row>
    <row r="159" spans="1:7" ht="29.1" customHeight="1">
      <c r="A159" s="18" t="s">
        <v>638</v>
      </c>
      <c r="B159" s="19" t="s">
        <v>639</v>
      </c>
      <c r="C159" s="18" t="s">
        <v>14</v>
      </c>
      <c r="D159" s="18" t="s">
        <v>58</v>
      </c>
      <c r="E159" s="20">
        <v>0.05</v>
      </c>
      <c r="F159" s="21">
        <v>26.32</v>
      </c>
      <c r="G159" s="21">
        <f t="shared" si="2"/>
        <v>1.32</v>
      </c>
    </row>
    <row r="160" spans="1:7" ht="29.1" customHeight="1">
      <c r="A160" s="18" t="s">
        <v>640</v>
      </c>
      <c r="B160" s="19" t="s">
        <v>641</v>
      </c>
      <c r="C160" s="18" t="s">
        <v>14</v>
      </c>
      <c r="D160" s="18" t="s">
        <v>81</v>
      </c>
      <c r="E160" s="20">
        <v>0.252</v>
      </c>
      <c r="F160" s="21">
        <v>9.34</v>
      </c>
      <c r="G160" s="21">
        <f t="shared" si="2"/>
        <v>2.35</v>
      </c>
    </row>
    <row r="161" spans="1:7" ht="29.1" customHeight="1">
      <c r="A161" s="18" t="s">
        <v>642</v>
      </c>
      <c r="B161" s="19" t="s">
        <v>643</v>
      </c>
      <c r="C161" s="18" t="s">
        <v>14</v>
      </c>
      <c r="D161" s="18" t="s">
        <v>81</v>
      </c>
      <c r="E161" s="20">
        <v>0.22700000000000001</v>
      </c>
      <c r="F161" s="21">
        <v>12.4</v>
      </c>
      <c r="G161" s="21">
        <f t="shared" si="2"/>
        <v>2.81</v>
      </c>
    </row>
    <row r="162" spans="1:7" ht="21" customHeight="1">
      <c r="A162" s="18" t="s">
        <v>341</v>
      </c>
      <c r="B162" s="19" t="s">
        <v>342</v>
      </c>
      <c r="C162" s="18" t="s">
        <v>14</v>
      </c>
      <c r="D162" s="18" t="s">
        <v>118</v>
      </c>
      <c r="E162" s="20">
        <v>2.5999999999999999E-2</v>
      </c>
      <c r="F162" s="21">
        <v>87.42</v>
      </c>
      <c r="G162" s="21">
        <f t="shared" si="2"/>
        <v>2.27</v>
      </c>
    </row>
    <row r="163" spans="1:7" ht="45.95" customHeight="1">
      <c r="A163" s="18" t="s">
        <v>644</v>
      </c>
      <c r="B163" s="19" t="s">
        <v>645</v>
      </c>
      <c r="C163" s="18" t="s">
        <v>14</v>
      </c>
      <c r="D163" s="18" t="s">
        <v>81</v>
      </c>
      <c r="E163" s="20">
        <v>0.252</v>
      </c>
      <c r="F163" s="21">
        <v>12.46</v>
      </c>
      <c r="G163" s="21">
        <f t="shared" si="2"/>
        <v>3.14</v>
      </c>
    </row>
    <row r="164" spans="1:7" ht="45.95" customHeight="1">
      <c r="A164" s="18" t="s">
        <v>646</v>
      </c>
      <c r="B164" s="19" t="s">
        <v>647</v>
      </c>
      <c r="C164" s="18" t="s">
        <v>14</v>
      </c>
      <c r="D164" s="18" t="s">
        <v>81</v>
      </c>
      <c r="E164" s="20">
        <v>0.22700000000000001</v>
      </c>
      <c r="F164" s="21">
        <v>4.6399999999999997</v>
      </c>
      <c r="G164" s="21">
        <f t="shared" si="2"/>
        <v>1.05</v>
      </c>
    </row>
    <row r="165" spans="1:7" ht="29.1" customHeight="1">
      <c r="A165" s="18" t="s">
        <v>648</v>
      </c>
      <c r="B165" s="19" t="s">
        <v>649</v>
      </c>
      <c r="C165" s="18" t="s">
        <v>14</v>
      </c>
      <c r="D165" s="18" t="s">
        <v>58</v>
      </c>
      <c r="E165" s="20">
        <v>2.5000000000000001E-2</v>
      </c>
      <c r="F165" s="21">
        <v>73.63</v>
      </c>
      <c r="G165" s="21">
        <f t="shared" si="2"/>
        <v>1.84</v>
      </c>
    </row>
    <row r="166" spans="1:7" ht="45.95" customHeight="1">
      <c r="A166" s="18" t="s">
        <v>650</v>
      </c>
      <c r="B166" s="19" t="s">
        <v>651</v>
      </c>
      <c r="C166" s="18" t="s">
        <v>14</v>
      </c>
      <c r="D166" s="18" t="s">
        <v>48</v>
      </c>
      <c r="E166" s="20">
        <v>7.5999999999999998E-2</v>
      </c>
      <c r="F166" s="21">
        <v>683.07</v>
      </c>
      <c r="G166" s="21">
        <f t="shared" si="2"/>
        <v>51.91</v>
      </c>
    </row>
    <row r="167" spans="1:7" ht="21" customHeight="1">
      <c r="A167" s="18" t="s">
        <v>652</v>
      </c>
      <c r="B167" s="19" t="s">
        <v>653</v>
      </c>
      <c r="C167" s="18" t="s">
        <v>14</v>
      </c>
      <c r="D167" s="18" t="s">
        <v>58</v>
      </c>
      <c r="E167" s="20">
        <v>2.52E-2</v>
      </c>
      <c r="F167" s="21">
        <v>8.77</v>
      </c>
      <c r="G167" s="21">
        <f t="shared" si="2"/>
        <v>0.22</v>
      </c>
    </row>
    <row r="168" spans="1:7" ht="29.1" customHeight="1">
      <c r="A168" s="18" t="s">
        <v>654</v>
      </c>
      <c r="B168" s="19" t="s">
        <v>655</v>
      </c>
      <c r="C168" s="18" t="s">
        <v>14</v>
      </c>
      <c r="D168" s="18" t="s">
        <v>48</v>
      </c>
      <c r="E168" s="20">
        <v>6.0000000000000001E-3</v>
      </c>
      <c r="F168" s="21">
        <v>19.78</v>
      </c>
      <c r="G168" s="21">
        <f t="shared" si="2"/>
        <v>0.12</v>
      </c>
    </row>
    <row r="169" spans="1:7" ht="29.1" customHeight="1">
      <c r="A169" s="18" t="s">
        <v>656</v>
      </c>
      <c r="B169" s="19" t="s">
        <v>657</v>
      </c>
      <c r="C169" s="18" t="s">
        <v>14</v>
      </c>
      <c r="D169" s="18" t="s">
        <v>48</v>
      </c>
      <c r="E169" s="20">
        <v>1.4396</v>
      </c>
      <c r="F169" s="21">
        <v>32.96</v>
      </c>
      <c r="G169" s="21">
        <f t="shared" si="2"/>
        <v>47.45</v>
      </c>
    </row>
    <row r="170" spans="1:7" ht="38.1" customHeight="1">
      <c r="A170" s="18" t="s">
        <v>658</v>
      </c>
      <c r="B170" s="19" t="s">
        <v>659</v>
      </c>
      <c r="C170" s="18" t="s">
        <v>14</v>
      </c>
      <c r="D170" s="18" t="s">
        <v>58</v>
      </c>
      <c r="E170" s="20">
        <v>0.1007</v>
      </c>
      <c r="F170" s="21">
        <v>16.2</v>
      </c>
      <c r="G170" s="21">
        <f t="shared" si="2"/>
        <v>1.63</v>
      </c>
    </row>
    <row r="171" spans="1:7" ht="29.1" customHeight="1">
      <c r="A171" s="18" t="s">
        <v>660</v>
      </c>
      <c r="B171" s="19" t="s">
        <v>661</v>
      </c>
      <c r="C171" s="18" t="s">
        <v>14</v>
      </c>
      <c r="D171" s="18" t="s">
        <v>58</v>
      </c>
      <c r="E171" s="20">
        <v>2.52E-2</v>
      </c>
      <c r="F171" s="21">
        <v>139.79</v>
      </c>
      <c r="G171" s="21">
        <f t="shared" si="2"/>
        <v>3.52</v>
      </c>
    </row>
    <row r="172" spans="1:7" ht="29.1" customHeight="1">
      <c r="A172" s="18" t="s">
        <v>662</v>
      </c>
      <c r="B172" s="19" t="s">
        <v>663</v>
      </c>
      <c r="C172" s="18" t="s">
        <v>14</v>
      </c>
      <c r="D172" s="18" t="s">
        <v>48</v>
      </c>
      <c r="E172" s="20">
        <v>0.54949999999999999</v>
      </c>
      <c r="F172" s="21">
        <v>178.29</v>
      </c>
      <c r="G172" s="21">
        <f t="shared" si="2"/>
        <v>97.97</v>
      </c>
    </row>
    <row r="173" spans="1:7" ht="29.1" customHeight="1">
      <c r="A173" s="18" t="s">
        <v>664</v>
      </c>
      <c r="B173" s="19" t="s">
        <v>665</v>
      </c>
      <c r="C173" s="18" t="s">
        <v>14</v>
      </c>
      <c r="D173" s="18" t="s">
        <v>48</v>
      </c>
      <c r="E173" s="20">
        <v>0.4284</v>
      </c>
      <c r="F173" s="21">
        <v>158.38999999999999</v>
      </c>
      <c r="G173" s="21">
        <f t="shared" si="2"/>
        <v>67.849999999999994</v>
      </c>
    </row>
    <row r="174" spans="1:7" ht="29.1" customHeight="1">
      <c r="A174" s="18" t="s">
        <v>666</v>
      </c>
      <c r="B174" s="19" t="s">
        <v>667</v>
      </c>
      <c r="C174" s="18" t="s">
        <v>14</v>
      </c>
      <c r="D174" s="18" t="s">
        <v>48</v>
      </c>
      <c r="E174" s="20">
        <v>0.40479999999999999</v>
      </c>
      <c r="F174" s="21">
        <v>151.16</v>
      </c>
      <c r="G174" s="21">
        <f t="shared" si="2"/>
        <v>61.19</v>
      </c>
    </row>
    <row r="175" spans="1:7" ht="29.1" customHeight="1">
      <c r="A175" s="18" t="s">
        <v>668</v>
      </c>
      <c r="B175" s="19" t="s">
        <v>669</v>
      </c>
      <c r="C175" s="18" t="s">
        <v>14</v>
      </c>
      <c r="D175" s="18" t="s">
        <v>48</v>
      </c>
      <c r="E175" s="20">
        <v>0.35170000000000001</v>
      </c>
      <c r="F175" s="21">
        <v>107.01</v>
      </c>
      <c r="G175" s="21">
        <f t="shared" si="2"/>
        <v>37.64</v>
      </c>
    </row>
    <row r="176" spans="1:7" ht="29.1" customHeight="1">
      <c r="A176" s="18" t="s">
        <v>670</v>
      </c>
      <c r="B176" s="19" t="s">
        <v>671</v>
      </c>
      <c r="C176" s="18" t="s">
        <v>14</v>
      </c>
      <c r="D176" s="18" t="s">
        <v>48</v>
      </c>
      <c r="E176" s="20">
        <v>4.3900000000000002E-2</v>
      </c>
      <c r="F176" s="21">
        <v>100.66</v>
      </c>
      <c r="G176" s="21">
        <f t="shared" si="2"/>
        <v>4.42</v>
      </c>
    </row>
    <row r="177" spans="1:7" ht="29.1" customHeight="1">
      <c r="A177" s="18" t="s">
        <v>672</v>
      </c>
      <c r="B177" s="19" t="s">
        <v>673</v>
      </c>
      <c r="C177" s="18" t="s">
        <v>14</v>
      </c>
      <c r="D177" s="18" t="s">
        <v>48</v>
      </c>
      <c r="E177" s="20">
        <v>3.4200000000000001E-2</v>
      </c>
      <c r="F177" s="21">
        <v>191.17</v>
      </c>
      <c r="G177" s="21">
        <f t="shared" si="2"/>
        <v>6.54</v>
      </c>
    </row>
    <row r="178" spans="1:7" ht="29.1" customHeight="1">
      <c r="A178" s="18" t="s">
        <v>674</v>
      </c>
      <c r="B178" s="19" t="s">
        <v>675</v>
      </c>
      <c r="C178" s="18" t="s">
        <v>14</v>
      </c>
      <c r="D178" s="18" t="s">
        <v>48</v>
      </c>
      <c r="E178" s="20">
        <v>3.2300000000000002E-2</v>
      </c>
      <c r="F178" s="21">
        <v>130.72999999999999</v>
      </c>
      <c r="G178" s="21">
        <f t="shared" si="2"/>
        <v>4.22</v>
      </c>
    </row>
    <row r="179" spans="1:7" ht="29.1" customHeight="1">
      <c r="A179" s="18" t="s">
        <v>676</v>
      </c>
      <c r="B179" s="19" t="s">
        <v>677</v>
      </c>
      <c r="C179" s="18" t="s">
        <v>14</v>
      </c>
      <c r="D179" s="18" t="s">
        <v>48</v>
      </c>
      <c r="E179" s="20">
        <v>2.81E-2</v>
      </c>
      <c r="F179" s="21">
        <v>85.74</v>
      </c>
      <c r="G179" s="21">
        <f t="shared" si="2"/>
        <v>2.41</v>
      </c>
    </row>
    <row r="180" spans="1:7" ht="21" customHeight="1">
      <c r="A180" s="18" t="s">
        <v>678</v>
      </c>
      <c r="B180" s="19" t="s">
        <v>679</v>
      </c>
      <c r="C180" s="18" t="s">
        <v>14</v>
      </c>
      <c r="D180" s="18" t="s">
        <v>48</v>
      </c>
      <c r="E180" s="20">
        <v>3.7456999999999998</v>
      </c>
      <c r="F180" s="21">
        <v>13.48</v>
      </c>
      <c r="G180" s="21">
        <f t="shared" si="2"/>
        <v>50.49</v>
      </c>
    </row>
    <row r="181" spans="1:7" ht="29.1" customHeight="1">
      <c r="A181" s="18" t="s">
        <v>680</v>
      </c>
      <c r="B181" s="19" t="s">
        <v>681</v>
      </c>
      <c r="C181" s="18" t="s">
        <v>14</v>
      </c>
      <c r="D181" s="18" t="s">
        <v>48</v>
      </c>
      <c r="E181" s="20">
        <v>6.3399999999999998E-2</v>
      </c>
      <c r="F181" s="21">
        <v>552.22</v>
      </c>
      <c r="G181" s="21">
        <f t="shared" si="2"/>
        <v>35.01</v>
      </c>
    </row>
    <row r="182" spans="1:7" ht="29.1" customHeight="1">
      <c r="A182" s="18" t="s">
        <v>682</v>
      </c>
      <c r="B182" s="19" t="s">
        <v>683</v>
      </c>
      <c r="C182" s="18" t="s">
        <v>14</v>
      </c>
      <c r="D182" s="18" t="s">
        <v>58</v>
      </c>
      <c r="E182" s="20">
        <v>2.52E-2</v>
      </c>
      <c r="F182" s="21">
        <v>82.34</v>
      </c>
      <c r="G182" s="21">
        <f t="shared" si="2"/>
        <v>2.0699999999999998</v>
      </c>
    </row>
    <row r="183" spans="1:7" ht="21" customHeight="1">
      <c r="A183" s="18" t="s">
        <v>684</v>
      </c>
      <c r="B183" s="19" t="s">
        <v>685</v>
      </c>
      <c r="C183" s="18" t="s">
        <v>14</v>
      </c>
      <c r="D183" s="18" t="s">
        <v>118</v>
      </c>
      <c r="E183" s="20">
        <v>6.7000000000000002E-3</v>
      </c>
      <c r="F183" s="21">
        <v>27.26</v>
      </c>
      <c r="G183" s="21">
        <f t="shared" si="2"/>
        <v>0.18</v>
      </c>
    </row>
    <row r="184" spans="1:7" ht="38.1" customHeight="1">
      <c r="A184" s="18" t="s">
        <v>686</v>
      </c>
      <c r="B184" s="19" t="s">
        <v>687</v>
      </c>
      <c r="C184" s="18" t="s">
        <v>14</v>
      </c>
      <c r="D184" s="18" t="s">
        <v>48</v>
      </c>
      <c r="E184" s="20">
        <v>1.4396</v>
      </c>
      <c r="F184" s="21">
        <v>67.11</v>
      </c>
      <c r="G184" s="21">
        <f t="shared" si="2"/>
        <v>96.61</v>
      </c>
    </row>
    <row r="185" spans="1:7" ht="29.1" customHeight="1">
      <c r="A185" s="18" t="s">
        <v>688</v>
      </c>
      <c r="B185" s="19" t="s">
        <v>689</v>
      </c>
      <c r="C185" s="18" t="s">
        <v>14</v>
      </c>
      <c r="D185" s="18" t="s">
        <v>58</v>
      </c>
      <c r="E185" s="20">
        <v>5.04E-2</v>
      </c>
      <c r="F185" s="21">
        <v>32.130000000000003</v>
      </c>
      <c r="G185" s="21">
        <f t="shared" si="2"/>
        <v>1.62</v>
      </c>
    </row>
    <row r="186" spans="1:7" ht="38.1" customHeight="1">
      <c r="A186" s="18" t="s">
        <v>690</v>
      </c>
      <c r="B186" s="19" t="s">
        <v>691</v>
      </c>
      <c r="C186" s="18" t="s">
        <v>14</v>
      </c>
      <c r="D186" s="18" t="s">
        <v>48</v>
      </c>
      <c r="E186" s="20">
        <v>1.4396</v>
      </c>
      <c r="F186" s="21">
        <v>22.33</v>
      </c>
      <c r="G186" s="21">
        <f t="shared" si="2"/>
        <v>32.15</v>
      </c>
    </row>
    <row r="187" spans="1:7" ht="15" customHeight="1">
      <c r="A187" s="1"/>
      <c r="B187" s="1"/>
      <c r="C187" s="1"/>
      <c r="D187" s="1"/>
      <c r="E187" s="77" t="s">
        <v>521</v>
      </c>
      <c r="F187" s="77"/>
      <c r="G187" s="22">
        <f>SUM(G152:G186)</f>
        <v>658.16000000000008</v>
      </c>
    </row>
    <row r="188" spans="1:7" ht="15" customHeight="1">
      <c r="A188" s="1"/>
      <c r="B188" s="1"/>
      <c r="C188" s="1"/>
      <c r="D188" s="1"/>
      <c r="E188" s="78" t="s">
        <v>522</v>
      </c>
      <c r="F188" s="78"/>
      <c r="G188" s="4">
        <f>SUM(G147,G150,G187)</f>
        <v>880.06000000000017</v>
      </c>
    </row>
    <row r="189" spans="1:7" ht="15" customHeight="1">
      <c r="A189" s="1"/>
      <c r="B189" s="1"/>
      <c r="C189" s="1"/>
      <c r="D189" s="1"/>
      <c r="E189" s="78" t="s">
        <v>523</v>
      </c>
      <c r="F189" s="78"/>
      <c r="G189" s="4">
        <f>ROUND(G188*(0/100),2)</f>
        <v>0</v>
      </c>
    </row>
    <row r="190" spans="1:7" ht="15" customHeight="1">
      <c r="A190" s="1"/>
      <c r="B190" s="1"/>
      <c r="C190" s="1"/>
      <c r="D190" s="1"/>
      <c r="E190" s="78" t="s">
        <v>524</v>
      </c>
      <c r="F190" s="78"/>
      <c r="G190" s="4">
        <f>G189+G188</f>
        <v>880.06000000000017</v>
      </c>
    </row>
    <row r="191" spans="1:7" ht="9.9499999999999993" customHeight="1">
      <c r="A191" s="1"/>
      <c r="B191" s="1"/>
      <c r="C191" s="1"/>
      <c r="D191" s="1"/>
      <c r="E191" s="79"/>
      <c r="F191" s="79"/>
      <c r="G191" s="79"/>
    </row>
    <row r="192" spans="1:7" ht="20.100000000000001" customHeight="1">
      <c r="A192" s="80" t="s">
        <v>692</v>
      </c>
      <c r="B192" s="80"/>
      <c r="C192" s="80"/>
      <c r="D192" s="80"/>
      <c r="E192" s="80"/>
      <c r="F192" s="80"/>
      <c r="G192" s="80"/>
    </row>
    <row r="193" spans="1:7" ht="15" customHeight="1">
      <c r="A193" s="76" t="s">
        <v>553</v>
      </c>
      <c r="B193" s="76"/>
      <c r="C193" s="12" t="s">
        <v>4</v>
      </c>
      <c r="D193" s="12" t="s">
        <v>501</v>
      </c>
      <c r="E193" s="12" t="s">
        <v>502</v>
      </c>
      <c r="F193" s="12" t="s">
        <v>503</v>
      </c>
      <c r="G193" s="12" t="s">
        <v>504</v>
      </c>
    </row>
    <row r="194" spans="1:7" ht="21" customHeight="1">
      <c r="A194" s="18" t="s">
        <v>614</v>
      </c>
      <c r="B194" s="19" t="s">
        <v>615</v>
      </c>
      <c r="C194" s="18" t="s">
        <v>14</v>
      </c>
      <c r="D194" s="18" t="s">
        <v>58</v>
      </c>
      <c r="E194" s="20">
        <v>2.6800000000000001E-2</v>
      </c>
      <c r="F194" s="21">
        <v>247.18</v>
      </c>
      <c r="G194" s="21">
        <f>ROUND(ROUND(E194,8)*F194,2)</f>
        <v>6.62</v>
      </c>
    </row>
    <row r="195" spans="1:7" ht="21" customHeight="1">
      <c r="A195" s="18" t="s">
        <v>616</v>
      </c>
      <c r="B195" s="19" t="s">
        <v>617</v>
      </c>
      <c r="C195" s="18" t="s">
        <v>14</v>
      </c>
      <c r="D195" s="18" t="s">
        <v>58</v>
      </c>
      <c r="E195" s="20">
        <v>2.6800000000000001E-2</v>
      </c>
      <c r="F195" s="21">
        <v>239.03</v>
      </c>
      <c r="G195" s="21">
        <f>ROUND(ROUND(E195,8)*F195,2)</f>
        <v>6.41</v>
      </c>
    </row>
    <row r="196" spans="1:7" ht="45.95" customHeight="1">
      <c r="A196" s="18" t="s">
        <v>693</v>
      </c>
      <c r="B196" s="19" t="s">
        <v>694</v>
      </c>
      <c r="C196" s="18" t="s">
        <v>14</v>
      </c>
      <c r="D196" s="18" t="s">
        <v>695</v>
      </c>
      <c r="E196" s="20">
        <v>2.6800000000000001E-2</v>
      </c>
      <c r="F196" s="21">
        <v>65.45</v>
      </c>
      <c r="G196" s="21">
        <f>ROUND(ROUND(E196,8)*F196,2)</f>
        <v>1.75</v>
      </c>
    </row>
    <row r="197" spans="1:7" ht="29.1" customHeight="1">
      <c r="A197" s="18" t="s">
        <v>620</v>
      </c>
      <c r="B197" s="19" t="s">
        <v>621</v>
      </c>
      <c r="C197" s="18" t="s">
        <v>14</v>
      </c>
      <c r="D197" s="18" t="s">
        <v>48</v>
      </c>
      <c r="E197" s="20">
        <v>1</v>
      </c>
      <c r="F197" s="21">
        <v>84.6</v>
      </c>
      <c r="G197" s="21">
        <f>ROUND(ROUND(E197,8)*F197,2)</f>
        <v>84.6</v>
      </c>
    </row>
    <row r="198" spans="1:7" ht="29.1" customHeight="1">
      <c r="A198" s="18" t="s">
        <v>696</v>
      </c>
      <c r="B198" s="19" t="s">
        <v>697</v>
      </c>
      <c r="C198" s="18" t="s">
        <v>14</v>
      </c>
      <c r="D198" s="18" t="s">
        <v>81</v>
      </c>
      <c r="E198" s="20">
        <v>1.2782</v>
      </c>
      <c r="F198" s="21">
        <v>2.23</v>
      </c>
      <c r="G198" s="21">
        <f>ROUND(ROUND(E198,8)*F198,2)</f>
        <v>2.85</v>
      </c>
    </row>
    <row r="199" spans="1:7" ht="15" customHeight="1">
      <c r="A199" s="1"/>
      <c r="B199" s="1"/>
      <c r="C199" s="1"/>
      <c r="D199" s="1"/>
      <c r="E199" s="77" t="s">
        <v>555</v>
      </c>
      <c r="F199" s="77"/>
      <c r="G199" s="22">
        <f>SUM(G194:G198)</f>
        <v>102.22999999999999</v>
      </c>
    </row>
    <row r="200" spans="1:7" ht="15" customHeight="1">
      <c r="A200" s="76" t="s">
        <v>586</v>
      </c>
      <c r="B200" s="76"/>
      <c r="C200" s="12" t="s">
        <v>4</v>
      </c>
      <c r="D200" s="12" t="s">
        <v>501</v>
      </c>
      <c r="E200" s="12" t="s">
        <v>502</v>
      </c>
      <c r="F200" s="12" t="s">
        <v>503</v>
      </c>
      <c r="G200" s="12" t="s">
        <v>504</v>
      </c>
    </row>
    <row r="201" spans="1:7" ht="21" customHeight="1">
      <c r="A201" s="18" t="s">
        <v>605</v>
      </c>
      <c r="B201" s="19" t="s">
        <v>606</v>
      </c>
      <c r="C201" s="18" t="s">
        <v>14</v>
      </c>
      <c r="D201" s="18" t="s">
        <v>15</v>
      </c>
      <c r="E201" s="20">
        <v>1.1154999999999999</v>
      </c>
      <c r="F201" s="21">
        <v>28.52</v>
      </c>
      <c r="G201" s="21">
        <f>ROUND(ROUND(E201,8)*F201,2)</f>
        <v>31.81</v>
      </c>
    </row>
    <row r="202" spans="1:7" ht="18" customHeight="1">
      <c r="A202" s="1"/>
      <c r="B202" s="1"/>
      <c r="C202" s="1"/>
      <c r="D202" s="1"/>
      <c r="E202" s="77" t="s">
        <v>589</v>
      </c>
      <c r="F202" s="77"/>
      <c r="G202" s="22">
        <f>SUM(G201:G201)</f>
        <v>31.81</v>
      </c>
    </row>
    <row r="203" spans="1:7" ht="15" customHeight="1">
      <c r="A203" s="76" t="s">
        <v>518</v>
      </c>
      <c r="B203" s="76"/>
      <c r="C203" s="12" t="s">
        <v>4</v>
      </c>
      <c r="D203" s="12" t="s">
        <v>501</v>
      </c>
      <c r="E203" s="12" t="s">
        <v>502</v>
      </c>
      <c r="F203" s="12" t="s">
        <v>503</v>
      </c>
      <c r="G203" s="12" t="s">
        <v>504</v>
      </c>
    </row>
    <row r="204" spans="1:7" ht="38.1" customHeight="1">
      <c r="A204" s="18" t="s">
        <v>624</v>
      </c>
      <c r="B204" s="19" t="s">
        <v>625</v>
      </c>
      <c r="C204" s="18" t="s">
        <v>14</v>
      </c>
      <c r="D204" s="18" t="s">
        <v>118</v>
      </c>
      <c r="E204" s="20">
        <v>0.04</v>
      </c>
      <c r="F204" s="21">
        <v>1053.45</v>
      </c>
      <c r="G204" s="21">
        <f t="shared" ref="G204:G240" si="3">ROUND(ROUND(E204,8)*F204,2)</f>
        <v>42.14</v>
      </c>
    </row>
    <row r="205" spans="1:7" ht="45.95" customHeight="1">
      <c r="A205" s="18" t="s">
        <v>698</v>
      </c>
      <c r="B205" s="19" t="s">
        <v>699</v>
      </c>
      <c r="C205" s="18" t="s">
        <v>14</v>
      </c>
      <c r="D205" s="18" t="s">
        <v>58</v>
      </c>
      <c r="E205" s="20">
        <v>2.6800000000000001E-2</v>
      </c>
      <c r="F205" s="21">
        <v>393.92</v>
      </c>
      <c r="G205" s="21">
        <f t="shared" si="3"/>
        <v>10.56</v>
      </c>
    </row>
    <row r="206" spans="1:7" ht="29.1" customHeight="1">
      <c r="A206" s="18" t="s">
        <v>626</v>
      </c>
      <c r="B206" s="19" t="s">
        <v>627</v>
      </c>
      <c r="C206" s="18" t="s">
        <v>14</v>
      </c>
      <c r="D206" s="18" t="s">
        <v>81</v>
      </c>
      <c r="E206" s="20">
        <v>0.85909999999999997</v>
      </c>
      <c r="F206" s="21">
        <v>3.12</v>
      </c>
      <c r="G206" s="21">
        <f t="shared" si="3"/>
        <v>2.68</v>
      </c>
    </row>
    <row r="207" spans="1:7" ht="29.1" customHeight="1">
      <c r="A207" s="18" t="s">
        <v>628</v>
      </c>
      <c r="B207" s="19" t="s">
        <v>629</v>
      </c>
      <c r="C207" s="18" t="s">
        <v>14</v>
      </c>
      <c r="D207" s="18" t="s">
        <v>81</v>
      </c>
      <c r="E207" s="20">
        <v>2.5503</v>
      </c>
      <c r="F207" s="21">
        <v>4.54</v>
      </c>
      <c r="G207" s="21">
        <f t="shared" si="3"/>
        <v>11.58</v>
      </c>
    </row>
    <row r="208" spans="1:7" ht="29.1" customHeight="1">
      <c r="A208" s="18" t="s">
        <v>700</v>
      </c>
      <c r="B208" s="19" t="s">
        <v>701</v>
      </c>
      <c r="C208" s="18" t="s">
        <v>14</v>
      </c>
      <c r="D208" s="18" t="s">
        <v>58</v>
      </c>
      <c r="E208" s="20">
        <v>2.6800000000000001E-2</v>
      </c>
      <c r="F208" s="21">
        <v>185.66</v>
      </c>
      <c r="G208" s="21">
        <f t="shared" si="3"/>
        <v>4.9800000000000004</v>
      </c>
    </row>
    <row r="209" spans="1:7" ht="38.1" customHeight="1">
      <c r="A209" s="18" t="s">
        <v>702</v>
      </c>
      <c r="B209" s="19" t="s">
        <v>703</v>
      </c>
      <c r="C209" s="18" t="s">
        <v>14</v>
      </c>
      <c r="D209" s="18" t="s">
        <v>58</v>
      </c>
      <c r="E209" s="20">
        <v>2.6800000000000001E-2</v>
      </c>
      <c r="F209" s="21">
        <v>462.34</v>
      </c>
      <c r="G209" s="21">
        <f t="shared" si="3"/>
        <v>12.39</v>
      </c>
    </row>
    <row r="210" spans="1:7" ht="21" customHeight="1">
      <c r="A210" s="18" t="s">
        <v>630</v>
      </c>
      <c r="B210" s="19" t="s">
        <v>631</v>
      </c>
      <c r="C210" s="18" t="s">
        <v>14</v>
      </c>
      <c r="D210" s="18" t="s">
        <v>58</v>
      </c>
      <c r="E210" s="20">
        <v>0.16109999999999999</v>
      </c>
      <c r="F210" s="21">
        <v>15.24</v>
      </c>
      <c r="G210" s="21">
        <f t="shared" si="3"/>
        <v>2.46</v>
      </c>
    </row>
    <row r="211" spans="1:7" ht="29.1" customHeight="1">
      <c r="A211" s="18" t="s">
        <v>632</v>
      </c>
      <c r="B211" s="19" t="s">
        <v>633</v>
      </c>
      <c r="C211" s="18" t="s">
        <v>14</v>
      </c>
      <c r="D211" s="18" t="s">
        <v>58</v>
      </c>
      <c r="E211" s="20">
        <v>0.18790000000000001</v>
      </c>
      <c r="F211" s="21">
        <v>21.52</v>
      </c>
      <c r="G211" s="21">
        <f t="shared" si="3"/>
        <v>4.04</v>
      </c>
    </row>
    <row r="212" spans="1:7" ht="29.1" customHeight="1">
      <c r="A212" s="18" t="s">
        <v>634</v>
      </c>
      <c r="B212" s="19" t="s">
        <v>635</v>
      </c>
      <c r="C212" s="18" t="s">
        <v>14</v>
      </c>
      <c r="D212" s="18" t="s">
        <v>58</v>
      </c>
      <c r="E212" s="20">
        <v>2.6800000000000001E-2</v>
      </c>
      <c r="F212" s="21">
        <v>17.37</v>
      </c>
      <c r="G212" s="21">
        <f t="shared" si="3"/>
        <v>0.47</v>
      </c>
    </row>
    <row r="213" spans="1:7" ht="29.1" customHeight="1">
      <c r="A213" s="18" t="s">
        <v>636</v>
      </c>
      <c r="B213" s="19" t="s">
        <v>637</v>
      </c>
      <c r="C213" s="18" t="s">
        <v>14</v>
      </c>
      <c r="D213" s="18" t="s">
        <v>58</v>
      </c>
      <c r="E213" s="20">
        <v>0.1074</v>
      </c>
      <c r="F213" s="21">
        <v>16.62</v>
      </c>
      <c r="G213" s="21">
        <f t="shared" si="3"/>
        <v>1.78</v>
      </c>
    </row>
    <row r="214" spans="1:7" ht="29.1" customHeight="1">
      <c r="A214" s="18" t="s">
        <v>638</v>
      </c>
      <c r="B214" s="19" t="s">
        <v>639</v>
      </c>
      <c r="C214" s="18" t="s">
        <v>14</v>
      </c>
      <c r="D214" s="18" t="s">
        <v>58</v>
      </c>
      <c r="E214" s="20">
        <v>0.1074</v>
      </c>
      <c r="F214" s="21">
        <v>26.32</v>
      </c>
      <c r="G214" s="21">
        <f t="shared" si="3"/>
        <v>2.83</v>
      </c>
    </row>
    <row r="215" spans="1:7" ht="29.1" customHeight="1">
      <c r="A215" s="18" t="s">
        <v>640</v>
      </c>
      <c r="B215" s="19" t="s">
        <v>641</v>
      </c>
      <c r="C215" s="18" t="s">
        <v>14</v>
      </c>
      <c r="D215" s="18" t="s">
        <v>81</v>
      </c>
      <c r="E215" s="20">
        <v>0.3221</v>
      </c>
      <c r="F215" s="21">
        <v>9.34</v>
      </c>
      <c r="G215" s="21">
        <f t="shared" si="3"/>
        <v>3.01</v>
      </c>
    </row>
    <row r="216" spans="1:7" ht="29.1" customHeight="1">
      <c r="A216" s="18" t="s">
        <v>642</v>
      </c>
      <c r="B216" s="19" t="s">
        <v>643</v>
      </c>
      <c r="C216" s="18" t="s">
        <v>14</v>
      </c>
      <c r="D216" s="18" t="s">
        <v>81</v>
      </c>
      <c r="E216" s="20">
        <v>0.53690000000000004</v>
      </c>
      <c r="F216" s="21">
        <v>12.4</v>
      </c>
      <c r="G216" s="21">
        <f t="shared" si="3"/>
        <v>6.66</v>
      </c>
    </row>
    <row r="217" spans="1:7" ht="21" customHeight="1">
      <c r="A217" s="18" t="s">
        <v>341</v>
      </c>
      <c r="B217" s="19" t="s">
        <v>342</v>
      </c>
      <c r="C217" s="18" t="s">
        <v>14</v>
      </c>
      <c r="D217" s="18" t="s">
        <v>118</v>
      </c>
      <c r="E217" s="20">
        <v>3.9E-2</v>
      </c>
      <c r="F217" s="21">
        <v>87.42</v>
      </c>
      <c r="G217" s="21">
        <f t="shared" si="3"/>
        <v>3.41</v>
      </c>
    </row>
    <row r="218" spans="1:7" ht="45.95" customHeight="1">
      <c r="A218" s="18" t="s">
        <v>644</v>
      </c>
      <c r="B218" s="19" t="s">
        <v>645</v>
      </c>
      <c r="C218" s="18" t="s">
        <v>14</v>
      </c>
      <c r="D218" s="18" t="s">
        <v>81</v>
      </c>
      <c r="E218" s="20">
        <v>0.3221</v>
      </c>
      <c r="F218" s="21">
        <v>12.46</v>
      </c>
      <c r="G218" s="21">
        <f t="shared" si="3"/>
        <v>4.01</v>
      </c>
    </row>
    <row r="219" spans="1:7" ht="45.95" customHeight="1">
      <c r="A219" s="18" t="s">
        <v>646</v>
      </c>
      <c r="B219" s="19" t="s">
        <v>647</v>
      </c>
      <c r="C219" s="18" t="s">
        <v>14</v>
      </c>
      <c r="D219" s="18" t="s">
        <v>81</v>
      </c>
      <c r="E219" s="20">
        <v>0.53690000000000004</v>
      </c>
      <c r="F219" s="21">
        <v>4.6399999999999997</v>
      </c>
      <c r="G219" s="21">
        <f t="shared" si="3"/>
        <v>2.4900000000000002</v>
      </c>
    </row>
    <row r="220" spans="1:7" ht="29.1" customHeight="1">
      <c r="A220" s="18" t="s">
        <v>704</v>
      </c>
      <c r="B220" s="19" t="s">
        <v>705</v>
      </c>
      <c r="C220" s="18" t="s">
        <v>14</v>
      </c>
      <c r="D220" s="18" t="s">
        <v>58</v>
      </c>
      <c r="E220" s="20">
        <v>2.6800000000000001E-2</v>
      </c>
      <c r="F220" s="21">
        <v>52.1</v>
      </c>
      <c r="G220" s="21">
        <f t="shared" si="3"/>
        <v>1.4</v>
      </c>
    </row>
    <row r="221" spans="1:7" ht="38.1" customHeight="1">
      <c r="A221" s="18" t="s">
        <v>706</v>
      </c>
      <c r="B221" s="19" t="s">
        <v>707</v>
      </c>
      <c r="C221" s="18" t="s">
        <v>14</v>
      </c>
      <c r="D221" s="18" t="s">
        <v>58</v>
      </c>
      <c r="E221" s="20">
        <v>5.3699999999999998E-2</v>
      </c>
      <c r="F221" s="21">
        <v>9.76</v>
      </c>
      <c r="G221" s="21">
        <f t="shared" si="3"/>
        <v>0.52</v>
      </c>
    </row>
    <row r="222" spans="1:7" ht="29.1" customHeight="1">
      <c r="A222" s="18" t="s">
        <v>654</v>
      </c>
      <c r="B222" s="19" t="s">
        <v>655</v>
      </c>
      <c r="C222" s="18" t="s">
        <v>14</v>
      </c>
      <c r="D222" s="18" t="s">
        <v>48</v>
      </c>
      <c r="E222" s="20">
        <v>8.9999999999999993E-3</v>
      </c>
      <c r="F222" s="21">
        <v>19.78</v>
      </c>
      <c r="G222" s="21">
        <f t="shared" si="3"/>
        <v>0.18</v>
      </c>
    </row>
    <row r="223" spans="1:7" ht="29.1" customHeight="1">
      <c r="A223" s="18" t="s">
        <v>656</v>
      </c>
      <c r="B223" s="19" t="s">
        <v>657</v>
      </c>
      <c r="C223" s="18" t="s">
        <v>14</v>
      </c>
      <c r="D223" s="18" t="s">
        <v>48</v>
      </c>
      <c r="E223" s="20">
        <v>1.4510000000000001</v>
      </c>
      <c r="F223" s="21">
        <v>32.96</v>
      </c>
      <c r="G223" s="21">
        <f t="shared" si="3"/>
        <v>47.82</v>
      </c>
    </row>
    <row r="224" spans="1:7" ht="45.95" customHeight="1">
      <c r="A224" s="18" t="s">
        <v>708</v>
      </c>
      <c r="B224" s="19" t="s">
        <v>709</v>
      </c>
      <c r="C224" s="18" t="s">
        <v>14</v>
      </c>
      <c r="D224" s="18" t="s">
        <v>58</v>
      </c>
      <c r="E224" s="20">
        <v>2.6800000000000001E-2</v>
      </c>
      <c r="F224" s="21">
        <v>254.36</v>
      </c>
      <c r="G224" s="21">
        <f t="shared" si="3"/>
        <v>6.82</v>
      </c>
    </row>
    <row r="225" spans="1:7" ht="38.1" customHeight="1">
      <c r="A225" s="18" t="s">
        <v>658</v>
      </c>
      <c r="B225" s="19" t="s">
        <v>659</v>
      </c>
      <c r="C225" s="18" t="s">
        <v>14</v>
      </c>
      <c r="D225" s="18" t="s">
        <v>58</v>
      </c>
      <c r="E225" s="20">
        <v>0.16109999999999999</v>
      </c>
      <c r="F225" s="21">
        <v>16.2</v>
      </c>
      <c r="G225" s="21">
        <f t="shared" si="3"/>
        <v>2.61</v>
      </c>
    </row>
    <row r="226" spans="1:7" ht="29.1" customHeight="1">
      <c r="A226" s="18" t="s">
        <v>662</v>
      </c>
      <c r="B226" s="19" t="s">
        <v>663</v>
      </c>
      <c r="C226" s="18" t="s">
        <v>14</v>
      </c>
      <c r="D226" s="18" t="s">
        <v>48</v>
      </c>
      <c r="E226" s="20">
        <v>0.22639999999999999</v>
      </c>
      <c r="F226" s="21">
        <v>178.29</v>
      </c>
      <c r="G226" s="21">
        <f t="shared" si="3"/>
        <v>40.36</v>
      </c>
    </row>
    <row r="227" spans="1:7" ht="29.1" customHeight="1">
      <c r="A227" s="18" t="s">
        <v>664</v>
      </c>
      <c r="B227" s="19" t="s">
        <v>665</v>
      </c>
      <c r="C227" s="18" t="s">
        <v>14</v>
      </c>
      <c r="D227" s="18" t="s">
        <v>48</v>
      </c>
      <c r="E227" s="20">
        <v>0.17649999999999999</v>
      </c>
      <c r="F227" s="21">
        <v>158.38999999999999</v>
      </c>
      <c r="G227" s="21">
        <f t="shared" si="3"/>
        <v>27.96</v>
      </c>
    </row>
    <row r="228" spans="1:7" ht="29.1" customHeight="1">
      <c r="A228" s="18" t="s">
        <v>666</v>
      </c>
      <c r="B228" s="19" t="s">
        <v>667</v>
      </c>
      <c r="C228" s="18" t="s">
        <v>14</v>
      </c>
      <c r="D228" s="18" t="s">
        <v>48</v>
      </c>
      <c r="E228" s="20">
        <v>0.1668</v>
      </c>
      <c r="F228" s="21">
        <v>151.16</v>
      </c>
      <c r="G228" s="21">
        <f t="shared" si="3"/>
        <v>25.21</v>
      </c>
    </row>
    <row r="229" spans="1:7" ht="29.1" customHeight="1">
      <c r="A229" s="18" t="s">
        <v>668</v>
      </c>
      <c r="B229" s="19" t="s">
        <v>669</v>
      </c>
      <c r="C229" s="18" t="s">
        <v>14</v>
      </c>
      <c r="D229" s="18" t="s">
        <v>48</v>
      </c>
      <c r="E229" s="20">
        <v>0.1449</v>
      </c>
      <c r="F229" s="21">
        <v>107.01</v>
      </c>
      <c r="G229" s="21">
        <f t="shared" si="3"/>
        <v>15.51</v>
      </c>
    </row>
    <row r="230" spans="1:7" ht="21" customHeight="1">
      <c r="A230" s="18" t="s">
        <v>678</v>
      </c>
      <c r="B230" s="19" t="s">
        <v>679</v>
      </c>
      <c r="C230" s="18" t="s">
        <v>14</v>
      </c>
      <c r="D230" s="18" t="s">
        <v>48</v>
      </c>
      <c r="E230" s="20">
        <v>1.4293</v>
      </c>
      <c r="F230" s="21">
        <v>13.48</v>
      </c>
      <c r="G230" s="21">
        <f t="shared" si="3"/>
        <v>19.27</v>
      </c>
    </row>
    <row r="231" spans="1:7" ht="38.1" customHeight="1">
      <c r="A231" s="18" t="s">
        <v>710</v>
      </c>
      <c r="B231" s="19" t="s">
        <v>711</v>
      </c>
      <c r="C231" s="18" t="s">
        <v>14</v>
      </c>
      <c r="D231" s="18" t="s">
        <v>58</v>
      </c>
      <c r="E231" s="20">
        <v>5.3699999999999998E-2</v>
      </c>
      <c r="F231" s="21">
        <v>137.88</v>
      </c>
      <c r="G231" s="21">
        <f t="shared" si="3"/>
        <v>7.4</v>
      </c>
    </row>
    <row r="232" spans="1:7" ht="38.1" customHeight="1">
      <c r="A232" s="18" t="s">
        <v>712</v>
      </c>
      <c r="B232" s="19" t="s">
        <v>713</v>
      </c>
      <c r="C232" s="18" t="s">
        <v>14</v>
      </c>
      <c r="D232" s="18" t="s">
        <v>58</v>
      </c>
      <c r="E232" s="20">
        <v>2.6800000000000001E-2</v>
      </c>
      <c r="F232" s="21">
        <v>427.21</v>
      </c>
      <c r="G232" s="21">
        <f t="shared" si="3"/>
        <v>11.45</v>
      </c>
    </row>
    <row r="233" spans="1:7" ht="29.1" customHeight="1">
      <c r="A233" s="18" t="s">
        <v>682</v>
      </c>
      <c r="B233" s="19" t="s">
        <v>683</v>
      </c>
      <c r="C233" s="18" t="s">
        <v>14</v>
      </c>
      <c r="D233" s="18" t="s">
        <v>58</v>
      </c>
      <c r="E233" s="20">
        <v>2.6800000000000001E-2</v>
      </c>
      <c r="F233" s="21">
        <v>82.34</v>
      </c>
      <c r="G233" s="21">
        <f t="shared" si="3"/>
        <v>2.21</v>
      </c>
    </row>
    <row r="234" spans="1:7" ht="21" customHeight="1">
      <c r="A234" s="18" t="s">
        <v>684</v>
      </c>
      <c r="B234" s="19" t="s">
        <v>685</v>
      </c>
      <c r="C234" s="18" t="s">
        <v>14</v>
      </c>
      <c r="D234" s="18" t="s">
        <v>118</v>
      </c>
      <c r="E234" s="20">
        <v>0.01</v>
      </c>
      <c r="F234" s="21">
        <v>27.26</v>
      </c>
      <c r="G234" s="21">
        <f t="shared" si="3"/>
        <v>0.27</v>
      </c>
    </row>
    <row r="235" spans="1:7" ht="38.1" customHeight="1">
      <c r="A235" s="18" t="s">
        <v>686</v>
      </c>
      <c r="B235" s="19" t="s">
        <v>687</v>
      </c>
      <c r="C235" s="18" t="s">
        <v>14</v>
      </c>
      <c r="D235" s="18" t="s">
        <v>48</v>
      </c>
      <c r="E235" s="20">
        <v>1.4510000000000001</v>
      </c>
      <c r="F235" s="21">
        <v>67.11</v>
      </c>
      <c r="G235" s="21">
        <f t="shared" si="3"/>
        <v>97.38</v>
      </c>
    </row>
    <row r="236" spans="1:7" ht="29.1" customHeight="1">
      <c r="A236" s="18" t="s">
        <v>688</v>
      </c>
      <c r="B236" s="19" t="s">
        <v>689</v>
      </c>
      <c r="C236" s="18" t="s">
        <v>14</v>
      </c>
      <c r="D236" s="18" t="s">
        <v>58</v>
      </c>
      <c r="E236" s="20">
        <v>2.6800000000000001E-2</v>
      </c>
      <c r="F236" s="21">
        <v>32.130000000000003</v>
      </c>
      <c r="G236" s="21">
        <f t="shared" si="3"/>
        <v>0.86</v>
      </c>
    </row>
    <row r="237" spans="1:7" ht="29.1" customHeight="1">
      <c r="A237" s="18" t="s">
        <v>714</v>
      </c>
      <c r="B237" s="19" t="s">
        <v>715</v>
      </c>
      <c r="C237" s="18" t="s">
        <v>14</v>
      </c>
      <c r="D237" s="18" t="s">
        <v>58</v>
      </c>
      <c r="E237" s="20">
        <v>0.13420000000000001</v>
      </c>
      <c r="F237" s="21">
        <v>49.64</v>
      </c>
      <c r="G237" s="21">
        <f t="shared" si="3"/>
        <v>6.66</v>
      </c>
    </row>
    <row r="238" spans="1:7" ht="38.1" customHeight="1">
      <c r="A238" s="18" t="s">
        <v>690</v>
      </c>
      <c r="B238" s="19" t="s">
        <v>691</v>
      </c>
      <c r="C238" s="18" t="s">
        <v>14</v>
      </c>
      <c r="D238" s="18" t="s">
        <v>48</v>
      </c>
      <c r="E238" s="20">
        <v>1.4510000000000001</v>
      </c>
      <c r="F238" s="21">
        <v>22.33</v>
      </c>
      <c r="G238" s="21">
        <f t="shared" si="3"/>
        <v>32.4</v>
      </c>
    </row>
    <row r="239" spans="1:7" ht="29.1" customHeight="1">
      <c r="A239" s="18" t="s">
        <v>716</v>
      </c>
      <c r="B239" s="19" t="s">
        <v>717</v>
      </c>
      <c r="C239" s="18" t="s">
        <v>14</v>
      </c>
      <c r="D239" s="18" t="s">
        <v>81</v>
      </c>
      <c r="E239" s="20">
        <v>0.14230000000000001</v>
      </c>
      <c r="F239" s="21">
        <v>35.53</v>
      </c>
      <c r="G239" s="21">
        <f t="shared" si="3"/>
        <v>5.0599999999999996</v>
      </c>
    </row>
    <row r="240" spans="1:7" ht="29.1" customHeight="1">
      <c r="A240" s="18" t="s">
        <v>718</v>
      </c>
      <c r="B240" s="19" t="s">
        <v>719</v>
      </c>
      <c r="C240" s="18" t="s">
        <v>14</v>
      </c>
      <c r="D240" s="18" t="s">
        <v>81</v>
      </c>
      <c r="E240" s="20">
        <v>8.8599999999999998E-2</v>
      </c>
      <c r="F240" s="21">
        <v>20.53</v>
      </c>
      <c r="G240" s="21">
        <f t="shared" si="3"/>
        <v>1.82</v>
      </c>
    </row>
    <row r="241" spans="1:7" ht="15" customHeight="1">
      <c r="A241" s="1"/>
      <c r="B241" s="1"/>
      <c r="C241" s="1"/>
      <c r="D241" s="1"/>
      <c r="E241" s="77" t="s">
        <v>521</v>
      </c>
      <c r="F241" s="77"/>
      <c r="G241" s="22">
        <f>SUM(G204:G240)</f>
        <v>468.65999999999997</v>
      </c>
    </row>
    <row r="242" spans="1:7" ht="15" customHeight="1">
      <c r="A242" s="1"/>
      <c r="B242" s="1"/>
      <c r="C242" s="1"/>
      <c r="D242" s="1"/>
      <c r="E242" s="78" t="s">
        <v>522</v>
      </c>
      <c r="F242" s="78"/>
      <c r="G242" s="4">
        <f>SUM(G199,G202,G241)</f>
        <v>602.69999999999993</v>
      </c>
    </row>
    <row r="243" spans="1:7" ht="15" customHeight="1">
      <c r="A243" s="1"/>
      <c r="B243" s="1"/>
      <c r="C243" s="1"/>
      <c r="D243" s="1"/>
      <c r="E243" s="78" t="s">
        <v>523</v>
      </c>
      <c r="F243" s="78"/>
      <c r="G243" s="4">
        <f>ROUND(G242*(0/100),2)</f>
        <v>0</v>
      </c>
    </row>
    <row r="244" spans="1:7" ht="15" customHeight="1">
      <c r="A244" s="1"/>
      <c r="B244" s="1"/>
      <c r="C244" s="1"/>
      <c r="D244" s="1"/>
      <c r="E244" s="78" t="s">
        <v>524</v>
      </c>
      <c r="F244" s="78"/>
      <c r="G244" s="4">
        <f>G243+G242</f>
        <v>602.69999999999993</v>
      </c>
    </row>
    <row r="245" spans="1:7" ht="9.9499999999999993" customHeight="1">
      <c r="A245" s="1"/>
      <c r="B245" s="1"/>
      <c r="C245" s="1"/>
      <c r="D245" s="1"/>
      <c r="E245" s="79"/>
      <c r="F245" s="79"/>
      <c r="G245" s="79"/>
    </row>
    <row r="246" spans="1:7" ht="20.100000000000001" customHeight="1">
      <c r="A246" s="80" t="s">
        <v>720</v>
      </c>
      <c r="B246" s="80"/>
      <c r="C246" s="80"/>
      <c r="D246" s="80"/>
      <c r="E246" s="80"/>
      <c r="F246" s="80"/>
      <c r="G246" s="80"/>
    </row>
    <row r="247" spans="1:7" ht="15" customHeight="1">
      <c r="A247" s="76" t="s">
        <v>553</v>
      </c>
      <c r="B247" s="76"/>
      <c r="C247" s="12" t="s">
        <v>4</v>
      </c>
      <c r="D247" s="12" t="s">
        <v>501</v>
      </c>
      <c r="E247" s="12" t="s">
        <v>502</v>
      </c>
      <c r="F247" s="12" t="s">
        <v>503</v>
      </c>
      <c r="G247" s="12" t="s">
        <v>504</v>
      </c>
    </row>
    <row r="248" spans="1:7" ht="29.1" customHeight="1">
      <c r="A248" s="18" t="s">
        <v>721</v>
      </c>
      <c r="B248" s="19" t="s">
        <v>722</v>
      </c>
      <c r="C248" s="18" t="s">
        <v>14</v>
      </c>
      <c r="D248" s="18" t="s">
        <v>58</v>
      </c>
      <c r="E248" s="20">
        <v>1</v>
      </c>
      <c r="F248" s="21">
        <v>18.239999999999998</v>
      </c>
      <c r="G248" s="21">
        <f t="shared" ref="G248:G256" si="4">TRUNC(TRUNC(E248,8)*F248,2)</f>
        <v>18.239999999999998</v>
      </c>
    </row>
    <row r="249" spans="1:7" ht="29.1" customHeight="1">
      <c r="A249" s="18" t="s">
        <v>723</v>
      </c>
      <c r="B249" s="19" t="s">
        <v>724</v>
      </c>
      <c r="C249" s="18" t="s">
        <v>14</v>
      </c>
      <c r="D249" s="18" t="s">
        <v>58</v>
      </c>
      <c r="E249" s="20">
        <v>2</v>
      </c>
      <c r="F249" s="21">
        <v>1.43</v>
      </c>
      <c r="G249" s="21">
        <f t="shared" si="4"/>
        <v>2.86</v>
      </c>
    </row>
    <row r="250" spans="1:7" ht="29.1" customHeight="1">
      <c r="A250" s="18" t="s">
        <v>725</v>
      </c>
      <c r="B250" s="19" t="s">
        <v>726</v>
      </c>
      <c r="C250" s="18" t="s">
        <v>14</v>
      </c>
      <c r="D250" s="18" t="s">
        <v>58</v>
      </c>
      <c r="E250" s="20">
        <v>1</v>
      </c>
      <c r="F250" s="21">
        <v>41.42</v>
      </c>
      <c r="G250" s="21">
        <f t="shared" si="4"/>
        <v>41.42</v>
      </c>
    </row>
    <row r="251" spans="1:7" ht="29.1" customHeight="1">
      <c r="A251" s="18" t="s">
        <v>727</v>
      </c>
      <c r="B251" s="19" t="s">
        <v>728</v>
      </c>
      <c r="C251" s="18" t="s">
        <v>14</v>
      </c>
      <c r="D251" s="18" t="s">
        <v>58</v>
      </c>
      <c r="E251" s="20">
        <v>1</v>
      </c>
      <c r="F251" s="21">
        <v>83.45</v>
      </c>
      <c r="G251" s="21">
        <f t="shared" si="4"/>
        <v>83.45</v>
      </c>
    </row>
    <row r="252" spans="1:7" ht="21" customHeight="1">
      <c r="A252" s="18" t="s">
        <v>729</v>
      </c>
      <c r="B252" s="19" t="s">
        <v>730</v>
      </c>
      <c r="C252" s="18" t="s">
        <v>14</v>
      </c>
      <c r="D252" s="18" t="s">
        <v>58</v>
      </c>
      <c r="E252" s="20">
        <v>0.06</v>
      </c>
      <c r="F252" s="21">
        <v>60.05</v>
      </c>
      <c r="G252" s="21">
        <f t="shared" si="4"/>
        <v>3.6</v>
      </c>
    </row>
    <row r="253" spans="1:7" ht="21" customHeight="1">
      <c r="A253" s="18" t="s">
        <v>573</v>
      </c>
      <c r="B253" s="19" t="s">
        <v>574</v>
      </c>
      <c r="C253" s="18" t="s">
        <v>14</v>
      </c>
      <c r="D253" s="18" t="s">
        <v>58</v>
      </c>
      <c r="E253" s="20">
        <v>1</v>
      </c>
      <c r="F253" s="21">
        <v>5.92</v>
      </c>
      <c r="G253" s="21">
        <f t="shared" si="4"/>
        <v>5.92</v>
      </c>
    </row>
    <row r="254" spans="1:7" ht="29.1" customHeight="1">
      <c r="A254" s="18" t="s">
        <v>731</v>
      </c>
      <c r="B254" s="19" t="s">
        <v>732</v>
      </c>
      <c r="C254" s="18" t="s">
        <v>14</v>
      </c>
      <c r="D254" s="18" t="s">
        <v>58</v>
      </c>
      <c r="E254" s="20">
        <v>3</v>
      </c>
      <c r="F254" s="21">
        <v>10.87</v>
      </c>
      <c r="G254" s="21">
        <f t="shared" si="4"/>
        <v>32.61</v>
      </c>
    </row>
    <row r="255" spans="1:7" ht="15" customHeight="1">
      <c r="A255" s="18" t="s">
        <v>733</v>
      </c>
      <c r="B255" s="19" t="s">
        <v>734</v>
      </c>
      <c r="C255" s="18" t="s">
        <v>14</v>
      </c>
      <c r="D255" s="18" t="s">
        <v>58</v>
      </c>
      <c r="E255" s="20">
        <v>2</v>
      </c>
      <c r="F255" s="21">
        <v>0.32</v>
      </c>
      <c r="G255" s="21">
        <f t="shared" si="4"/>
        <v>0.64</v>
      </c>
    </row>
    <row r="256" spans="1:7" ht="15" customHeight="1">
      <c r="A256" s="18" t="s">
        <v>735</v>
      </c>
      <c r="B256" s="19" t="s">
        <v>736</v>
      </c>
      <c r="C256" s="18" t="s">
        <v>14</v>
      </c>
      <c r="D256" s="18" t="s">
        <v>81</v>
      </c>
      <c r="E256" s="20">
        <v>0.16639999999999999</v>
      </c>
      <c r="F256" s="21">
        <v>4.12</v>
      </c>
      <c r="G256" s="21">
        <f t="shared" si="4"/>
        <v>0.68</v>
      </c>
    </row>
    <row r="257" spans="1:7" ht="15" customHeight="1">
      <c r="A257" s="1"/>
      <c r="B257" s="1"/>
      <c r="C257" s="1"/>
      <c r="D257" s="1"/>
      <c r="E257" s="77" t="s">
        <v>555</v>
      </c>
      <c r="F257" s="77"/>
      <c r="G257" s="22">
        <f>SUM(G248:G256)</f>
        <v>189.41999999999996</v>
      </c>
    </row>
    <row r="258" spans="1:7" ht="15" customHeight="1">
      <c r="A258" s="76" t="s">
        <v>586</v>
      </c>
      <c r="B258" s="76"/>
      <c r="C258" s="12" t="s">
        <v>4</v>
      </c>
      <c r="D258" s="12" t="s">
        <v>501</v>
      </c>
      <c r="E258" s="12" t="s">
        <v>502</v>
      </c>
      <c r="F258" s="12" t="s">
        <v>503</v>
      </c>
      <c r="G258" s="12" t="s">
        <v>504</v>
      </c>
    </row>
    <row r="259" spans="1:7" ht="21" customHeight="1">
      <c r="A259" s="18" t="s">
        <v>737</v>
      </c>
      <c r="B259" s="19" t="s">
        <v>738</v>
      </c>
      <c r="C259" s="18" t="s">
        <v>14</v>
      </c>
      <c r="D259" s="18" t="s">
        <v>15</v>
      </c>
      <c r="E259" s="20">
        <v>0.31619999999999998</v>
      </c>
      <c r="F259" s="21">
        <v>23.65</v>
      </c>
      <c r="G259" s="21">
        <f>TRUNC(TRUNC(E259,8)*F259,2)</f>
        <v>7.47</v>
      </c>
    </row>
    <row r="260" spans="1:7" ht="15" customHeight="1">
      <c r="A260" s="18" t="s">
        <v>739</v>
      </c>
      <c r="B260" s="19" t="s">
        <v>740</v>
      </c>
      <c r="C260" s="18" t="s">
        <v>14</v>
      </c>
      <c r="D260" s="18" t="s">
        <v>15</v>
      </c>
      <c r="E260" s="20">
        <v>2.8462999999999998</v>
      </c>
      <c r="F260" s="21">
        <v>29.25</v>
      </c>
      <c r="G260" s="21">
        <f>TRUNC(TRUNC(E260,8)*F260,2)</f>
        <v>83.25</v>
      </c>
    </row>
    <row r="261" spans="1:7" ht="18" customHeight="1">
      <c r="A261" s="1"/>
      <c r="B261" s="1"/>
      <c r="C261" s="1"/>
      <c r="D261" s="1"/>
      <c r="E261" s="77" t="s">
        <v>589</v>
      </c>
      <c r="F261" s="77"/>
      <c r="G261" s="22">
        <f>SUM(G259:G260)</f>
        <v>90.72</v>
      </c>
    </row>
    <row r="262" spans="1:7" ht="15" customHeight="1">
      <c r="A262" s="76" t="s">
        <v>518</v>
      </c>
      <c r="B262" s="76"/>
      <c r="C262" s="12" t="s">
        <v>4</v>
      </c>
      <c r="D262" s="12" t="s">
        <v>501</v>
      </c>
      <c r="E262" s="12" t="s">
        <v>502</v>
      </c>
      <c r="F262" s="12" t="s">
        <v>503</v>
      </c>
      <c r="G262" s="12" t="s">
        <v>504</v>
      </c>
    </row>
    <row r="263" spans="1:7" ht="38.1" customHeight="1">
      <c r="A263" s="18" t="s">
        <v>741</v>
      </c>
      <c r="B263" s="19" t="s">
        <v>742</v>
      </c>
      <c r="C263" s="18" t="s">
        <v>14</v>
      </c>
      <c r="D263" s="18" t="s">
        <v>118</v>
      </c>
      <c r="E263" s="20">
        <v>8.0000000000000002E-3</v>
      </c>
      <c r="F263" s="21">
        <v>721.4</v>
      </c>
      <c r="G263" s="21">
        <f t="shared" ref="G263:G273" si="5">TRUNC(TRUNC(E263,8)*F263,2)</f>
        <v>5.77</v>
      </c>
    </row>
    <row r="264" spans="1:7" ht="38.1" customHeight="1">
      <c r="A264" s="18" t="s">
        <v>743</v>
      </c>
      <c r="B264" s="19" t="s">
        <v>744</v>
      </c>
      <c r="C264" s="18" t="s">
        <v>14</v>
      </c>
      <c r="D264" s="18" t="s">
        <v>58</v>
      </c>
      <c r="E264" s="20">
        <v>1</v>
      </c>
      <c r="F264" s="21">
        <v>527.89</v>
      </c>
      <c r="G264" s="21">
        <f t="shared" si="5"/>
        <v>527.89</v>
      </c>
    </row>
    <row r="265" spans="1:7" ht="29.1" customHeight="1">
      <c r="A265" s="18" t="s">
        <v>745</v>
      </c>
      <c r="B265" s="19" t="s">
        <v>746</v>
      </c>
      <c r="C265" s="18" t="s">
        <v>14</v>
      </c>
      <c r="D265" s="18" t="s">
        <v>81</v>
      </c>
      <c r="E265" s="20">
        <v>11</v>
      </c>
      <c r="F265" s="21">
        <v>17.07</v>
      </c>
      <c r="G265" s="21">
        <f t="shared" si="5"/>
        <v>187.77</v>
      </c>
    </row>
    <row r="266" spans="1:7" ht="29.1" customHeight="1">
      <c r="A266" s="18" t="s">
        <v>747</v>
      </c>
      <c r="B266" s="19" t="s">
        <v>748</v>
      </c>
      <c r="C266" s="18" t="s">
        <v>14</v>
      </c>
      <c r="D266" s="18" t="s">
        <v>58</v>
      </c>
      <c r="E266" s="20">
        <v>1</v>
      </c>
      <c r="F266" s="21">
        <v>18.170000000000002</v>
      </c>
      <c r="G266" s="21">
        <f t="shared" si="5"/>
        <v>18.170000000000002</v>
      </c>
    </row>
    <row r="267" spans="1:7" ht="21" customHeight="1">
      <c r="A267" s="18" t="s">
        <v>749</v>
      </c>
      <c r="B267" s="19" t="s">
        <v>750</v>
      </c>
      <c r="C267" s="18" t="s">
        <v>14</v>
      </c>
      <c r="D267" s="18" t="s">
        <v>81</v>
      </c>
      <c r="E267" s="20">
        <v>1.95</v>
      </c>
      <c r="F267" s="21">
        <v>61.42</v>
      </c>
      <c r="G267" s="21">
        <f t="shared" si="5"/>
        <v>119.76</v>
      </c>
    </row>
    <row r="268" spans="1:7" ht="29.1" customHeight="1">
      <c r="A268" s="18" t="s">
        <v>751</v>
      </c>
      <c r="B268" s="19" t="s">
        <v>752</v>
      </c>
      <c r="C268" s="18" t="s">
        <v>14</v>
      </c>
      <c r="D268" s="18" t="s">
        <v>58</v>
      </c>
      <c r="E268" s="20">
        <v>1</v>
      </c>
      <c r="F268" s="21">
        <v>22.43</v>
      </c>
      <c r="G268" s="21">
        <f t="shared" si="5"/>
        <v>22.43</v>
      </c>
    </row>
    <row r="269" spans="1:7" ht="29.1" customHeight="1">
      <c r="A269" s="18" t="s">
        <v>753</v>
      </c>
      <c r="B269" s="19" t="s">
        <v>754</v>
      </c>
      <c r="C269" s="18" t="s">
        <v>14</v>
      </c>
      <c r="D269" s="18" t="s">
        <v>58</v>
      </c>
      <c r="E269" s="20">
        <v>1</v>
      </c>
      <c r="F269" s="21">
        <v>20.78</v>
      </c>
      <c r="G269" s="21">
        <f t="shared" si="5"/>
        <v>20.78</v>
      </c>
    </row>
    <row r="270" spans="1:7" ht="21" customHeight="1">
      <c r="A270" s="18" t="s">
        <v>755</v>
      </c>
      <c r="B270" s="19" t="s">
        <v>756</v>
      </c>
      <c r="C270" s="18" t="s">
        <v>14</v>
      </c>
      <c r="D270" s="18" t="s">
        <v>58</v>
      </c>
      <c r="E270" s="20">
        <v>1</v>
      </c>
      <c r="F270" s="21">
        <v>23.94</v>
      </c>
      <c r="G270" s="21">
        <f t="shared" si="5"/>
        <v>23.94</v>
      </c>
    </row>
    <row r="271" spans="1:7" ht="29.1" customHeight="1">
      <c r="A271" s="18" t="s">
        <v>757</v>
      </c>
      <c r="B271" s="19" t="s">
        <v>758</v>
      </c>
      <c r="C271" s="18" t="s">
        <v>14</v>
      </c>
      <c r="D271" s="18" t="s">
        <v>81</v>
      </c>
      <c r="E271" s="20">
        <v>6.05</v>
      </c>
      <c r="F271" s="21">
        <v>17.79</v>
      </c>
      <c r="G271" s="21">
        <f t="shared" si="5"/>
        <v>107.62</v>
      </c>
    </row>
    <row r="272" spans="1:7" ht="21" customHeight="1">
      <c r="A272" s="18" t="s">
        <v>759</v>
      </c>
      <c r="B272" s="19" t="s">
        <v>760</v>
      </c>
      <c r="C272" s="18" t="s">
        <v>14</v>
      </c>
      <c r="D272" s="18" t="s">
        <v>58</v>
      </c>
      <c r="E272" s="20">
        <v>1</v>
      </c>
      <c r="F272" s="21">
        <v>101.11</v>
      </c>
      <c r="G272" s="21">
        <f t="shared" si="5"/>
        <v>101.11</v>
      </c>
    </row>
    <row r="273" spans="1:7" ht="29.1" customHeight="1">
      <c r="A273" s="18" t="s">
        <v>761</v>
      </c>
      <c r="B273" s="19" t="s">
        <v>762</v>
      </c>
      <c r="C273" s="18" t="s">
        <v>14</v>
      </c>
      <c r="D273" s="18" t="s">
        <v>58</v>
      </c>
      <c r="E273" s="20">
        <v>1</v>
      </c>
      <c r="F273" s="21">
        <v>12.94</v>
      </c>
      <c r="G273" s="21">
        <f t="shared" si="5"/>
        <v>12.94</v>
      </c>
    </row>
    <row r="274" spans="1:7" ht="15" customHeight="1">
      <c r="A274" s="1"/>
      <c r="B274" s="1"/>
      <c r="C274" s="1"/>
      <c r="D274" s="1"/>
      <c r="E274" s="77" t="s">
        <v>521</v>
      </c>
      <c r="F274" s="77"/>
      <c r="G274" s="22">
        <f>SUM(G263:G273)</f>
        <v>1148.1799999999998</v>
      </c>
    </row>
    <row r="275" spans="1:7" ht="15" customHeight="1">
      <c r="A275" s="1"/>
      <c r="B275" s="1"/>
      <c r="C275" s="1"/>
      <c r="D275" s="1"/>
      <c r="E275" s="78" t="s">
        <v>522</v>
      </c>
      <c r="F275" s="78"/>
      <c r="G275" s="4">
        <f>SUM(G257,G261,G274)</f>
        <v>1428.3199999999997</v>
      </c>
    </row>
    <row r="276" spans="1:7" ht="15" customHeight="1">
      <c r="A276" s="1"/>
      <c r="B276" s="1"/>
      <c r="C276" s="1"/>
      <c r="D276" s="1"/>
      <c r="E276" s="78" t="s">
        <v>523</v>
      </c>
      <c r="F276" s="78"/>
      <c r="G276" s="4">
        <f>ROUND(G275*(0/100),2)</f>
        <v>0</v>
      </c>
    </row>
    <row r="277" spans="1:7" ht="15" customHeight="1">
      <c r="A277" s="1"/>
      <c r="B277" s="1"/>
      <c r="C277" s="1"/>
      <c r="D277" s="1"/>
      <c r="E277" s="78" t="s">
        <v>524</v>
      </c>
      <c r="F277" s="78"/>
      <c r="G277" s="4">
        <f>G276+G275</f>
        <v>1428.3199999999997</v>
      </c>
    </row>
    <row r="278" spans="1:7" ht="9.9499999999999993" customHeight="1">
      <c r="A278" s="1"/>
      <c r="B278" s="1"/>
      <c r="C278" s="1"/>
      <c r="D278" s="1"/>
      <c r="E278" s="79"/>
      <c r="F278" s="79"/>
      <c r="G278" s="79"/>
    </row>
    <row r="279" spans="1:7" ht="20.100000000000001" customHeight="1">
      <c r="A279" s="80" t="s">
        <v>763</v>
      </c>
      <c r="B279" s="80"/>
      <c r="C279" s="80"/>
      <c r="D279" s="80"/>
      <c r="E279" s="80"/>
      <c r="F279" s="80"/>
      <c r="G279" s="80"/>
    </row>
    <row r="280" spans="1:7" ht="15" customHeight="1">
      <c r="A280" s="76" t="s">
        <v>553</v>
      </c>
      <c r="B280" s="76"/>
      <c r="C280" s="12" t="s">
        <v>4</v>
      </c>
      <c r="D280" s="12" t="s">
        <v>501</v>
      </c>
      <c r="E280" s="12" t="s">
        <v>502</v>
      </c>
      <c r="F280" s="12" t="s">
        <v>503</v>
      </c>
      <c r="G280" s="12" t="s">
        <v>504</v>
      </c>
    </row>
    <row r="281" spans="1:7" ht="21" customHeight="1">
      <c r="A281" s="18" t="s">
        <v>764</v>
      </c>
      <c r="B281" s="19" t="s">
        <v>765</v>
      </c>
      <c r="C281" s="18" t="s">
        <v>14</v>
      </c>
      <c r="D281" s="18" t="s">
        <v>58</v>
      </c>
      <c r="E281" s="20">
        <v>1</v>
      </c>
      <c r="F281" s="21">
        <v>16.29</v>
      </c>
      <c r="G281" s="21">
        <f t="shared" ref="G281:G288" si="6">ROUND(ROUND(E281,8)*F281,2)</f>
        <v>16.29</v>
      </c>
    </row>
    <row r="282" spans="1:7" ht="15" customHeight="1">
      <c r="A282" s="18" t="s">
        <v>766</v>
      </c>
      <c r="B282" s="19" t="s">
        <v>767</v>
      </c>
      <c r="C282" s="18" t="s">
        <v>29</v>
      </c>
      <c r="D282" s="18" t="s">
        <v>58</v>
      </c>
      <c r="E282" s="20">
        <v>1</v>
      </c>
      <c r="F282" s="21">
        <v>100.79</v>
      </c>
      <c r="G282" s="21">
        <f t="shared" si="6"/>
        <v>100.79</v>
      </c>
    </row>
    <row r="283" spans="1:7" ht="21" customHeight="1">
      <c r="A283" s="18" t="s">
        <v>612</v>
      </c>
      <c r="B283" s="19" t="s">
        <v>613</v>
      </c>
      <c r="C283" s="18" t="s">
        <v>14</v>
      </c>
      <c r="D283" s="18" t="s">
        <v>81</v>
      </c>
      <c r="E283" s="20">
        <v>10</v>
      </c>
      <c r="F283" s="21">
        <v>7.92</v>
      </c>
      <c r="G283" s="21">
        <f t="shared" si="6"/>
        <v>79.2</v>
      </c>
    </row>
    <row r="284" spans="1:7" ht="21" customHeight="1">
      <c r="A284" s="18" t="s">
        <v>768</v>
      </c>
      <c r="B284" s="19" t="s">
        <v>769</v>
      </c>
      <c r="C284" s="18" t="s">
        <v>14</v>
      </c>
      <c r="D284" s="18" t="s">
        <v>58</v>
      </c>
      <c r="E284" s="20">
        <v>1</v>
      </c>
      <c r="F284" s="21">
        <v>473</v>
      </c>
      <c r="G284" s="21">
        <f t="shared" si="6"/>
        <v>473</v>
      </c>
    </row>
    <row r="285" spans="1:7" ht="15" customHeight="1">
      <c r="A285" s="18" t="s">
        <v>770</v>
      </c>
      <c r="B285" s="19" t="s">
        <v>771</v>
      </c>
      <c r="C285" s="18" t="s">
        <v>29</v>
      </c>
      <c r="D285" s="18" t="s">
        <v>81</v>
      </c>
      <c r="E285" s="20">
        <v>10</v>
      </c>
      <c r="F285" s="21">
        <v>34.54</v>
      </c>
      <c r="G285" s="21">
        <f t="shared" si="6"/>
        <v>345.4</v>
      </c>
    </row>
    <row r="286" spans="1:7" ht="15" customHeight="1">
      <c r="A286" s="18" t="s">
        <v>772</v>
      </c>
      <c r="B286" s="19" t="s">
        <v>773</v>
      </c>
      <c r="C286" s="18" t="s">
        <v>29</v>
      </c>
      <c r="D286" s="18" t="s">
        <v>81</v>
      </c>
      <c r="E286" s="20">
        <v>5</v>
      </c>
      <c r="F286" s="21">
        <v>15.18</v>
      </c>
      <c r="G286" s="21">
        <f t="shared" si="6"/>
        <v>75.900000000000006</v>
      </c>
    </row>
    <row r="287" spans="1:7" ht="15" customHeight="1">
      <c r="A287" s="18" t="s">
        <v>774</v>
      </c>
      <c r="B287" s="19" t="s">
        <v>775</v>
      </c>
      <c r="C287" s="18" t="s">
        <v>14</v>
      </c>
      <c r="D287" s="18" t="s">
        <v>101</v>
      </c>
      <c r="E287" s="20">
        <v>0.5</v>
      </c>
      <c r="F287" s="21">
        <v>13.38</v>
      </c>
      <c r="G287" s="21">
        <f t="shared" si="6"/>
        <v>6.69</v>
      </c>
    </row>
    <row r="288" spans="1:7" ht="15" customHeight="1">
      <c r="A288" s="18" t="s">
        <v>776</v>
      </c>
      <c r="B288" s="19" t="s">
        <v>777</v>
      </c>
      <c r="C288" s="18" t="s">
        <v>14</v>
      </c>
      <c r="D288" s="18" t="s">
        <v>81</v>
      </c>
      <c r="E288" s="20">
        <v>4</v>
      </c>
      <c r="F288" s="21">
        <v>7.88</v>
      </c>
      <c r="G288" s="21">
        <f t="shared" si="6"/>
        <v>31.52</v>
      </c>
    </row>
    <row r="289" spans="1:7" ht="15" customHeight="1">
      <c r="A289" s="1"/>
      <c r="B289" s="1"/>
      <c r="C289" s="1"/>
      <c r="D289" s="1"/>
      <c r="E289" s="77" t="s">
        <v>555</v>
      </c>
      <c r="F289" s="77"/>
      <c r="G289" s="22">
        <f>SUM(G281:G288)</f>
        <v>1128.79</v>
      </c>
    </row>
    <row r="290" spans="1:7" ht="15" customHeight="1">
      <c r="A290" s="76" t="s">
        <v>586</v>
      </c>
      <c r="B290" s="76"/>
      <c r="C290" s="12" t="s">
        <v>4</v>
      </c>
      <c r="D290" s="12" t="s">
        <v>501</v>
      </c>
      <c r="E290" s="12" t="s">
        <v>502</v>
      </c>
      <c r="F290" s="12" t="s">
        <v>503</v>
      </c>
      <c r="G290" s="12" t="s">
        <v>504</v>
      </c>
    </row>
    <row r="291" spans="1:7" ht="21" customHeight="1">
      <c r="A291" s="18" t="s">
        <v>605</v>
      </c>
      <c r="B291" s="19" t="s">
        <v>606</v>
      </c>
      <c r="C291" s="18" t="s">
        <v>14</v>
      </c>
      <c r="D291" s="18" t="s">
        <v>15</v>
      </c>
      <c r="E291" s="20">
        <v>8</v>
      </c>
      <c r="F291" s="21">
        <v>28.52</v>
      </c>
      <c r="G291" s="21">
        <f>ROUND(ROUND(E291,8)*F291,2)</f>
        <v>228.16</v>
      </c>
    </row>
    <row r="292" spans="1:7" ht="21" customHeight="1">
      <c r="A292" s="18" t="s">
        <v>778</v>
      </c>
      <c r="B292" s="19" t="s">
        <v>779</v>
      </c>
      <c r="C292" s="18" t="s">
        <v>14</v>
      </c>
      <c r="D292" s="18" t="s">
        <v>15</v>
      </c>
      <c r="E292" s="20">
        <v>8</v>
      </c>
      <c r="F292" s="21">
        <v>28.12</v>
      </c>
      <c r="G292" s="21">
        <f>ROUND(ROUND(E292,8)*F292,2)</f>
        <v>224.96</v>
      </c>
    </row>
    <row r="293" spans="1:7" ht="15" customHeight="1">
      <c r="A293" s="18" t="s">
        <v>607</v>
      </c>
      <c r="B293" s="19" t="s">
        <v>608</v>
      </c>
      <c r="C293" s="18" t="s">
        <v>14</v>
      </c>
      <c r="D293" s="18" t="s">
        <v>15</v>
      </c>
      <c r="E293" s="20">
        <v>8.1199999999999992</v>
      </c>
      <c r="F293" s="21">
        <v>22.1</v>
      </c>
      <c r="G293" s="21">
        <f>ROUND(ROUND(E293,8)*F293,2)</f>
        <v>179.45</v>
      </c>
    </row>
    <row r="294" spans="1:7" ht="18" customHeight="1">
      <c r="A294" s="1"/>
      <c r="B294" s="1"/>
      <c r="C294" s="1"/>
      <c r="D294" s="1"/>
      <c r="E294" s="77" t="s">
        <v>589</v>
      </c>
      <c r="F294" s="77"/>
      <c r="G294" s="22">
        <f>SUM(G291:G293)</f>
        <v>632.56999999999994</v>
      </c>
    </row>
    <row r="295" spans="1:7" ht="15" customHeight="1">
      <c r="A295" s="76" t="s">
        <v>518</v>
      </c>
      <c r="B295" s="76"/>
      <c r="C295" s="12" t="s">
        <v>4</v>
      </c>
      <c r="D295" s="12" t="s">
        <v>501</v>
      </c>
      <c r="E295" s="12" t="s">
        <v>502</v>
      </c>
      <c r="F295" s="12" t="s">
        <v>503</v>
      </c>
      <c r="G295" s="12" t="s">
        <v>504</v>
      </c>
    </row>
    <row r="296" spans="1:7" ht="15" customHeight="1">
      <c r="A296" s="18" t="s">
        <v>780</v>
      </c>
      <c r="B296" s="19" t="s">
        <v>781</v>
      </c>
      <c r="C296" s="18" t="s">
        <v>29</v>
      </c>
      <c r="D296" s="18" t="s">
        <v>118</v>
      </c>
      <c r="E296" s="20">
        <v>0.125</v>
      </c>
      <c r="F296" s="21">
        <v>520.89</v>
      </c>
      <c r="G296" s="21">
        <f>ROUND(ROUND(E296,8)*F296,2)</f>
        <v>65.11</v>
      </c>
    </row>
    <row r="297" spans="1:7" ht="15" customHeight="1">
      <c r="A297" s="1"/>
      <c r="B297" s="1"/>
      <c r="C297" s="1"/>
      <c r="D297" s="1"/>
      <c r="E297" s="77" t="s">
        <v>521</v>
      </c>
      <c r="F297" s="77"/>
      <c r="G297" s="22">
        <f>SUM(G296:G296)</f>
        <v>65.11</v>
      </c>
    </row>
    <row r="298" spans="1:7" ht="15" customHeight="1">
      <c r="A298" s="1"/>
      <c r="B298" s="1"/>
      <c r="C298" s="1"/>
      <c r="D298" s="1"/>
      <c r="E298" s="78" t="s">
        <v>522</v>
      </c>
      <c r="F298" s="78"/>
      <c r="G298" s="4">
        <f>SUM(G289,G294,G297)</f>
        <v>1826.4699999999998</v>
      </c>
    </row>
    <row r="299" spans="1:7" ht="15" customHeight="1">
      <c r="A299" s="1"/>
      <c r="B299" s="1"/>
      <c r="C299" s="1"/>
      <c r="D299" s="1"/>
      <c r="E299" s="78" t="s">
        <v>523</v>
      </c>
      <c r="F299" s="78"/>
      <c r="G299" s="4">
        <f>ROUND(G298*(0/100),2)</f>
        <v>0</v>
      </c>
    </row>
    <row r="300" spans="1:7" ht="15" customHeight="1">
      <c r="A300" s="1"/>
      <c r="B300" s="1"/>
      <c r="C300" s="1"/>
      <c r="D300" s="1"/>
      <c r="E300" s="78" t="s">
        <v>524</v>
      </c>
      <c r="F300" s="78"/>
      <c r="G300" s="4">
        <f>G299+G298</f>
        <v>1826.4699999999998</v>
      </c>
    </row>
    <row r="301" spans="1:7" ht="9.9499999999999993" customHeight="1">
      <c r="A301" s="1"/>
      <c r="B301" s="1"/>
      <c r="C301" s="1"/>
      <c r="D301" s="1"/>
      <c r="E301" s="79"/>
      <c r="F301" s="79"/>
      <c r="G301" s="79"/>
    </row>
    <row r="302" spans="1:7" ht="27" customHeight="1">
      <c r="A302" s="80" t="s">
        <v>782</v>
      </c>
      <c r="B302" s="80"/>
      <c r="C302" s="80"/>
      <c r="D302" s="80"/>
      <c r="E302" s="80"/>
      <c r="F302" s="80"/>
      <c r="G302" s="80"/>
    </row>
    <row r="303" spans="1:7" ht="15" customHeight="1">
      <c r="A303" s="76" t="s">
        <v>557</v>
      </c>
      <c r="B303" s="76"/>
      <c r="C303" s="12" t="s">
        <v>4</v>
      </c>
      <c r="D303" s="12" t="s">
        <v>501</v>
      </c>
      <c r="E303" s="12" t="s">
        <v>502</v>
      </c>
      <c r="F303" s="12" t="s">
        <v>503</v>
      </c>
      <c r="G303" s="12" t="s">
        <v>504</v>
      </c>
    </row>
    <row r="304" spans="1:7" ht="45.95" customHeight="1">
      <c r="A304" s="18" t="s">
        <v>68</v>
      </c>
      <c r="B304" s="19" t="s">
        <v>69</v>
      </c>
      <c r="C304" s="18" t="s">
        <v>14</v>
      </c>
      <c r="D304" s="18" t="s">
        <v>783</v>
      </c>
      <c r="E304" s="20">
        <v>1</v>
      </c>
      <c r="F304" s="21">
        <v>19.420000000000002</v>
      </c>
      <c r="G304" s="21">
        <f>TRUNC(TRUNC(E304,8)*F304,2)</f>
        <v>19.420000000000002</v>
      </c>
    </row>
    <row r="305" spans="1:7" ht="15" customHeight="1">
      <c r="A305" s="1"/>
      <c r="B305" s="1"/>
      <c r="C305" s="1"/>
      <c r="D305" s="1"/>
      <c r="E305" s="77" t="s">
        <v>558</v>
      </c>
      <c r="F305" s="77"/>
      <c r="G305" s="22">
        <f>SUM(G304:G304)</f>
        <v>19.420000000000002</v>
      </c>
    </row>
    <row r="306" spans="1:7" ht="15" customHeight="1">
      <c r="A306" s="1"/>
      <c r="B306" s="1"/>
      <c r="C306" s="1"/>
      <c r="D306" s="1"/>
      <c r="E306" s="78" t="s">
        <v>522</v>
      </c>
      <c r="F306" s="78"/>
      <c r="G306" s="4">
        <f>SUM(G305)</f>
        <v>19.420000000000002</v>
      </c>
    </row>
    <row r="307" spans="1:7" ht="15" customHeight="1">
      <c r="A307" s="1"/>
      <c r="B307" s="1"/>
      <c r="C307" s="1"/>
      <c r="D307" s="1"/>
      <c r="E307" s="78" t="s">
        <v>523</v>
      </c>
      <c r="F307" s="78"/>
      <c r="G307" s="4">
        <f>ROUND(G306*(0/100),2)</f>
        <v>0</v>
      </c>
    </row>
    <row r="308" spans="1:7" ht="15" customHeight="1">
      <c r="A308" s="1"/>
      <c r="B308" s="1"/>
      <c r="C308" s="1"/>
      <c r="D308" s="1"/>
      <c r="E308" s="78" t="s">
        <v>524</v>
      </c>
      <c r="F308" s="78"/>
      <c r="G308" s="4">
        <f>G307+G306</f>
        <v>19.420000000000002</v>
      </c>
    </row>
    <row r="309" spans="1:7" ht="9.9499999999999993" customHeight="1">
      <c r="A309" s="1"/>
      <c r="B309" s="1"/>
      <c r="C309" s="1"/>
      <c r="D309" s="1"/>
      <c r="E309" s="79"/>
      <c r="F309" s="79"/>
      <c r="G309" s="79"/>
    </row>
    <row r="310" spans="1:7" ht="20.100000000000001" customHeight="1">
      <c r="A310" s="80" t="s">
        <v>784</v>
      </c>
      <c r="B310" s="80"/>
      <c r="C310" s="80"/>
      <c r="D310" s="80"/>
      <c r="E310" s="80"/>
      <c r="F310" s="80"/>
      <c r="G310" s="80"/>
    </row>
    <row r="311" spans="1:7" ht="15" customHeight="1">
      <c r="A311" s="76" t="s">
        <v>586</v>
      </c>
      <c r="B311" s="76"/>
      <c r="C311" s="12" t="s">
        <v>4</v>
      </c>
      <c r="D311" s="12" t="s">
        <v>501</v>
      </c>
      <c r="E311" s="12" t="s">
        <v>502</v>
      </c>
      <c r="F311" s="12" t="s">
        <v>503</v>
      </c>
      <c r="G311" s="12" t="s">
        <v>504</v>
      </c>
    </row>
    <row r="312" spans="1:7" ht="21" customHeight="1">
      <c r="A312" s="18" t="s">
        <v>785</v>
      </c>
      <c r="B312" s="19" t="s">
        <v>786</v>
      </c>
      <c r="C312" s="18" t="s">
        <v>14</v>
      </c>
      <c r="D312" s="18" t="s">
        <v>15</v>
      </c>
      <c r="E312" s="20">
        <v>0.55459999999999998</v>
      </c>
      <c r="F312" s="21">
        <v>25.03</v>
      </c>
      <c r="G312" s="21">
        <f>TRUNC(TRUNC(E312,8)*F312,2)</f>
        <v>13.88</v>
      </c>
    </row>
    <row r="313" spans="1:7" ht="15" customHeight="1">
      <c r="A313" s="18" t="s">
        <v>607</v>
      </c>
      <c r="B313" s="19" t="s">
        <v>608</v>
      </c>
      <c r="C313" s="18" t="s">
        <v>14</v>
      </c>
      <c r="D313" s="18" t="s">
        <v>15</v>
      </c>
      <c r="E313" s="20">
        <v>0.10584</v>
      </c>
      <c r="F313" s="21">
        <v>22.1</v>
      </c>
      <c r="G313" s="21">
        <f>TRUNC(TRUNC(E313,8)*F313,2)</f>
        <v>2.33</v>
      </c>
    </row>
    <row r="314" spans="1:7" ht="18" customHeight="1">
      <c r="A314" s="1"/>
      <c r="B314" s="1"/>
      <c r="C314" s="1"/>
      <c r="D314" s="1"/>
      <c r="E314" s="77" t="s">
        <v>589</v>
      </c>
      <c r="F314" s="77"/>
      <c r="G314" s="22">
        <f>SUM(G312:G313)</f>
        <v>16.21</v>
      </c>
    </row>
    <row r="315" spans="1:7" ht="15" customHeight="1">
      <c r="A315" s="76" t="s">
        <v>518</v>
      </c>
      <c r="B315" s="76"/>
      <c r="C315" s="12" t="s">
        <v>4</v>
      </c>
      <c r="D315" s="12" t="s">
        <v>501</v>
      </c>
      <c r="E315" s="12" t="s">
        <v>502</v>
      </c>
      <c r="F315" s="12" t="s">
        <v>503</v>
      </c>
      <c r="G315" s="12" t="s">
        <v>504</v>
      </c>
    </row>
    <row r="316" spans="1:7" ht="38.1" customHeight="1">
      <c r="A316" s="18" t="s">
        <v>787</v>
      </c>
      <c r="B316" s="19" t="s">
        <v>788</v>
      </c>
      <c r="C316" s="18" t="s">
        <v>14</v>
      </c>
      <c r="D316" s="18" t="s">
        <v>789</v>
      </c>
      <c r="E316" s="20">
        <v>0.1673</v>
      </c>
      <c r="F316" s="21">
        <v>13.52</v>
      </c>
      <c r="G316" s="21">
        <f>TRUNC(TRUNC(E316,8)*F316,2)</f>
        <v>2.2599999999999998</v>
      </c>
    </row>
    <row r="317" spans="1:7" ht="15" customHeight="1">
      <c r="A317" s="1"/>
      <c r="B317" s="1"/>
      <c r="C317" s="1"/>
      <c r="D317" s="1"/>
      <c r="E317" s="77" t="s">
        <v>521</v>
      </c>
      <c r="F317" s="77"/>
      <c r="G317" s="22">
        <f>SUM(G316:G316)</f>
        <v>2.2599999999999998</v>
      </c>
    </row>
    <row r="318" spans="1:7" ht="15" customHeight="1">
      <c r="A318" s="1"/>
      <c r="B318" s="1"/>
      <c r="C318" s="1"/>
      <c r="D318" s="1"/>
      <c r="E318" s="78" t="s">
        <v>522</v>
      </c>
      <c r="F318" s="78"/>
      <c r="G318" s="4">
        <f>SUM(G314,G317)</f>
        <v>18.47</v>
      </c>
    </row>
    <row r="319" spans="1:7" ht="15" customHeight="1">
      <c r="A319" s="1"/>
      <c r="B319" s="1"/>
      <c r="C319" s="1"/>
      <c r="D319" s="1"/>
      <c r="E319" s="78" t="s">
        <v>523</v>
      </c>
      <c r="F319" s="78"/>
      <c r="G319" s="4">
        <f>ROUND(G318*(0/100),2)</f>
        <v>0</v>
      </c>
    </row>
    <row r="320" spans="1:7" ht="15" customHeight="1">
      <c r="A320" s="1"/>
      <c r="B320" s="1"/>
      <c r="C320" s="1"/>
      <c r="D320" s="1"/>
      <c r="E320" s="78" t="s">
        <v>524</v>
      </c>
      <c r="F320" s="78"/>
      <c r="G320" s="4">
        <f>G319+G318</f>
        <v>18.47</v>
      </c>
    </row>
    <row r="321" spans="1:7" ht="9.9499999999999993" customHeight="1">
      <c r="A321" s="1"/>
      <c r="B321" s="1"/>
      <c r="C321" s="1"/>
      <c r="D321" s="1"/>
      <c r="E321" s="79"/>
      <c r="F321" s="79"/>
      <c r="G321" s="79"/>
    </row>
    <row r="322" spans="1:7" ht="20.100000000000001" customHeight="1">
      <c r="A322" s="80" t="s">
        <v>790</v>
      </c>
      <c r="B322" s="80"/>
      <c r="C322" s="80"/>
      <c r="D322" s="80"/>
      <c r="E322" s="80"/>
      <c r="F322" s="80"/>
      <c r="G322" s="80"/>
    </row>
    <row r="323" spans="1:7" ht="15" customHeight="1">
      <c r="A323" s="76" t="s">
        <v>553</v>
      </c>
      <c r="B323" s="76"/>
      <c r="C323" s="12" t="s">
        <v>4</v>
      </c>
      <c r="D323" s="12" t="s">
        <v>501</v>
      </c>
      <c r="E323" s="12" t="s">
        <v>502</v>
      </c>
      <c r="F323" s="12" t="s">
        <v>503</v>
      </c>
      <c r="G323" s="12" t="s">
        <v>504</v>
      </c>
    </row>
    <row r="324" spans="1:7" ht="21" customHeight="1">
      <c r="A324" s="18" t="s">
        <v>791</v>
      </c>
      <c r="B324" s="19" t="s">
        <v>792</v>
      </c>
      <c r="C324" s="18" t="s">
        <v>14</v>
      </c>
      <c r="D324" s="18" t="s">
        <v>58</v>
      </c>
      <c r="E324" s="20">
        <v>0.54900000000000004</v>
      </c>
      <c r="F324" s="21">
        <v>0.15</v>
      </c>
      <c r="G324" s="21">
        <f>TRUNC(TRUNC(E324,8)*F324,2)</f>
        <v>0.08</v>
      </c>
    </row>
    <row r="325" spans="1:7" ht="29.1" customHeight="1">
      <c r="A325" s="18" t="s">
        <v>793</v>
      </c>
      <c r="B325" s="19" t="s">
        <v>794</v>
      </c>
      <c r="C325" s="18" t="s">
        <v>14</v>
      </c>
      <c r="D325" s="18" t="s">
        <v>48</v>
      </c>
      <c r="E325" s="20">
        <v>1.1990000000000001</v>
      </c>
      <c r="F325" s="21">
        <v>1.78</v>
      </c>
      <c r="G325" s="21">
        <f>TRUNC(TRUNC(E325,8)*F325,2)</f>
        <v>2.13</v>
      </c>
    </row>
    <row r="326" spans="1:7" ht="15" customHeight="1">
      <c r="A326" s="1"/>
      <c r="B326" s="1"/>
      <c r="C326" s="1"/>
      <c r="D326" s="1"/>
      <c r="E326" s="77" t="s">
        <v>555</v>
      </c>
      <c r="F326" s="77"/>
      <c r="G326" s="22">
        <f>SUM(G324:G325)</f>
        <v>2.21</v>
      </c>
    </row>
    <row r="327" spans="1:7" ht="15" customHeight="1">
      <c r="A327" s="76" t="s">
        <v>586</v>
      </c>
      <c r="B327" s="76"/>
      <c r="C327" s="12" t="s">
        <v>4</v>
      </c>
      <c r="D327" s="12" t="s">
        <v>501</v>
      </c>
      <c r="E327" s="12" t="s">
        <v>502</v>
      </c>
      <c r="F327" s="12" t="s">
        <v>503</v>
      </c>
      <c r="G327" s="12" t="s">
        <v>504</v>
      </c>
    </row>
    <row r="328" spans="1:7" ht="21" customHeight="1">
      <c r="A328" s="18" t="s">
        <v>795</v>
      </c>
      <c r="B328" s="19" t="s">
        <v>796</v>
      </c>
      <c r="C328" s="18" t="s">
        <v>14</v>
      </c>
      <c r="D328" s="18" t="s">
        <v>15</v>
      </c>
      <c r="E328" s="20">
        <v>6.5339999999999995E-2</v>
      </c>
      <c r="F328" s="21">
        <v>23.13</v>
      </c>
      <c r="G328" s="21">
        <f>TRUNC(TRUNC(E328,8)*F328,2)</f>
        <v>1.51</v>
      </c>
    </row>
    <row r="329" spans="1:7" ht="21" customHeight="1">
      <c r="A329" s="18" t="s">
        <v>605</v>
      </c>
      <c r="B329" s="19" t="s">
        <v>606</v>
      </c>
      <c r="C329" s="18" t="s">
        <v>14</v>
      </c>
      <c r="D329" s="18" t="s">
        <v>15</v>
      </c>
      <c r="E329" s="20">
        <v>6.8536E-2</v>
      </c>
      <c r="F329" s="21">
        <v>28.52</v>
      </c>
      <c r="G329" s="21">
        <f>TRUNC(TRUNC(E329,8)*F329,2)</f>
        <v>1.95</v>
      </c>
    </row>
    <row r="330" spans="1:7" ht="18" customHeight="1">
      <c r="A330" s="1"/>
      <c r="B330" s="1"/>
      <c r="C330" s="1"/>
      <c r="D330" s="1"/>
      <c r="E330" s="77" t="s">
        <v>589</v>
      </c>
      <c r="F330" s="77"/>
      <c r="G330" s="22">
        <f>SUM(G328:G329)</f>
        <v>3.46</v>
      </c>
    </row>
    <row r="331" spans="1:7" ht="15" customHeight="1">
      <c r="A331" s="1"/>
      <c r="B331" s="1"/>
      <c r="C331" s="1"/>
      <c r="D331" s="1"/>
      <c r="E331" s="78" t="s">
        <v>522</v>
      </c>
      <c r="F331" s="78"/>
      <c r="G331" s="4">
        <f>SUM(G326,G330)</f>
        <v>5.67</v>
      </c>
    </row>
    <row r="332" spans="1:7" ht="15" customHeight="1">
      <c r="A332" s="1"/>
      <c r="B332" s="1"/>
      <c r="C332" s="1"/>
      <c r="D332" s="1"/>
      <c r="E332" s="78" t="s">
        <v>523</v>
      </c>
      <c r="F332" s="78"/>
      <c r="G332" s="4">
        <f>ROUND(G331*(0/100),2)</f>
        <v>0</v>
      </c>
    </row>
    <row r="333" spans="1:7" ht="15" customHeight="1">
      <c r="A333" s="1"/>
      <c r="B333" s="1"/>
      <c r="C333" s="1"/>
      <c r="D333" s="1"/>
      <c r="E333" s="78" t="s">
        <v>524</v>
      </c>
      <c r="F333" s="78"/>
      <c r="G333" s="4">
        <f>G332+G331</f>
        <v>5.67</v>
      </c>
    </row>
    <row r="334" spans="1:7" ht="9.9499999999999993" customHeight="1">
      <c r="A334" s="1"/>
      <c r="B334" s="1"/>
      <c r="C334" s="1"/>
      <c r="D334" s="1"/>
      <c r="E334" s="79"/>
      <c r="F334" s="79"/>
      <c r="G334" s="79"/>
    </row>
    <row r="335" spans="1:7" ht="20.100000000000001" customHeight="1">
      <c r="A335" s="80" t="s">
        <v>797</v>
      </c>
      <c r="B335" s="80"/>
      <c r="C335" s="80"/>
      <c r="D335" s="80"/>
      <c r="E335" s="80"/>
      <c r="F335" s="80"/>
      <c r="G335" s="80"/>
    </row>
    <row r="336" spans="1:7" ht="15" customHeight="1">
      <c r="A336" s="76" t="s">
        <v>553</v>
      </c>
      <c r="B336" s="76"/>
      <c r="C336" s="12" t="s">
        <v>4</v>
      </c>
      <c r="D336" s="12" t="s">
        <v>501</v>
      </c>
      <c r="E336" s="12" t="s">
        <v>502</v>
      </c>
      <c r="F336" s="12" t="s">
        <v>503</v>
      </c>
      <c r="G336" s="12" t="s">
        <v>504</v>
      </c>
    </row>
    <row r="337" spans="1:7" ht="21" customHeight="1">
      <c r="A337" s="18" t="s">
        <v>798</v>
      </c>
      <c r="B337" s="19" t="s">
        <v>799</v>
      </c>
      <c r="C337" s="18" t="s">
        <v>14</v>
      </c>
      <c r="D337" s="18" t="s">
        <v>58</v>
      </c>
      <c r="E337" s="20">
        <v>2.1899999999999999E-2</v>
      </c>
      <c r="F337" s="21">
        <v>117.59</v>
      </c>
      <c r="G337" s="21">
        <f>ROUND(ROUND(E337,8)*F337,2)</f>
        <v>2.58</v>
      </c>
    </row>
    <row r="338" spans="1:7" ht="15" customHeight="1">
      <c r="A338" s="18" t="s">
        <v>800</v>
      </c>
      <c r="B338" s="19" t="s">
        <v>801</v>
      </c>
      <c r="C338" s="18" t="s">
        <v>564</v>
      </c>
      <c r="D338" s="18" t="s">
        <v>81</v>
      </c>
      <c r="E338" s="20">
        <v>1.1000000000000001</v>
      </c>
      <c r="F338" s="21">
        <v>0.11</v>
      </c>
      <c r="G338" s="21">
        <f>ROUND(ROUND(E338,8)*F338,2)</f>
        <v>0.12</v>
      </c>
    </row>
    <row r="339" spans="1:7" ht="15" customHeight="1">
      <c r="A339" s="1"/>
      <c r="B339" s="1"/>
      <c r="C339" s="1"/>
      <c r="D339" s="1"/>
      <c r="E339" s="77" t="s">
        <v>555</v>
      </c>
      <c r="F339" s="77"/>
      <c r="G339" s="22">
        <f>SUM(G337:G338)</f>
        <v>2.7</v>
      </c>
    </row>
    <row r="340" spans="1:7" ht="15" customHeight="1">
      <c r="A340" s="76" t="s">
        <v>586</v>
      </c>
      <c r="B340" s="76"/>
      <c r="C340" s="12" t="s">
        <v>4</v>
      </c>
      <c r="D340" s="12" t="s">
        <v>501</v>
      </c>
      <c r="E340" s="12" t="s">
        <v>502</v>
      </c>
      <c r="F340" s="12" t="s">
        <v>503</v>
      </c>
      <c r="G340" s="12" t="s">
        <v>504</v>
      </c>
    </row>
    <row r="341" spans="1:7" ht="21" customHeight="1">
      <c r="A341" s="18" t="s">
        <v>795</v>
      </c>
      <c r="B341" s="19" t="s">
        <v>796</v>
      </c>
      <c r="C341" s="18" t="s">
        <v>14</v>
      </c>
      <c r="D341" s="18" t="s">
        <v>15</v>
      </c>
      <c r="E341" s="20">
        <v>0.10879999999999999</v>
      </c>
      <c r="F341" s="21">
        <v>23.13</v>
      </c>
      <c r="G341" s="21">
        <f>ROUND(ROUND(E341,8)*F341,2)</f>
        <v>2.52</v>
      </c>
    </row>
    <row r="342" spans="1:7" ht="21" customHeight="1">
      <c r="A342" s="18" t="s">
        <v>605</v>
      </c>
      <c r="B342" s="19" t="s">
        <v>606</v>
      </c>
      <c r="C342" s="18" t="s">
        <v>14</v>
      </c>
      <c r="D342" s="18" t="s">
        <v>15</v>
      </c>
      <c r="E342" s="20">
        <v>0.1384</v>
      </c>
      <c r="F342" s="21">
        <v>28.52</v>
      </c>
      <c r="G342" s="21">
        <f>ROUND(ROUND(E342,8)*F342,2)</f>
        <v>3.95</v>
      </c>
    </row>
    <row r="343" spans="1:7" ht="18" customHeight="1">
      <c r="A343" s="1"/>
      <c r="B343" s="1"/>
      <c r="C343" s="1"/>
      <c r="D343" s="1"/>
      <c r="E343" s="77" t="s">
        <v>589</v>
      </c>
      <c r="F343" s="77"/>
      <c r="G343" s="22">
        <f>SUM(G341:G342)</f>
        <v>6.4700000000000006</v>
      </c>
    </row>
    <row r="344" spans="1:7" ht="15" customHeight="1">
      <c r="A344" s="1"/>
      <c r="B344" s="1"/>
      <c r="C344" s="1"/>
      <c r="D344" s="1"/>
      <c r="E344" s="78" t="s">
        <v>522</v>
      </c>
      <c r="F344" s="78"/>
      <c r="G344" s="4">
        <f>SUM(G339,G343)</f>
        <v>9.1700000000000017</v>
      </c>
    </row>
    <row r="345" spans="1:7" ht="15" customHeight="1">
      <c r="A345" s="1"/>
      <c r="B345" s="1"/>
      <c r="C345" s="1"/>
      <c r="D345" s="1"/>
      <c r="E345" s="78" t="s">
        <v>523</v>
      </c>
      <c r="F345" s="78"/>
      <c r="G345" s="4">
        <f>ROUND(G344*(0/100),2)</f>
        <v>0</v>
      </c>
    </row>
    <row r="346" spans="1:7" ht="15" customHeight="1">
      <c r="A346" s="1"/>
      <c r="B346" s="1"/>
      <c r="C346" s="1"/>
      <c r="D346" s="1"/>
      <c r="E346" s="78" t="s">
        <v>524</v>
      </c>
      <c r="F346" s="78"/>
      <c r="G346" s="4">
        <f>G345+G344</f>
        <v>9.1700000000000017</v>
      </c>
    </row>
    <row r="347" spans="1:7" ht="9.9499999999999993" customHeight="1">
      <c r="A347" s="1"/>
      <c r="B347" s="1"/>
      <c r="C347" s="1"/>
      <c r="D347" s="1"/>
      <c r="E347" s="79"/>
      <c r="F347" s="79"/>
      <c r="G347" s="79"/>
    </row>
    <row r="348" spans="1:7" ht="20.100000000000001" customHeight="1">
      <c r="A348" s="80" t="s">
        <v>802</v>
      </c>
      <c r="B348" s="80"/>
      <c r="C348" s="80"/>
      <c r="D348" s="80"/>
      <c r="E348" s="80"/>
      <c r="F348" s="80"/>
      <c r="G348" s="80"/>
    </row>
    <row r="349" spans="1:7" ht="15" customHeight="1">
      <c r="A349" s="76" t="s">
        <v>586</v>
      </c>
      <c r="B349" s="76"/>
      <c r="C349" s="12" t="s">
        <v>4</v>
      </c>
      <c r="D349" s="12" t="s">
        <v>501</v>
      </c>
      <c r="E349" s="12" t="s">
        <v>502</v>
      </c>
      <c r="F349" s="12" t="s">
        <v>503</v>
      </c>
      <c r="G349" s="12" t="s">
        <v>504</v>
      </c>
    </row>
    <row r="350" spans="1:7" ht="15" customHeight="1">
      <c r="A350" s="18" t="s">
        <v>607</v>
      </c>
      <c r="B350" s="19" t="s">
        <v>608</v>
      </c>
      <c r="C350" s="18" t="s">
        <v>14</v>
      </c>
      <c r="D350" s="18" t="s">
        <v>15</v>
      </c>
      <c r="E350" s="20">
        <v>2</v>
      </c>
      <c r="F350" s="21">
        <v>22.1</v>
      </c>
      <c r="G350" s="21">
        <f>ROUND(ROUND(E350,8)*F350,2)</f>
        <v>44.2</v>
      </c>
    </row>
    <row r="351" spans="1:7" ht="18" customHeight="1">
      <c r="A351" s="1"/>
      <c r="B351" s="1"/>
      <c r="C351" s="1"/>
      <c r="D351" s="1"/>
      <c r="E351" s="77" t="s">
        <v>589</v>
      </c>
      <c r="F351" s="77"/>
      <c r="G351" s="22">
        <f>SUM(G350:G350)</f>
        <v>44.2</v>
      </c>
    </row>
    <row r="352" spans="1:7" ht="15" customHeight="1">
      <c r="A352" s="1"/>
      <c r="B352" s="1"/>
      <c r="C352" s="1"/>
      <c r="D352" s="1"/>
      <c r="E352" s="78" t="s">
        <v>522</v>
      </c>
      <c r="F352" s="78"/>
      <c r="G352" s="4">
        <f>SUM(G351)</f>
        <v>44.2</v>
      </c>
    </row>
    <row r="353" spans="1:7" ht="15" customHeight="1">
      <c r="A353" s="1"/>
      <c r="B353" s="1"/>
      <c r="C353" s="1"/>
      <c r="D353" s="1"/>
      <c r="E353" s="78" t="s">
        <v>523</v>
      </c>
      <c r="F353" s="78"/>
      <c r="G353" s="4">
        <f>ROUND(G352*(0/100),2)</f>
        <v>0</v>
      </c>
    </row>
    <row r="354" spans="1:7" ht="15" customHeight="1">
      <c r="A354" s="1"/>
      <c r="B354" s="1"/>
      <c r="C354" s="1"/>
      <c r="D354" s="1"/>
      <c r="E354" s="78" t="s">
        <v>524</v>
      </c>
      <c r="F354" s="78"/>
      <c r="G354" s="4">
        <f>G353+G352</f>
        <v>44.2</v>
      </c>
    </row>
    <row r="355" spans="1:7" ht="9.9499999999999993" customHeight="1">
      <c r="A355" s="1"/>
      <c r="B355" s="1"/>
      <c r="C355" s="1"/>
      <c r="D355" s="1"/>
      <c r="E355" s="79"/>
      <c r="F355" s="79"/>
      <c r="G355" s="79"/>
    </row>
    <row r="356" spans="1:7" ht="20.100000000000001" customHeight="1">
      <c r="A356" s="80" t="s">
        <v>803</v>
      </c>
      <c r="B356" s="80"/>
      <c r="C356" s="80"/>
      <c r="D356" s="80"/>
      <c r="E356" s="80"/>
      <c r="F356" s="80"/>
      <c r="G356" s="80"/>
    </row>
    <row r="357" spans="1:7" ht="15" customHeight="1">
      <c r="A357" s="76" t="s">
        <v>553</v>
      </c>
      <c r="B357" s="76"/>
      <c r="C357" s="12" t="s">
        <v>4</v>
      </c>
      <c r="D357" s="12" t="s">
        <v>501</v>
      </c>
      <c r="E357" s="12" t="s">
        <v>502</v>
      </c>
      <c r="F357" s="12" t="s">
        <v>503</v>
      </c>
      <c r="G357" s="12" t="s">
        <v>504</v>
      </c>
    </row>
    <row r="358" spans="1:7" ht="21" customHeight="1">
      <c r="A358" s="18" t="s">
        <v>804</v>
      </c>
      <c r="B358" s="19" t="s">
        <v>805</v>
      </c>
      <c r="C358" s="18" t="s">
        <v>14</v>
      </c>
      <c r="D358" s="18" t="s">
        <v>58</v>
      </c>
      <c r="E358" s="20">
        <v>0.2</v>
      </c>
      <c r="F358" s="21">
        <v>15</v>
      </c>
      <c r="G358" s="21">
        <f>ROUND(ROUND(E358,8)*F358,2)</f>
        <v>3</v>
      </c>
    </row>
    <row r="359" spans="1:7" ht="15" customHeight="1">
      <c r="A359" s="1"/>
      <c r="B359" s="1"/>
      <c r="C359" s="1"/>
      <c r="D359" s="1"/>
      <c r="E359" s="77" t="s">
        <v>555</v>
      </c>
      <c r="F359" s="77"/>
      <c r="G359" s="22">
        <f>SUM(G358:G358)</f>
        <v>3</v>
      </c>
    </row>
    <row r="360" spans="1:7" ht="15" customHeight="1">
      <c r="A360" s="76" t="s">
        <v>586</v>
      </c>
      <c r="B360" s="76"/>
      <c r="C360" s="12" t="s">
        <v>4</v>
      </c>
      <c r="D360" s="12" t="s">
        <v>501</v>
      </c>
      <c r="E360" s="12" t="s">
        <v>502</v>
      </c>
      <c r="F360" s="12" t="s">
        <v>503</v>
      </c>
      <c r="G360" s="12" t="s">
        <v>504</v>
      </c>
    </row>
    <row r="361" spans="1:7" ht="15" customHeight="1">
      <c r="A361" s="18" t="s">
        <v>607</v>
      </c>
      <c r="B361" s="19" t="s">
        <v>608</v>
      </c>
      <c r="C361" s="18" t="s">
        <v>14</v>
      </c>
      <c r="D361" s="18" t="s">
        <v>15</v>
      </c>
      <c r="E361" s="20">
        <v>0.4</v>
      </c>
      <c r="F361" s="21">
        <v>22.1</v>
      </c>
      <c r="G361" s="21">
        <f>ROUND(ROUND(E361,8)*F361,2)</f>
        <v>8.84</v>
      </c>
    </row>
    <row r="362" spans="1:7" ht="18" customHeight="1">
      <c r="A362" s="1"/>
      <c r="B362" s="1"/>
      <c r="C362" s="1"/>
      <c r="D362" s="1"/>
      <c r="E362" s="77" t="s">
        <v>589</v>
      </c>
      <c r="F362" s="77"/>
      <c r="G362" s="22">
        <f>SUM(G361:G361)</f>
        <v>8.84</v>
      </c>
    </row>
    <row r="363" spans="1:7" ht="15" customHeight="1">
      <c r="A363" s="1"/>
      <c r="B363" s="1"/>
      <c r="C363" s="1"/>
      <c r="D363" s="1"/>
      <c r="E363" s="78" t="s">
        <v>522</v>
      </c>
      <c r="F363" s="78"/>
      <c r="G363" s="4">
        <f>SUM(G359,G362)</f>
        <v>11.84</v>
      </c>
    </row>
    <row r="364" spans="1:7" ht="15" customHeight="1">
      <c r="A364" s="1"/>
      <c r="B364" s="1"/>
      <c r="C364" s="1"/>
      <c r="D364" s="1"/>
      <c r="E364" s="78" t="s">
        <v>523</v>
      </c>
      <c r="F364" s="78"/>
      <c r="G364" s="4">
        <f>ROUND(G363*(0/100),2)</f>
        <v>0</v>
      </c>
    </row>
    <row r="365" spans="1:7" ht="15" customHeight="1">
      <c r="A365" s="1"/>
      <c r="B365" s="1"/>
      <c r="C365" s="1"/>
      <c r="D365" s="1"/>
      <c r="E365" s="78" t="s">
        <v>524</v>
      </c>
      <c r="F365" s="78"/>
      <c r="G365" s="4">
        <f>G364+G363</f>
        <v>11.84</v>
      </c>
    </row>
    <row r="366" spans="1:7" ht="9.9499999999999993" customHeight="1">
      <c r="A366" s="1"/>
      <c r="B366" s="1"/>
      <c r="C366" s="1"/>
      <c r="D366" s="1"/>
      <c r="E366" s="79"/>
      <c r="F366" s="79"/>
      <c r="G366" s="79"/>
    </row>
    <row r="367" spans="1:7" ht="20.100000000000001" customHeight="1">
      <c r="A367" s="80" t="s">
        <v>806</v>
      </c>
      <c r="B367" s="80"/>
      <c r="C367" s="80"/>
      <c r="D367" s="80"/>
      <c r="E367" s="80"/>
      <c r="F367" s="80"/>
      <c r="G367" s="80"/>
    </row>
    <row r="368" spans="1:7" ht="15" customHeight="1">
      <c r="A368" s="76" t="s">
        <v>807</v>
      </c>
      <c r="B368" s="76"/>
      <c r="C368" s="12" t="s">
        <v>4</v>
      </c>
      <c r="D368" s="12" t="s">
        <v>501</v>
      </c>
      <c r="E368" s="12" t="s">
        <v>502</v>
      </c>
      <c r="F368" s="12" t="s">
        <v>503</v>
      </c>
      <c r="G368" s="12" t="s">
        <v>504</v>
      </c>
    </row>
    <row r="369" spans="1:7" ht="38.1" customHeight="1">
      <c r="A369" s="18" t="s">
        <v>808</v>
      </c>
      <c r="B369" s="19" t="s">
        <v>809</v>
      </c>
      <c r="C369" s="18" t="s">
        <v>14</v>
      </c>
      <c r="D369" s="18" t="s">
        <v>810</v>
      </c>
      <c r="E369" s="20">
        <v>1.4999999999999999E-2</v>
      </c>
      <c r="F369" s="21">
        <v>1.99</v>
      </c>
      <c r="G369" s="21">
        <f>ROUND(ROUND(E369,8)*F369,2)</f>
        <v>0.03</v>
      </c>
    </row>
    <row r="370" spans="1:7" ht="18" customHeight="1">
      <c r="A370" s="1"/>
      <c r="B370" s="1"/>
      <c r="C370" s="1"/>
      <c r="D370" s="1"/>
      <c r="E370" s="77" t="s">
        <v>811</v>
      </c>
      <c r="F370" s="77"/>
      <c r="G370" s="22">
        <f>SUM(G369:G369)</f>
        <v>0.03</v>
      </c>
    </row>
    <row r="371" spans="1:7" ht="15" customHeight="1">
      <c r="A371" s="76" t="s">
        <v>514</v>
      </c>
      <c r="B371" s="76"/>
      <c r="C371" s="12" t="s">
        <v>4</v>
      </c>
      <c r="D371" s="12" t="s">
        <v>501</v>
      </c>
      <c r="E371" s="12" t="s">
        <v>502</v>
      </c>
      <c r="F371" s="12" t="s">
        <v>503</v>
      </c>
      <c r="G371" s="12" t="s">
        <v>504</v>
      </c>
    </row>
    <row r="372" spans="1:7" ht="21" customHeight="1">
      <c r="A372" s="18" t="s">
        <v>812</v>
      </c>
      <c r="B372" s="19" t="s">
        <v>813</v>
      </c>
      <c r="C372" s="18" t="s">
        <v>564</v>
      </c>
      <c r="D372" s="18" t="s">
        <v>15</v>
      </c>
      <c r="E372" s="20">
        <v>8.8999999999999996E-2</v>
      </c>
      <c r="F372" s="21">
        <v>28.24</v>
      </c>
      <c r="G372" s="21">
        <f>ROUND(ROUND(E372,8)*F372,2)</f>
        <v>2.5099999999999998</v>
      </c>
    </row>
    <row r="373" spans="1:7" ht="15" customHeight="1">
      <c r="A373" s="1"/>
      <c r="B373" s="1"/>
      <c r="C373" s="1"/>
      <c r="D373" s="1"/>
      <c r="E373" s="77" t="s">
        <v>517</v>
      </c>
      <c r="F373" s="77"/>
      <c r="G373" s="22">
        <f>SUM(G372:G372)</f>
        <v>2.5099999999999998</v>
      </c>
    </row>
    <row r="374" spans="1:7" ht="15" customHeight="1">
      <c r="A374" s="1"/>
      <c r="B374" s="1"/>
      <c r="C374" s="1"/>
      <c r="D374" s="1"/>
      <c r="E374" s="78" t="s">
        <v>522</v>
      </c>
      <c r="F374" s="78"/>
      <c r="G374" s="4">
        <f>SUM(G370,G373)</f>
        <v>2.5399999999999996</v>
      </c>
    </row>
    <row r="375" spans="1:7" ht="15" customHeight="1">
      <c r="A375" s="1"/>
      <c r="B375" s="1"/>
      <c r="C375" s="1"/>
      <c r="D375" s="1"/>
      <c r="E375" s="78" t="s">
        <v>523</v>
      </c>
      <c r="F375" s="78"/>
      <c r="G375" s="4">
        <f>ROUND(G374*(0/100),2)</f>
        <v>0</v>
      </c>
    </row>
    <row r="376" spans="1:7" ht="15" customHeight="1">
      <c r="A376" s="1"/>
      <c r="B376" s="1"/>
      <c r="C376" s="1"/>
      <c r="D376" s="1"/>
      <c r="E376" s="78" t="s">
        <v>524</v>
      </c>
      <c r="F376" s="78"/>
      <c r="G376" s="4">
        <f>G375+G374</f>
        <v>2.5399999999999996</v>
      </c>
    </row>
    <row r="377" spans="1:7" ht="9.9499999999999993" customHeight="1">
      <c r="A377" s="1"/>
      <c r="B377" s="1"/>
      <c r="C377" s="1"/>
      <c r="D377" s="1"/>
      <c r="E377" s="79"/>
      <c r="F377" s="79"/>
      <c r="G377" s="79"/>
    </row>
    <row r="378" spans="1:7" ht="20.100000000000001" customHeight="1">
      <c r="A378" s="80" t="s">
        <v>814</v>
      </c>
      <c r="B378" s="80"/>
      <c r="C378" s="80"/>
      <c r="D378" s="80"/>
      <c r="E378" s="80"/>
      <c r="F378" s="80"/>
      <c r="G378" s="80"/>
    </row>
    <row r="379" spans="1:7" ht="15" customHeight="1">
      <c r="A379" s="76" t="s">
        <v>553</v>
      </c>
      <c r="B379" s="76"/>
      <c r="C379" s="12" t="s">
        <v>4</v>
      </c>
      <c r="D379" s="12" t="s">
        <v>501</v>
      </c>
      <c r="E379" s="12" t="s">
        <v>502</v>
      </c>
      <c r="F379" s="12" t="s">
        <v>503</v>
      </c>
      <c r="G379" s="12" t="s">
        <v>504</v>
      </c>
    </row>
    <row r="380" spans="1:7" ht="15" customHeight="1">
      <c r="A380" s="18" t="s">
        <v>815</v>
      </c>
      <c r="B380" s="19" t="s">
        <v>816</v>
      </c>
      <c r="C380" s="18" t="s">
        <v>29</v>
      </c>
      <c r="D380" s="18" t="s">
        <v>817</v>
      </c>
      <c r="E380" s="20">
        <v>1.3140000000000001</v>
      </c>
      <c r="F380" s="21">
        <v>39.380000000000003</v>
      </c>
      <c r="G380" s="21">
        <f>ROUND(ROUND(E380,8)*F380,2)</f>
        <v>51.75</v>
      </c>
    </row>
    <row r="381" spans="1:7" ht="15" customHeight="1">
      <c r="A381" s="1"/>
      <c r="B381" s="1"/>
      <c r="C381" s="1"/>
      <c r="D381" s="1"/>
      <c r="E381" s="77" t="s">
        <v>555</v>
      </c>
      <c r="F381" s="77"/>
      <c r="G381" s="22">
        <f>SUM(G380:G380)</f>
        <v>51.75</v>
      </c>
    </row>
    <row r="382" spans="1:7" ht="15" customHeight="1">
      <c r="A382" s="76" t="s">
        <v>586</v>
      </c>
      <c r="B382" s="76"/>
      <c r="C382" s="12" t="s">
        <v>4</v>
      </c>
      <c r="D382" s="12" t="s">
        <v>501</v>
      </c>
      <c r="E382" s="12" t="s">
        <v>502</v>
      </c>
      <c r="F382" s="12" t="s">
        <v>503</v>
      </c>
      <c r="G382" s="12" t="s">
        <v>504</v>
      </c>
    </row>
    <row r="383" spans="1:7" ht="15" customHeight="1">
      <c r="A383" s="18" t="s">
        <v>818</v>
      </c>
      <c r="B383" s="19" t="s">
        <v>819</v>
      </c>
      <c r="C383" s="18" t="s">
        <v>14</v>
      </c>
      <c r="D383" s="18" t="s">
        <v>15</v>
      </c>
      <c r="E383" s="20">
        <v>0.4</v>
      </c>
      <c r="F383" s="21">
        <v>28.88</v>
      </c>
      <c r="G383" s="21">
        <f>ROUND(ROUND(E383,8)*F383,2)</f>
        <v>11.55</v>
      </c>
    </row>
    <row r="384" spans="1:7" ht="15" customHeight="1">
      <c r="A384" s="18" t="s">
        <v>607</v>
      </c>
      <c r="B384" s="19" t="s">
        <v>608</v>
      </c>
      <c r="C384" s="18" t="s">
        <v>14</v>
      </c>
      <c r="D384" s="18" t="s">
        <v>15</v>
      </c>
      <c r="E384" s="20">
        <v>0.2</v>
      </c>
      <c r="F384" s="21">
        <v>22.1</v>
      </c>
      <c r="G384" s="21">
        <f>ROUND(ROUND(E384,8)*F384,2)</f>
        <v>4.42</v>
      </c>
    </row>
    <row r="385" spans="1:7" ht="18" customHeight="1">
      <c r="A385" s="1"/>
      <c r="B385" s="1"/>
      <c r="C385" s="1"/>
      <c r="D385" s="1"/>
      <c r="E385" s="77" t="s">
        <v>589</v>
      </c>
      <c r="F385" s="77"/>
      <c r="G385" s="22">
        <f>SUM(G383:G384)</f>
        <v>15.97</v>
      </c>
    </row>
    <row r="386" spans="1:7" ht="15" customHeight="1">
      <c r="A386" s="1"/>
      <c r="B386" s="1"/>
      <c r="C386" s="1"/>
      <c r="D386" s="1"/>
      <c r="E386" s="78" t="s">
        <v>522</v>
      </c>
      <c r="F386" s="78"/>
      <c r="G386" s="4">
        <f>SUM(G381,G385)</f>
        <v>67.72</v>
      </c>
    </row>
    <row r="387" spans="1:7" ht="15" customHeight="1">
      <c r="A387" s="1"/>
      <c r="B387" s="1"/>
      <c r="C387" s="1"/>
      <c r="D387" s="1"/>
      <c r="E387" s="78" t="s">
        <v>523</v>
      </c>
      <c r="F387" s="78"/>
      <c r="G387" s="4">
        <f>ROUND(G386*(0/100),2)</f>
        <v>0</v>
      </c>
    </row>
    <row r="388" spans="1:7" ht="15" customHeight="1">
      <c r="A388" s="1"/>
      <c r="B388" s="1"/>
      <c r="C388" s="1"/>
      <c r="D388" s="1"/>
      <c r="E388" s="78" t="s">
        <v>524</v>
      </c>
      <c r="F388" s="78"/>
      <c r="G388" s="4">
        <f>G387+G386</f>
        <v>67.72</v>
      </c>
    </row>
    <row r="389" spans="1:7" ht="9.9499999999999993" customHeight="1">
      <c r="A389" s="1"/>
      <c r="B389" s="1"/>
      <c r="C389" s="1"/>
      <c r="D389" s="1"/>
      <c r="E389" s="79"/>
      <c r="F389" s="79"/>
      <c r="G389" s="79"/>
    </row>
    <row r="390" spans="1:7" ht="20.100000000000001" customHeight="1">
      <c r="A390" s="80" t="s">
        <v>820</v>
      </c>
      <c r="B390" s="80"/>
      <c r="C390" s="80"/>
      <c r="D390" s="80"/>
      <c r="E390" s="80"/>
      <c r="F390" s="80"/>
      <c r="G390" s="80"/>
    </row>
    <row r="391" spans="1:7" ht="15" customHeight="1">
      <c r="A391" s="76" t="s">
        <v>553</v>
      </c>
      <c r="B391" s="76"/>
      <c r="C391" s="12" t="s">
        <v>4</v>
      </c>
      <c r="D391" s="12" t="s">
        <v>501</v>
      </c>
      <c r="E391" s="12" t="s">
        <v>502</v>
      </c>
      <c r="F391" s="12" t="s">
        <v>503</v>
      </c>
      <c r="G391" s="12" t="s">
        <v>504</v>
      </c>
    </row>
    <row r="392" spans="1:7" ht="21" customHeight="1">
      <c r="A392" s="18" t="s">
        <v>821</v>
      </c>
      <c r="B392" s="19" t="s">
        <v>822</v>
      </c>
      <c r="C392" s="18" t="s">
        <v>14</v>
      </c>
      <c r="D392" s="18" t="s">
        <v>101</v>
      </c>
      <c r="E392" s="20">
        <v>1.3140000000000001</v>
      </c>
      <c r="F392" s="21">
        <v>51.08</v>
      </c>
      <c r="G392" s="21">
        <f>ROUND(ROUND(E392,8)*F392,2)</f>
        <v>67.12</v>
      </c>
    </row>
    <row r="393" spans="1:7" ht="15" customHeight="1">
      <c r="A393" s="1"/>
      <c r="B393" s="1"/>
      <c r="C393" s="1"/>
      <c r="D393" s="1"/>
      <c r="E393" s="77" t="s">
        <v>555</v>
      </c>
      <c r="F393" s="77"/>
      <c r="G393" s="22">
        <f>SUM(G392:G392)</f>
        <v>67.12</v>
      </c>
    </row>
    <row r="394" spans="1:7" ht="15" customHeight="1">
      <c r="A394" s="76" t="s">
        <v>586</v>
      </c>
      <c r="B394" s="76"/>
      <c r="C394" s="12" t="s">
        <v>4</v>
      </c>
      <c r="D394" s="12" t="s">
        <v>501</v>
      </c>
      <c r="E394" s="12" t="s">
        <v>502</v>
      </c>
      <c r="F394" s="12" t="s">
        <v>503</v>
      </c>
      <c r="G394" s="12" t="s">
        <v>504</v>
      </c>
    </row>
    <row r="395" spans="1:7" ht="15" customHeight="1">
      <c r="A395" s="18" t="s">
        <v>818</v>
      </c>
      <c r="B395" s="19" t="s">
        <v>819</v>
      </c>
      <c r="C395" s="18" t="s">
        <v>14</v>
      </c>
      <c r="D395" s="18" t="s">
        <v>15</v>
      </c>
      <c r="E395" s="20">
        <v>0.4</v>
      </c>
      <c r="F395" s="21">
        <v>28.88</v>
      </c>
      <c r="G395" s="21">
        <f>ROUND(ROUND(E395,8)*F395,2)</f>
        <v>11.55</v>
      </c>
    </row>
    <row r="396" spans="1:7" ht="15" customHeight="1">
      <c r="A396" s="18" t="s">
        <v>607</v>
      </c>
      <c r="B396" s="19" t="s">
        <v>608</v>
      </c>
      <c r="C396" s="18" t="s">
        <v>14</v>
      </c>
      <c r="D396" s="18" t="s">
        <v>15</v>
      </c>
      <c r="E396" s="20">
        <v>0.2</v>
      </c>
      <c r="F396" s="21">
        <v>22.1</v>
      </c>
      <c r="G396" s="21">
        <f>ROUND(ROUND(E396,8)*F396,2)</f>
        <v>4.42</v>
      </c>
    </row>
    <row r="397" spans="1:7" ht="18" customHeight="1">
      <c r="A397" s="1"/>
      <c r="B397" s="1"/>
      <c r="C397" s="1"/>
      <c r="D397" s="1"/>
      <c r="E397" s="77" t="s">
        <v>589</v>
      </c>
      <c r="F397" s="77"/>
      <c r="G397" s="22">
        <f>SUM(G395:G396)</f>
        <v>15.97</v>
      </c>
    </row>
    <row r="398" spans="1:7" ht="15" customHeight="1">
      <c r="A398" s="1"/>
      <c r="B398" s="1"/>
      <c r="C398" s="1"/>
      <c r="D398" s="1"/>
      <c r="E398" s="78" t="s">
        <v>522</v>
      </c>
      <c r="F398" s="78"/>
      <c r="G398" s="4">
        <f>SUM(G393,G397)</f>
        <v>83.09</v>
      </c>
    </row>
    <row r="399" spans="1:7" ht="15" customHeight="1">
      <c r="A399" s="1"/>
      <c r="B399" s="1"/>
      <c r="C399" s="1"/>
      <c r="D399" s="1"/>
      <c r="E399" s="78" t="s">
        <v>523</v>
      </c>
      <c r="F399" s="78"/>
      <c r="G399" s="4">
        <f>ROUND(G398*(0/100),2)</f>
        <v>0</v>
      </c>
    </row>
    <row r="400" spans="1:7" ht="15" customHeight="1">
      <c r="A400" s="1"/>
      <c r="B400" s="1"/>
      <c r="C400" s="1"/>
      <c r="D400" s="1"/>
      <c r="E400" s="78" t="s">
        <v>524</v>
      </c>
      <c r="F400" s="78"/>
      <c r="G400" s="4">
        <f>G399+G398</f>
        <v>83.09</v>
      </c>
    </row>
    <row r="401" spans="1:7" ht="9.9499999999999993" customHeight="1">
      <c r="A401" s="1"/>
      <c r="B401" s="1"/>
      <c r="C401" s="1"/>
      <c r="D401" s="1"/>
      <c r="E401" s="79"/>
      <c r="F401" s="79"/>
      <c r="G401" s="79"/>
    </row>
    <row r="402" spans="1:7" ht="20.100000000000001" customHeight="1">
      <c r="A402" s="80" t="s">
        <v>823</v>
      </c>
      <c r="B402" s="80"/>
      <c r="C402" s="80"/>
      <c r="D402" s="80"/>
      <c r="E402" s="80"/>
      <c r="F402" s="80"/>
      <c r="G402" s="80"/>
    </row>
    <row r="403" spans="1:7" ht="15" customHeight="1">
      <c r="A403" s="76" t="s">
        <v>553</v>
      </c>
      <c r="B403" s="76"/>
      <c r="C403" s="12" t="s">
        <v>4</v>
      </c>
      <c r="D403" s="12" t="s">
        <v>501</v>
      </c>
      <c r="E403" s="12" t="s">
        <v>502</v>
      </c>
      <c r="F403" s="12" t="s">
        <v>503</v>
      </c>
      <c r="G403" s="12" t="s">
        <v>504</v>
      </c>
    </row>
    <row r="404" spans="1:7" ht="21" customHeight="1">
      <c r="A404" s="18" t="s">
        <v>824</v>
      </c>
      <c r="B404" s="19" t="s">
        <v>825</v>
      </c>
      <c r="C404" s="18" t="s">
        <v>14</v>
      </c>
      <c r="D404" s="18" t="s">
        <v>101</v>
      </c>
      <c r="E404" s="20">
        <v>2.5000000000000001E-2</v>
      </c>
      <c r="F404" s="21">
        <v>15.73</v>
      </c>
      <c r="G404" s="21">
        <f>ROUND(ROUND(E404,8)*F404,2)</f>
        <v>0.39</v>
      </c>
    </row>
    <row r="405" spans="1:7" ht="29.1" customHeight="1">
      <c r="A405" s="18" t="s">
        <v>826</v>
      </c>
      <c r="B405" s="19" t="s">
        <v>827</v>
      </c>
      <c r="C405" s="18" t="s">
        <v>14</v>
      </c>
      <c r="D405" s="18" t="s">
        <v>58</v>
      </c>
      <c r="E405" s="20">
        <v>0.54300000000000004</v>
      </c>
      <c r="F405" s="21">
        <v>0.22</v>
      </c>
      <c r="G405" s="21">
        <f>ROUND(ROUND(E405,8)*F405,2)</f>
        <v>0.12</v>
      </c>
    </row>
    <row r="406" spans="1:7" ht="15" customHeight="1">
      <c r="A406" s="1"/>
      <c r="B406" s="1"/>
      <c r="C406" s="1"/>
      <c r="D406" s="1"/>
      <c r="E406" s="77" t="s">
        <v>555</v>
      </c>
      <c r="F406" s="77"/>
      <c r="G406" s="22">
        <f>SUM(G404:G405)</f>
        <v>0.51</v>
      </c>
    </row>
    <row r="407" spans="1:7" ht="15" customHeight="1">
      <c r="A407" s="76" t="s">
        <v>586</v>
      </c>
      <c r="B407" s="76"/>
      <c r="C407" s="12" t="s">
        <v>4</v>
      </c>
      <c r="D407" s="12" t="s">
        <v>501</v>
      </c>
      <c r="E407" s="12" t="s">
        <v>502</v>
      </c>
      <c r="F407" s="12" t="s">
        <v>503</v>
      </c>
      <c r="G407" s="12" t="s">
        <v>504</v>
      </c>
    </row>
    <row r="408" spans="1:7" ht="21" customHeight="1">
      <c r="A408" s="18" t="s">
        <v>828</v>
      </c>
      <c r="B408" s="19" t="s">
        <v>829</v>
      </c>
      <c r="C408" s="18" t="s">
        <v>14</v>
      </c>
      <c r="D408" s="18" t="s">
        <v>15</v>
      </c>
      <c r="E408" s="20">
        <v>6.4000000000000003E-3</v>
      </c>
      <c r="F408" s="21">
        <v>23.22</v>
      </c>
      <c r="G408" s="21">
        <f>ROUND(ROUND(E408,8)*F408,2)</f>
        <v>0.15</v>
      </c>
    </row>
    <row r="409" spans="1:7" ht="15" customHeight="1">
      <c r="A409" s="18" t="s">
        <v>830</v>
      </c>
      <c r="B409" s="19" t="s">
        <v>831</v>
      </c>
      <c r="C409" s="18" t="s">
        <v>14</v>
      </c>
      <c r="D409" s="18" t="s">
        <v>15</v>
      </c>
      <c r="E409" s="20">
        <v>3.9199999999999999E-2</v>
      </c>
      <c r="F409" s="21">
        <v>28.73</v>
      </c>
      <c r="G409" s="21">
        <f>ROUND(ROUND(E409,8)*F409,2)</f>
        <v>1.1299999999999999</v>
      </c>
    </row>
    <row r="410" spans="1:7" ht="18" customHeight="1">
      <c r="A410" s="1"/>
      <c r="B410" s="1"/>
      <c r="C410" s="1"/>
      <c r="D410" s="1"/>
      <c r="E410" s="77" t="s">
        <v>589</v>
      </c>
      <c r="F410" s="77"/>
      <c r="G410" s="22">
        <f>SUM(G408:G409)</f>
        <v>1.2799999999999998</v>
      </c>
    </row>
    <row r="411" spans="1:7" ht="15" customHeight="1">
      <c r="A411" s="76" t="s">
        <v>518</v>
      </c>
      <c r="B411" s="76"/>
      <c r="C411" s="12" t="s">
        <v>4</v>
      </c>
      <c r="D411" s="12" t="s">
        <v>501</v>
      </c>
      <c r="E411" s="12" t="s">
        <v>502</v>
      </c>
      <c r="F411" s="12" t="s">
        <v>503</v>
      </c>
      <c r="G411" s="12" t="s">
        <v>504</v>
      </c>
    </row>
    <row r="412" spans="1:7" ht="21" customHeight="1">
      <c r="A412" s="18" t="s">
        <v>832</v>
      </c>
      <c r="B412" s="19" t="s">
        <v>833</v>
      </c>
      <c r="C412" s="18" t="s">
        <v>14</v>
      </c>
      <c r="D412" s="18" t="s">
        <v>101</v>
      </c>
      <c r="E412" s="20">
        <v>1</v>
      </c>
      <c r="F412" s="21">
        <v>9.19</v>
      </c>
      <c r="G412" s="21">
        <f>ROUND(ROUND(E412,8)*F412,2)</f>
        <v>9.19</v>
      </c>
    </row>
    <row r="413" spans="1:7" ht="15" customHeight="1">
      <c r="A413" s="1"/>
      <c r="B413" s="1"/>
      <c r="C413" s="1"/>
      <c r="D413" s="1"/>
      <c r="E413" s="77" t="s">
        <v>521</v>
      </c>
      <c r="F413" s="77"/>
      <c r="G413" s="22">
        <f>SUM(G412:G412)</f>
        <v>9.19</v>
      </c>
    </row>
    <row r="414" spans="1:7" ht="15" customHeight="1">
      <c r="A414" s="1"/>
      <c r="B414" s="1"/>
      <c r="C414" s="1"/>
      <c r="D414" s="1"/>
      <c r="E414" s="78" t="s">
        <v>522</v>
      </c>
      <c r="F414" s="78"/>
      <c r="G414" s="4">
        <f>SUM(G406,G410,G413)</f>
        <v>10.979999999999999</v>
      </c>
    </row>
    <row r="415" spans="1:7" ht="15" customHeight="1">
      <c r="A415" s="1"/>
      <c r="B415" s="1"/>
      <c r="C415" s="1"/>
      <c r="D415" s="1"/>
      <c r="E415" s="78" t="s">
        <v>523</v>
      </c>
      <c r="F415" s="78"/>
      <c r="G415" s="4">
        <f>ROUND(G414*(0/100),2)</f>
        <v>0</v>
      </c>
    </row>
    <row r="416" spans="1:7" ht="15" customHeight="1">
      <c r="A416" s="1"/>
      <c r="B416" s="1"/>
      <c r="C416" s="1"/>
      <c r="D416" s="1"/>
      <c r="E416" s="78" t="s">
        <v>524</v>
      </c>
      <c r="F416" s="78"/>
      <c r="G416" s="4">
        <f>G415+G414</f>
        <v>10.979999999999999</v>
      </c>
    </row>
    <row r="417" spans="1:7" ht="9.9499999999999993" customHeight="1">
      <c r="A417" s="1"/>
      <c r="B417" s="1"/>
      <c r="C417" s="1"/>
      <c r="D417" s="1"/>
      <c r="E417" s="79"/>
      <c r="F417" s="79"/>
      <c r="G417" s="79"/>
    </row>
    <row r="418" spans="1:7" ht="20.100000000000001" customHeight="1">
      <c r="A418" s="80" t="s">
        <v>834</v>
      </c>
      <c r="B418" s="80"/>
      <c r="C418" s="80"/>
      <c r="D418" s="80"/>
      <c r="E418" s="80"/>
      <c r="F418" s="80"/>
      <c r="G418" s="80"/>
    </row>
    <row r="419" spans="1:7" ht="15" customHeight="1">
      <c r="A419" s="76" t="s">
        <v>553</v>
      </c>
      <c r="B419" s="76"/>
      <c r="C419" s="12" t="s">
        <v>4</v>
      </c>
      <c r="D419" s="12" t="s">
        <v>501</v>
      </c>
      <c r="E419" s="12" t="s">
        <v>502</v>
      </c>
      <c r="F419" s="12" t="s">
        <v>503</v>
      </c>
      <c r="G419" s="12" t="s">
        <v>504</v>
      </c>
    </row>
    <row r="420" spans="1:7" ht="29.1" customHeight="1">
      <c r="A420" s="18" t="s">
        <v>835</v>
      </c>
      <c r="B420" s="19" t="s">
        <v>836</v>
      </c>
      <c r="C420" s="18" t="s">
        <v>29</v>
      </c>
      <c r="D420" s="18" t="s">
        <v>101</v>
      </c>
      <c r="E420" s="20">
        <v>47.5</v>
      </c>
      <c r="F420" s="21">
        <v>5.49</v>
      </c>
      <c r="G420" s="21">
        <f>ROUND(ROUND(E420,8)*F420,2)</f>
        <v>260.77999999999997</v>
      </c>
    </row>
    <row r="421" spans="1:7" ht="15" customHeight="1">
      <c r="A421" s="1"/>
      <c r="B421" s="1"/>
      <c r="C421" s="1"/>
      <c r="D421" s="1"/>
      <c r="E421" s="77" t="s">
        <v>555</v>
      </c>
      <c r="F421" s="77"/>
      <c r="G421" s="22">
        <f>SUM(G420:G420)</f>
        <v>260.77999999999997</v>
      </c>
    </row>
    <row r="422" spans="1:7" ht="15" customHeight="1">
      <c r="A422" s="76" t="s">
        <v>586</v>
      </c>
      <c r="B422" s="76"/>
      <c r="C422" s="12" t="s">
        <v>4</v>
      </c>
      <c r="D422" s="12" t="s">
        <v>501</v>
      </c>
      <c r="E422" s="12" t="s">
        <v>502</v>
      </c>
      <c r="F422" s="12" t="s">
        <v>503</v>
      </c>
      <c r="G422" s="12" t="s">
        <v>504</v>
      </c>
    </row>
    <row r="423" spans="1:7" ht="15" customHeight="1">
      <c r="A423" s="18" t="s">
        <v>818</v>
      </c>
      <c r="B423" s="19" t="s">
        <v>819</v>
      </c>
      <c r="C423" s="18" t="s">
        <v>14</v>
      </c>
      <c r="D423" s="18" t="s">
        <v>15</v>
      </c>
      <c r="E423" s="20">
        <v>1.5</v>
      </c>
      <c r="F423" s="21">
        <v>28.88</v>
      </c>
      <c r="G423" s="21">
        <f>ROUND(ROUND(E423,8)*F423,2)</f>
        <v>43.32</v>
      </c>
    </row>
    <row r="424" spans="1:7" ht="15" customHeight="1">
      <c r="A424" s="18" t="s">
        <v>607</v>
      </c>
      <c r="B424" s="19" t="s">
        <v>608</v>
      </c>
      <c r="C424" s="18" t="s">
        <v>14</v>
      </c>
      <c r="D424" s="18" t="s">
        <v>15</v>
      </c>
      <c r="E424" s="20">
        <v>4</v>
      </c>
      <c r="F424" s="21">
        <v>22.1</v>
      </c>
      <c r="G424" s="21">
        <f>ROUND(ROUND(E424,8)*F424,2)</f>
        <v>88.4</v>
      </c>
    </row>
    <row r="425" spans="1:7" ht="18" customHeight="1">
      <c r="A425" s="1"/>
      <c r="B425" s="1"/>
      <c r="C425" s="1"/>
      <c r="D425" s="1"/>
      <c r="E425" s="77" t="s">
        <v>589</v>
      </c>
      <c r="F425" s="77"/>
      <c r="G425" s="22">
        <f>SUM(G423:G424)</f>
        <v>131.72</v>
      </c>
    </row>
    <row r="426" spans="1:7" ht="15" customHeight="1">
      <c r="A426" s="1"/>
      <c r="B426" s="1"/>
      <c r="C426" s="1"/>
      <c r="D426" s="1"/>
      <c r="E426" s="78" t="s">
        <v>522</v>
      </c>
      <c r="F426" s="78"/>
      <c r="G426" s="4">
        <f>SUM(G421,G425)</f>
        <v>392.5</v>
      </c>
    </row>
    <row r="427" spans="1:7" ht="15" customHeight="1">
      <c r="A427" s="1"/>
      <c r="B427" s="1"/>
      <c r="C427" s="1"/>
      <c r="D427" s="1"/>
      <c r="E427" s="78" t="s">
        <v>523</v>
      </c>
      <c r="F427" s="78"/>
      <c r="G427" s="4">
        <f>ROUND(G426*(0/100),2)</f>
        <v>0</v>
      </c>
    </row>
    <row r="428" spans="1:7" ht="15" customHeight="1">
      <c r="A428" s="1"/>
      <c r="B428" s="1"/>
      <c r="C428" s="1"/>
      <c r="D428" s="1"/>
      <c r="E428" s="78" t="s">
        <v>524</v>
      </c>
      <c r="F428" s="78"/>
      <c r="G428" s="4">
        <f>G427+G426</f>
        <v>392.5</v>
      </c>
    </row>
    <row r="429" spans="1:7" ht="9.9499999999999993" customHeight="1">
      <c r="A429" s="1"/>
      <c r="B429" s="1"/>
      <c r="C429" s="1"/>
      <c r="D429" s="1"/>
      <c r="E429" s="79"/>
      <c r="F429" s="79"/>
      <c r="G429" s="79"/>
    </row>
    <row r="430" spans="1:7" ht="20.100000000000001" customHeight="1">
      <c r="A430" s="80" t="s">
        <v>837</v>
      </c>
      <c r="B430" s="80"/>
      <c r="C430" s="80"/>
      <c r="D430" s="80"/>
      <c r="E430" s="80"/>
      <c r="F430" s="80"/>
      <c r="G430" s="80"/>
    </row>
    <row r="431" spans="1:7" ht="15" customHeight="1">
      <c r="A431" s="76" t="s">
        <v>807</v>
      </c>
      <c r="B431" s="76"/>
      <c r="C431" s="12" t="s">
        <v>4</v>
      </c>
      <c r="D431" s="12" t="s">
        <v>501</v>
      </c>
      <c r="E431" s="12" t="s">
        <v>502</v>
      </c>
      <c r="F431" s="12" t="s">
        <v>503</v>
      </c>
      <c r="G431" s="12" t="s">
        <v>504</v>
      </c>
    </row>
    <row r="432" spans="1:7" ht="29.1" customHeight="1">
      <c r="A432" s="18" t="s">
        <v>838</v>
      </c>
      <c r="B432" s="19" t="s">
        <v>839</v>
      </c>
      <c r="C432" s="18" t="s">
        <v>14</v>
      </c>
      <c r="D432" s="18" t="s">
        <v>840</v>
      </c>
      <c r="E432" s="20">
        <v>0.2084</v>
      </c>
      <c r="F432" s="21">
        <v>27.53</v>
      </c>
      <c r="G432" s="21">
        <f>TRUNC(TRUNC(E432,8)*F432,2)</f>
        <v>5.73</v>
      </c>
    </row>
    <row r="433" spans="1:7" ht="29.1" customHeight="1">
      <c r="A433" s="18" t="s">
        <v>841</v>
      </c>
      <c r="B433" s="19" t="s">
        <v>842</v>
      </c>
      <c r="C433" s="18" t="s">
        <v>14</v>
      </c>
      <c r="D433" s="18" t="s">
        <v>810</v>
      </c>
      <c r="E433" s="20">
        <v>8.5300000000000001E-2</v>
      </c>
      <c r="F433" s="21">
        <v>30.32</v>
      </c>
      <c r="G433" s="21">
        <f>TRUNC(TRUNC(E433,8)*F433,2)</f>
        <v>2.58</v>
      </c>
    </row>
    <row r="434" spans="1:7" ht="18" customHeight="1">
      <c r="A434" s="1"/>
      <c r="B434" s="1"/>
      <c r="C434" s="1"/>
      <c r="D434" s="1"/>
      <c r="E434" s="77" t="s">
        <v>811</v>
      </c>
      <c r="F434" s="77"/>
      <c r="G434" s="22">
        <f>SUM(G432:G433)</f>
        <v>8.31</v>
      </c>
    </row>
    <row r="435" spans="1:7" ht="15" customHeight="1">
      <c r="A435" s="76" t="s">
        <v>586</v>
      </c>
      <c r="B435" s="76"/>
      <c r="C435" s="12" t="s">
        <v>4</v>
      </c>
      <c r="D435" s="12" t="s">
        <v>501</v>
      </c>
      <c r="E435" s="12" t="s">
        <v>502</v>
      </c>
      <c r="F435" s="12" t="s">
        <v>503</v>
      </c>
      <c r="G435" s="12" t="s">
        <v>504</v>
      </c>
    </row>
    <row r="436" spans="1:7" ht="21" customHeight="1">
      <c r="A436" s="18" t="s">
        <v>843</v>
      </c>
      <c r="B436" s="19" t="s">
        <v>844</v>
      </c>
      <c r="C436" s="18" t="s">
        <v>14</v>
      </c>
      <c r="D436" s="18" t="s">
        <v>15</v>
      </c>
      <c r="E436" s="20">
        <v>8.2600000000000007E-2</v>
      </c>
      <c r="F436" s="21">
        <v>22.64</v>
      </c>
      <c r="G436" s="21">
        <f>TRUNC(TRUNC(E436,8)*F436,2)</f>
        <v>1.87</v>
      </c>
    </row>
    <row r="437" spans="1:7" ht="18" customHeight="1">
      <c r="A437" s="1"/>
      <c r="B437" s="1"/>
      <c r="C437" s="1"/>
      <c r="D437" s="1"/>
      <c r="E437" s="77" t="s">
        <v>589</v>
      </c>
      <c r="F437" s="77"/>
      <c r="G437" s="22">
        <f>SUM(G436:G436)</f>
        <v>1.87</v>
      </c>
    </row>
    <row r="438" spans="1:7" ht="15" customHeight="1">
      <c r="A438" s="1"/>
      <c r="B438" s="1"/>
      <c r="C438" s="1"/>
      <c r="D438" s="1"/>
      <c r="E438" s="78" t="s">
        <v>522</v>
      </c>
      <c r="F438" s="78"/>
      <c r="G438" s="4">
        <f>SUM(G434,G437)</f>
        <v>10.18</v>
      </c>
    </row>
    <row r="439" spans="1:7" ht="15" customHeight="1">
      <c r="A439" s="1"/>
      <c r="B439" s="1"/>
      <c r="C439" s="1"/>
      <c r="D439" s="1"/>
      <c r="E439" s="78" t="s">
        <v>523</v>
      </c>
      <c r="F439" s="78"/>
      <c r="G439" s="4">
        <f>ROUND(G438*(0/100),2)</f>
        <v>0</v>
      </c>
    </row>
    <row r="440" spans="1:7" ht="15" customHeight="1">
      <c r="A440" s="1"/>
      <c r="B440" s="1"/>
      <c r="C440" s="1"/>
      <c r="D440" s="1"/>
      <c r="E440" s="78" t="s">
        <v>524</v>
      </c>
      <c r="F440" s="78"/>
      <c r="G440" s="4">
        <f>G439+G438</f>
        <v>10.18</v>
      </c>
    </row>
    <row r="441" spans="1:7" ht="9.9499999999999993" customHeight="1">
      <c r="A441" s="1"/>
      <c r="B441" s="1"/>
      <c r="C441" s="1"/>
      <c r="D441" s="1"/>
      <c r="E441" s="79"/>
      <c r="F441" s="79"/>
      <c r="G441" s="79"/>
    </row>
    <row r="442" spans="1:7" ht="20.100000000000001" customHeight="1">
      <c r="A442" s="80" t="s">
        <v>845</v>
      </c>
      <c r="B442" s="80"/>
      <c r="C442" s="80"/>
      <c r="D442" s="80"/>
      <c r="E442" s="80"/>
      <c r="F442" s="80"/>
      <c r="G442" s="80"/>
    </row>
    <row r="443" spans="1:7" ht="15" customHeight="1">
      <c r="A443" s="76" t="s">
        <v>553</v>
      </c>
      <c r="B443" s="76"/>
      <c r="C443" s="12" t="s">
        <v>4</v>
      </c>
      <c r="D443" s="12" t="s">
        <v>501</v>
      </c>
      <c r="E443" s="12" t="s">
        <v>502</v>
      </c>
      <c r="F443" s="12" t="s">
        <v>503</v>
      </c>
      <c r="G443" s="12" t="s">
        <v>504</v>
      </c>
    </row>
    <row r="444" spans="1:7" ht="29.1" customHeight="1">
      <c r="A444" s="18" t="s">
        <v>846</v>
      </c>
      <c r="B444" s="19" t="s">
        <v>847</v>
      </c>
      <c r="C444" s="18" t="s">
        <v>14</v>
      </c>
      <c r="D444" s="18" t="s">
        <v>101</v>
      </c>
      <c r="E444" s="20">
        <v>1.05</v>
      </c>
      <c r="F444" s="21">
        <v>167.77</v>
      </c>
      <c r="G444" s="21">
        <f>ROUND(ROUND(E444,8)*F444,2)</f>
        <v>176.16</v>
      </c>
    </row>
    <row r="445" spans="1:7" ht="15" customHeight="1">
      <c r="A445" s="1"/>
      <c r="B445" s="1"/>
      <c r="C445" s="1"/>
      <c r="D445" s="1"/>
      <c r="E445" s="77" t="s">
        <v>555</v>
      </c>
      <c r="F445" s="77"/>
      <c r="G445" s="22">
        <f>SUM(G444:G444)</f>
        <v>176.16</v>
      </c>
    </row>
    <row r="446" spans="1:7" ht="15" customHeight="1">
      <c r="A446" s="76" t="s">
        <v>586</v>
      </c>
      <c r="B446" s="76"/>
      <c r="C446" s="12" t="s">
        <v>4</v>
      </c>
      <c r="D446" s="12" t="s">
        <v>501</v>
      </c>
      <c r="E446" s="12" t="s">
        <v>502</v>
      </c>
      <c r="F446" s="12" t="s">
        <v>503</v>
      </c>
      <c r="G446" s="12" t="s">
        <v>504</v>
      </c>
    </row>
    <row r="447" spans="1:7" ht="15" customHeight="1">
      <c r="A447" s="18" t="s">
        <v>818</v>
      </c>
      <c r="B447" s="19" t="s">
        <v>819</v>
      </c>
      <c r="C447" s="18" t="s">
        <v>14</v>
      </c>
      <c r="D447" s="18" t="s">
        <v>15</v>
      </c>
      <c r="E447" s="20">
        <v>1</v>
      </c>
      <c r="F447" s="21">
        <v>28.88</v>
      </c>
      <c r="G447" s="21">
        <f>ROUND(ROUND(E447,8)*F447,2)</f>
        <v>28.88</v>
      </c>
    </row>
    <row r="448" spans="1:7" ht="15" customHeight="1">
      <c r="A448" s="18" t="s">
        <v>607</v>
      </c>
      <c r="B448" s="19" t="s">
        <v>608</v>
      </c>
      <c r="C448" s="18" t="s">
        <v>14</v>
      </c>
      <c r="D448" s="18" t="s">
        <v>15</v>
      </c>
      <c r="E448" s="20">
        <v>5</v>
      </c>
      <c r="F448" s="21">
        <v>22.1</v>
      </c>
      <c r="G448" s="21">
        <f>ROUND(ROUND(E448,8)*F448,2)</f>
        <v>110.5</v>
      </c>
    </row>
    <row r="449" spans="1:7" ht="18" customHeight="1">
      <c r="A449" s="1"/>
      <c r="B449" s="1"/>
      <c r="C449" s="1"/>
      <c r="D449" s="1"/>
      <c r="E449" s="77" t="s">
        <v>589</v>
      </c>
      <c r="F449" s="77"/>
      <c r="G449" s="22">
        <f>SUM(G447:G448)</f>
        <v>139.38</v>
      </c>
    </row>
    <row r="450" spans="1:7" ht="15" customHeight="1">
      <c r="A450" s="1"/>
      <c r="B450" s="1"/>
      <c r="C450" s="1"/>
      <c r="D450" s="1"/>
      <c r="E450" s="78" t="s">
        <v>522</v>
      </c>
      <c r="F450" s="78"/>
      <c r="G450" s="4">
        <f>SUM(G445,G449)</f>
        <v>315.53999999999996</v>
      </c>
    </row>
    <row r="451" spans="1:7" ht="15" customHeight="1">
      <c r="A451" s="1"/>
      <c r="B451" s="1"/>
      <c r="C451" s="1"/>
      <c r="D451" s="1"/>
      <c r="E451" s="78" t="s">
        <v>523</v>
      </c>
      <c r="F451" s="78"/>
      <c r="G451" s="4">
        <f>ROUND(G450*(0/100),2)</f>
        <v>0</v>
      </c>
    </row>
    <row r="452" spans="1:7" ht="15" customHeight="1">
      <c r="A452" s="1"/>
      <c r="B452" s="1"/>
      <c r="C452" s="1"/>
      <c r="D452" s="1"/>
      <c r="E452" s="78" t="s">
        <v>524</v>
      </c>
      <c r="F452" s="78"/>
      <c r="G452" s="4">
        <f>G451+G450</f>
        <v>315.53999999999996</v>
      </c>
    </row>
    <row r="453" spans="1:7" ht="9.9499999999999993" customHeight="1">
      <c r="A453" s="1"/>
      <c r="B453" s="1"/>
      <c r="C453" s="1"/>
      <c r="D453" s="1"/>
      <c r="E453" s="79"/>
      <c r="F453" s="79"/>
      <c r="G453" s="79"/>
    </row>
    <row r="454" spans="1:7" ht="20.100000000000001" customHeight="1">
      <c r="A454" s="80" t="s">
        <v>848</v>
      </c>
      <c r="B454" s="80"/>
      <c r="C454" s="80"/>
      <c r="D454" s="80"/>
      <c r="E454" s="80"/>
      <c r="F454" s="80"/>
      <c r="G454" s="80"/>
    </row>
    <row r="455" spans="1:7" ht="15" customHeight="1">
      <c r="A455" s="76" t="s">
        <v>807</v>
      </c>
      <c r="B455" s="76"/>
      <c r="C455" s="12" t="s">
        <v>4</v>
      </c>
      <c r="D455" s="12" t="s">
        <v>501</v>
      </c>
      <c r="E455" s="12" t="s">
        <v>502</v>
      </c>
      <c r="F455" s="12" t="s">
        <v>503</v>
      </c>
      <c r="G455" s="12" t="s">
        <v>504</v>
      </c>
    </row>
    <row r="456" spans="1:7" ht="29.1" customHeight="1">
      <c r="A456" s="18" t="s">
        <v>849</v>
      </c>
      <c r="B456" s="19" t="s">
        <v>850</v>
      </c>
      <c r="C456" s="18" t="s">
        <v>14</v>
      </c>
      <c r="D456" s="18" t="s">
        <v>840</v>
      </c>
      <c r="E456" s="20">
        <v>0.1394</v>
      </c>
      <c r="F456" s="21">
        <v>80.8</v>
      </c>
      <c r="G456" s="21">
        <f>TRUNC(TRUNC(E456,8)*F456,2)</f>
        <v>11.26</v>
      </c>
    </row>
    <row r="457" spans="1:7" ht="29.1" customHeight="1">
      <c r="A457" s="18" t="s">
        <v>851</v>
      </c>
      <c r="B457" s="19" t="s">
        <v>852</v>
      </c>
      <c r="C457" s="18" t="s">
        <v>14</v>
      </c>
      <c r="D457" s="18" t="s">
        <v>810</v>
      </c>
      <c r="E457" s="20">
        <v>0.24</v>
      </c>
      <c r="F457" s="21">
        <v>200.05</v>
      </c>
      <c r="G457" s="21">
        <f>TRUNC(TRUNC(E457,8)*F457,2)</f>
        <v>48.01</v>
      </c>
    </row>
    <row r="458" spans="1:7" ht="18" customHeight="1">
      <c r="A458" s="1"/>
      <c r="B458" s="1"/>
      <c r="C458" s="1"/>
      <c r="D458" s="1"/>
      <c r="E458" s="77" t="s">
        <v>811</v>
      </c>
      <c r="F458" s="77"/>
      <c r="G458" s="22">
        <f>SUM(G456:G457)</f>
        <v>59.269999999999996</v>
      </c>
    </row>
    <row r="459" spans="1:7" ht="15" customHeight="1">
      <c r="A459" s="1"/>
      <c r="B459" s="1"/>
      <c r="C459" s="1"/>
      <c r="D459" s="1"/>
      <c r="E459" s="78" t="s">
        <v>522</v>
      </c>
      <c r="F459" s="78"/>
      <c r="G459" s="4">
        <f>SUM(G458)</f>
        <v>59.269999999999996</v>
      </c>
    </row>
    <row r="460" spans="1:7" ht="15" customHeight="1">
      <c r="A460" s="1"/>
      <c r="B460" s="1"/>
      <c r="C460" s="1"/>
      <c r="D460" s="1"/>
      <c r="E460" s="78" t="s">
        <v>523</v>
      </c>
      <c r="F460" s="78"/>
      <c r="G460" s="4">
        <f>ROUND(G459*(0/100),2)</f>
        <v>0</v>
      </c>
    </row>
    <row r="461" spans="1:7" ht="15" customHeight="1">
      <c r="A461" s="1"/>
      <c r="B461" s="1"/>
      <c r="C461" s="1"/>
      <c r="D461" s="1"/>
      <c r="E461" s="78" t="s">
        <v>524</v>
      </c>
      <c r="F461" s="78"/>
      <c r="G461" s="4">
        <f>G460+G459</f>
        <v>59.269999999999996</v>
      </c>
    </row>
    <row r="462" spans="1:7" ht="9.9499999999999993" customHeight="1">
      <c r="A462" s="1"/>
      <c r="B462" s="1"/>
      <c r="C462" s="1"/>
      <c r="D462" s="1"/>
      <c r="E462" s="79"/>
      <c r="F462" s="79"/>
      <c r="G462" s="79"/>
    </row>
    <row r="463" spans="1:7" ht="20.100000000000001" customHeight="1">
      <c r="A463" s="80" t="s">
        <v>853</v>
      </c>
      <c r="B463" s="80"/>
      <c r="C463" s="80"/>
      <c r="D463" s="80"/>
      <c r="E463" s="80"/>
      <c r="F463" s="80"/>
      <c r="G463" s="80"/>
    </row>
    <row r="464" spans="1:7" ht="15" customHeight="1">
      <c r="A464" s="76" t="s">
        <v>553</v>
      </c>
      <c r="B464" s="76"/>
      <c r="C464" s="12" t="s">
        <v>4</v>
      </c>
      <c r="D464" s="12" t="s">
        <v>501</v>
      </c>
      <c r="E464" s="12" t="s">
        <v>502</v>
      </c>
      <c r="F464" s="12" t="s">
        <v>503</v>
      </c>
      <c r="G464" s="12" t="s">
        <v>504</v>
      </c>
    </row>
    <row r="465" spans="1:7" ht="29.1" customHeight="1">
      <c r="A465" s="18" t="s">
        <v>120</v>
      </c>
      <c r="B465" s="19" t="s">
        <v>121</v>
      </c>
      <c r="C465" s="18" t="s">
        <v>14</v>
      </c>
      <c r="D465" s="18" t="s">
        <v>81</v>
      </c>
      <c r="E465" s="20">
        <v>1</v>
      </c>
      <c r="F465" s="21">
        <v>1.45</v>
      </c>
      <c r="G465" s="21">
        <f>TRUNC(TRUNC(E465,8)*F465,2)</f>
        <v>1.45</v>
      </c>
    </row>
    <row r="466" spans="1:7" ht="15" customHeight="1">
      <c r="A466" s="1"/>
      <c r="B466" s="1"/>
      <c r="C466" s="1"/>
      <c r="D466" s="1"/>
      <c r="E466" s="77" t="s">
        <v>555</v>
      </c>
      <c r="F466" s="77"/>
      <c r="G466" s="22">
        <f>SUM(G465:G465)</f>
        <v>1.45</v>
      </c>
    </row>
    <row r="467" spans="1:7" ht="15" customHeight="1">
      <c r="A467" s="1"/>
      <c r="B467" s="1"/>
      <c r="C467" s="1"/>
      <c r="D467" s="1"/>
      <c r="E467" s="78" t="s">
        <v>522</v>
      </c>
      <c r="F467" s="78"/>
      <c r="G467" s="4">
        <f>SUM(G466)</f>
        <v>1.45</v>
      </c>
    </row>
    <row r="468" spans="1:7" ht="15" customHeight="1">
      <c r="A468" s="1"/>
      <c r="B468" s="1"/>
      <c r="C468" s="1"/>
      <c r="D468" s="1"/>
      <c r="E468" s="78" t="s">
        <v>523</v>
      </c>
      <c r="F468" s="78"/>
      <c r="G468" s="4">
        <f>ROUND(G467*(0/100),2)</f>
        <v>0</v>
      </c>
    </row>
    <row r="469" spans="1:7" ht="15" customHeight="1">
      <c r="A469" s="1"/>
      <c r="B469" s="1"/>
      <c r="C469" s="1"/>
      <c r="D469" s="1"/>
      <c r="E469" s="78" t="s">
        <v>524</v>
      </c>
      <c r="F469" s="78"/>
      <c r="G469" s="4">
        <f>G468+G467</f>
        <v>1.45</v>
      </c>
    </row>
    <row r="470" spans="1:7" ht="9.9499999999999993" customHeight="1">
      <c r="A470" s="1"/>
      <c r="B470" s="1"/>
      <c r="C470" s="1"/>
      <c r="D470" s="1"/>
      <c r="E470" s="79"/>
      <c r="F470" s="79"/>
      <c r="G470" s="79"/>
    </row>
    <row r="471" spans="1:7" ht="20.100000000000001" customHeight="1">
      <c r="A471" s="80" t="s">
        <v>854</v>
      </c>
      <c r="B471" s="80"/>
      <c r="C471" s="80"/>
      <c r="D471" s="80"/>
      <c r="E471" s="80"/>
      <c r="F471" s="80"/>
      <c r="G471" s="80"/>
    </row>
    <row r="472" spans="1:7" ht="15" customHeight="1">
      <c r="A472" s="76" t="s">
        <v>553</v>
      </c>
      <c r="B472" s="76"/>
      <c r="C472" s="12" t="s">
        <v>4</v>
      </c>
      <c r="D472" s="12" t="s">
        <v>501</v>
      </c>
      <c r="E472" s="12" t="s">
        <v>502</v>
      </c>
      <c r="F472" s="12" t="s">
        <v>503</v>
      </c>
      <c r="G472" s="12" t="s">
        <v>504</v>
      </c>
    </row>
    <row r="473" spans="1:7" ht="21" customHeight="1">
      <c r="A473" s="18" t="s">
        <v>824</v>
      </c>
      <c r="B473" s="19" t="s">
        <v>825</v>
      </c>
      <c r="C473" s="18" t="s">
        <v>14</v>
      </c>
      <c r="D473" s="18" t="s">
        <v>101</v>
      </c>
      <c r="E473" s="20">
        <v>2.5000000000000001E-2</v>
      </c>
      <c r="F473" s="21">
        <v>15.73</v>
      </c>
      <c r="G473" s="21">
        <f>TRUNC(TRUNC(E473,8)*F473,2)</f>
        <v>0.39</v>
      </c>
    </row>
    <row r="474" spans="1:7" ht="29.1" customHeight="1">
      <c r="A474" s="18" t="s">
        <v>826</v>
      </c>
      <c r="B474" s="19" t="s">
        <v>827</v>
      </c>
      <c r="C474" s="18" t="s">
        <v>14</v>
      </c>
      <c r="D474" s="18" t="s">
        <v>58</v>
      </c>
      <c r="E474" s="20">
        <v>0.36699999999999999</v>
      </c>
      <c r="F474" s="21">
        <v>0.22</v>
      </c>
      <c r="G474" s="21">
        <f>TRUNC(TRUNC(E474,8)*F474,2)</f>
        <v>0.08</v>
      </c>
    </row>
    <row r="475" spans="1:7" ht="15" customHeight="1">
      <c r="A475" s="1"/>
      <c r="B475" s="1"/>
      <c r="C475" s="1"/>
      <c r="D475" s="1"/>
      <c r="E475" s="77" t="s">
        <v>555</v>
      </c>
      <c r="F475" s="77"/>
      <c r="G475" s="22">
        <f>SUM(G473:G474)</f>
        <v>0.47000000000000003</v>
      </c>
    </row>
    <row r="476" spans="1:7" ht="15" customHeight="1">
      <c r="A476" s="76" t="s">
        <v>586</v>
      </c>
      <c r="B476" s="76"/>
      <c r="C476" s="12" t="s">
        <v>4</v>
      </c>
      <c r="D476" s="12" t="s">
        <v>501</v>
      </c>
      <c r="E476" s="12" t="s">
        <v>502</v>
      </c>
      <c r="F476" s="12" t="s">
        <v>503</v>
      </c>
      <c r="G476" s="12" t="s">
        <v>504</v>
      </c>
    </row>
    <row r="477" spans="1:7" ht="21" customHeight="1">
      <c r="A477" s="18" t="s">
        <v>828</v>
      </c>
      <c r="B477" s="19" t="s">
        <v>829</v>
      </c>
      <c r="C477" s="18" t="s">
        <v>14</v>
      </c>
      <c r="D477" s="18" t="s">
        <v>15</v>
      </c>
      <c r="E477" s="20">
        <v>7.6E-3</v>
      </c>
      <c r="F477" s="21">
        <v>23.22</v>
      </c>
      <c r="G477" s="21">
        <f>TRUNC(TRUNC(E477,8)*F477,2)</f>
        <v>0.17</v>
      </c>
    </row>
    <row r="478" spans="1:7" ht="15" customHeight="1">
      <c r="A478" s="18" t="s">
        <v>830</v>
      </c>
      <c r="B478" s="19" t="s">
        <v>831</v>
      </c>
      <c r="C478" s="18" t="s">
        <v>14</v>
      </c>
      <c r="D478" s="18" t="s">
        <v>15</v>
      </c>
      <c r="E478" s="20">
        <v>4.6399999999999997E-2</v>
      </c>
      <c r="F478" s="21">
        <v>28.73</v>
      </c>
      <c r="G478" s="21">
        <f>TRUNC(TRUNC(E478,8)*F478,2)</f>
        <v>1.33</v>
      </c>
    </row>
    <row r="479" spans="1:7" ht="18" customHeight="1">
      <c r="A479" s="1"/>
      <c r="B479" s="1"/>
      <c r="C479" s="1"/>
      <c r="D479" s="1"/>
      <c r="E479" s="77" t="s">
        <v>589</v>
      </c>
      <c r="F479" s="77"/>
      <c r="G479" s="22">
        <f>SUM(G477:G478)</f>
        <v>1.5</v>
      </c>
    </row>
    <row r="480" spans="1:7" ht="15" customHeight="1">
      <c r="A480" s="76" t="s">
        <v>518</v>
      </c>
      <c r="B480" s="76"/>
      <c r="C480" s="12" t="s">
        <v>4</v>
      </c>
      <c r="D480" s="12" t="s">
        <v>501</v>
      </c>
      <c r="E480" s="12" t="s">
        <v>502</v>
      </c>
      <c r="F480" s="12" t="s">
        <v>503</v>
      </c>
      <c r="G480" s="12" t="s">
        <v>504</v>
      </c>
    </row>
    <row r="481" spans="1:7" ht="21" customHeight="1">
      <c r="A481" s="18" t="s">
        <v>855</v>
      </c>
      <c r="B481" s="19" t="s">
        <v>856</v>
      </c>
      <c r="C481" s="18" t="s">
        <v>14</v>
      </c>
      <c r="D481" s="18" t="s">
        <v>101</v>
      </c>
      <c r="E481" s="20">
        <v>1</v>
      </c>
      <c r="F481" s="21">
        <v>7.86</v>
      </c>
      <c r="G481" s="21">
        <f>TRUNC(TRUNC(E481,8)*F481,2)</f>
        <v>7.86</v>
      </c>
    </row>
    <row r="482" spans="1:7" ht="15" customHeight="1">
      <c r="A482" s="1"/>
      <c r="B482" s="1"/>
      <c r="C482" s="1"/>
      <c r="D482" s="1"/>
      <c r="E482" s="77" t="s">
        <v>521</v>
      </c>
      <c r="F482" s="77"/>
      <c r="G482" s="22">
        <f>SUM(G481:G481)</f>
        <v>7.86</v>
      </c>
    </row>
    <row r="483" spans="1:7" ht="15" customHeight="1">
      <c r="A483" s="1"/>
      <c r="B483" s="1"/>
      <c r="C483" s="1"/>
      <c r="D483" s="1"/>
      <c r="E483" s="78" t="s">
        <v>522</v>
      </c>
      <c r="F483" s="78"/>
      <c r="G483" s="4">
        <f>SUM(G475,G479,G482)</f>
        <v>9.83</v>
      </c>
    </row>
    <row r="484" spans="1:7" ht="15" customHeight="1">
      <c r="A484" s="1"/>
      <c r="B484" s="1"/>
      <c r="C484" s="1"/>
      <c r="D484" s="1"/>
      <c r="E484" s="78" t="s">
        <v>523</v>
      </c>
      <c r="F484" s="78"/>
      <c r="G484" s="4">
        <f>ROUND(G483*(0/100),2)</f>
        <v>0</v>
      </c>
    </row>
    <row r="485" spans="1:7" ht="15" customHeight="1">
      <c r="A485" s="1"/>
      <c r="B485" s="1"/>
      <c r="C485" s="1"/>
      <c r="D485" s="1"/>
      <c r="E485" s="78" t="s">
        <v>524</v>
      </c>
      <c r="F485" s="78"/>
      <c r="G485" s="4">
        <f>G484+G483</f>
        <v>9.83</v>
      </c>
    </row>
    <row r="486" spans="1:7" ht="9.9499999999999993" customHeight="1">
      <c r="A486" s="1"/>
      <c r="B486" s="1"/>
      <c r="C486" s="1"/>
      <c r="D486" s="1"/>
      <c r="E486" s="79"/>
      <c r="F486" s="79"/>
      <c r="G486" s="79"/>
    </row>
    <row r="487" spans="1:7" ht="20.100000000000001" customHeight="1">
      <c r="A487" s="80" t="s">
        <v>857</v>
      </c>
      <c r="B487" s="80"/>
      <c r="C487" s="80"/>
      <c r="D487" s="80"/>
      <c r="E487" s="80"/>
      <c r="F487" s="80"/>
      <c r="G487" s="80"/>
    </row>
    <row r="488" spans="1:7" ht="15" customHeight="1">
      <c r="A488" s="76" t="s">
        <v>586</v>
      </c>
      <c r="B488" s="76"/>
      <c r="C488" s="12" t="s">
        <v>4</v>
      </c>
      <c r="D488" s="12" t="s">
        <v>501</v>
      </c>
      <c r="E488" s="12" t="s">
        <v>502</v>
      </c>
      <c r="F488" s="12" t="s">
        <v>503</v>
      </c>
      <c r="G488" s="12" t="s">
        <v>504</v>
      </c>
    </row>
    <row r="489" spans="1:7" ht="21" customHeight="1">
      <c r="A489" s="18" t="s">
        <v>858</v>
      </c>
      <c r="B489" s="19" t="s">
        <v>859</v>
      </c>
      <c r="C489" s="18" t="s">
        <v>14</v>
      </c>
      <c r="D489" s="18" t="s">
        <v>15</v>
      </c>
      <c r="E489" s="20">
        <v>0.2301</v>
      </c>
      <c r="F489" s="21">
        <v>28.73</v>
      </c>
      <c r="G489" s="21">
        <f>TRUNC(TRUNC(E489,8)*F489,2)</f>
        <v>6.61</v>
      </c>
    </row>
    <row r="490" spans="1:7" ht="15" customHeight="1">
      <c r="A490" s="18" t="s">
        <v>607</v>
      </c>
      <c r="B490" s="19" t="s">
        <v>608</v>
      </c>
      <c r="C490" s="18" t="s">
        <v>14</v>
      </c>
      <c r="D490" s="18" t="s">
        <v>15</v>
      </c>
      <c r="E490" s="20">
        <v>0.77400000000000002</v>
      </c>
      <c r="F490" s="21">
        <v>22.1</v>
      </c>
      <c r="G490" s="21">
        <f>TRUNC(TRUNC(E490,8)*F490,2)</f>
        <v>17.100000000000001</v>
      </c>
    </row>
    <row r="491" spans="1:7" ht="18" customHeight="1">
      <c r="A491" s="1"/>
      <c r="B491" s="1"/>
      <c r="C491" s="1"/>
      <c r="D491" s="1"/>
      <c r="E491" s="77" t="s">
        <v>589</v>
      </c>
      <c r="F491" s="77"/>
      <c r="G491" s="22">
        <f>SUM(G489:G490)</f>
        <v>23.71</v>
      </c>
    </row>
    <row r="492" spans="1:7" ht="15" customHeight="1">
      <c r="A492" s="1"/>
      <c r="B492" s="1"/>
      <c r="C492" s="1"/>
      <c r="D492" s="1"/>
      <c r="E492" s="78" t="s">
        <v>522</v>
      </c>
      <c r="F492" s="78"/>
      <c r="G492" s="4">
        <f>SUM(G491)</f>
        <v>23.71</v>
      </c>
    </row>
    <row r="493" spans="1:7" ht="15" customHeight="1">
      <c r="A493" s="1"/>
      <c r="B493" s="1"/>
      <c r="C493" s="1"/>
      <c r="D493" s="1"/>
      <c r="E493" s="78" t="s">
        <v>523</v>
      </c>
      <c r="F493" s="78"/>
      <c r="G493" s="4">
        <f>ROUND(G492*(0/100),2)</f>
        <v>0</v>
      </c>
    </row>
    <row r="494" spans="1:7" ht="15" customHeight="1">
      <c r="A494" s="1"/>
      <c r="B494" s="1"/>
      <c r="C494" s="1"/>
      <c r="D494" s="1"/>
      <c r="E494" s="78" t="s">
        <v>524</v>
      </c>
      <c r="F494" s="78"/>
      <c r="G494" s="4">
        <f>G493+G492</f>
        <v>23.71</v>
      </c>
    </row>
    <row r="495" spans="1:7" ht="9.9499999999999993" customHeight="1">
      <c r="A495" s="1"/>
      <c r="B495" s="1"/>
      <c r="C495" s="1"/>
      <c r="D495" s="1"/>
      <c r="E495" s="79"/>
      <c r="F495" s="79"/>
      <c r="G495" s="79"/>
    </row>
    <row r="496" spans="1:7" ht="20.100000000000001" customHeight="1">
      <c r="A496" s="80" t="s">
        <v>860</v>
      </c>
      <c r="B496" s="80"/>
      <c r="C496" s="80"/>
      <c r="D496" s="80"/>
      <c r="E496" s="80"/>
      <c r="F496" s="80"/>
      <c r="G496" s="80"/>
    </row>
    <row r="497" spans="1:7" ht="15" customHeight="1">
      <c r="A497" s="76" t="s">
        <v>586</v>
      </c>
      <c r="B497" s="76"/>
      <c r="C497" s="12" t="s">
        <v>4</v>
      </c>
      <c r="D497" s="12" t="s">
        <v>501</v>
      </c>
      <c r="E497" s="12" t="s">
        <v>502</v>
      </c>
      <c r="F497" s="12" t="s">
        <v>503</v>
      </c>
      <c r="G497" s="12" t="s">
        <v>504</v>
      </c>
    </row>
    <row r="498" spans="1:7" ht="15" customHeight="1">
      <c r="A498" s="18" t="s">
        <v>818</v>
      </c>
      <c r="B498" s="19" t="s">
        <v>819</v>
      </c>
      <c r="C498" s="18" t="s">
        <v>14</v>
      </c>
      <c r="D498" s="18" t="s">
        <v>15</v>
      </c>
      <c r="E498" s="20">
        <v>0.11509999999999999</v>
      </c>
      <c r="F498" s="21">
        <v>28.88</v>
      </c>
      <c r="G498" s="21">
        <f>TRUNC(TRUNC(E498,8)*F498,2)</f>
        <v>3.32</v>
      </c>
    </row>
    <row r="499" spans="1:7" ht="15" customHeight="1">
      <c r="A499" s="18" t="s">
        <v>607</v>
      </c>
      <c r="B499" s="19" t="s">
        <v>608</v>
      </c>
      <c r="C499" s="18" t="s">
        <v>14</v>
      </c>
      <c r="D499" s="18" t="s">
        <v>15</v>
      </c>
      <c r="E499" s="20">
        <v>0.38719999999999999</v>
      </c>
      <c r="F499" s="21">
        <v>22.1</v>
      </c>
      <c r="G499" s="21">
        <f>TRUNC(TRUNC(E499,8)*F499,2)</f>
        <v>8.5500000000000007</v>
      </c>
    </row>
    <row r="500" spans="1:7" ht="18" customHeight="1">
      <c r="A500" s="1"/>
      <c r="B500" s="1"/>
      <c r="C500" s="1"/>
      <c r="D500" s="1"/>
      <c r="E500" s="77" t="s">
        <v>589</v>
      </c>
      <c r="F500" s="77"/>
      <c r="G500" s="22">
        <f>SUM(G498:G499)</f>
        <v>11.870000000000001</v>
      </c>
    </row>
    <row r="501" spans="1:7" ht="15" customHeight="1">
      <c r="A501" s="1"/>
      <c r="B501" s="1"/>
      <c r="C501" s="1"/>
      <c r="D501" s="1"/>
      <c r="E501" s="78" t="s">
        <v>522</v>
      </c>
      <c r="F501" s="78"/>
      <c r="G501" s="4">
        <f>SUM(G500)</f>
        <v>11.870000000000001</v>
      </c>
    </row>
    <row r="502" spans="1:7" ht="15" customHeight="1">
      <c r="A502" s="1"/>
      <c r="B502" s="1"/>
      <c r="C502" s="1"/>
      <c r="D502" s="1"/>
      <c r="E502" s="78" t="s">
        <v>523</v>
      </c>
      <c r="F502" s="78"/>
      <c r="G502" s="4">
        <f>ROUND(G501*(0/100),2)</f>
        <v>0</v>
      </c>
    </row>
    <row r="503" spans="1:7" ht="15" customHeight="1">
      <c r="A503" s="1"/>
      <c r="B503" s="1"/>
      <c r="C503" s="1"/>
      <c r="D503" s="1"/>
      <c r="E503" s="78" t="s">
        <v>524</v>
      </c>
      <c r="F503" s="78"/>
      <c r="G503" s="4">
        <f>G502+G501</f>
        <v>11.870000000000001</v>
      </c>
    </row>
    <row r="504" spans="1:7" ht="9.9499999999999993" customHeight="1">
      <c r="A504" s="1"/>
      <c r="B504" s="1"/>
      <c r="C504" s="1"/>
      <c r="D504" s="1"/>
      <c r="E504" s="79"/>
      <c r="F504" s="79"/>
      <c r="G504" s="79"/>
    </row>
    <row r="505" spans="1:7" ht="20.100000000000001" customHeight="1">
      <c r="A505" s="80" t="s">
        <v>861</v>
      </c>
      <c r="B505" s="80"/>
      <c r="C505" s="80"/>
      <c r="D505" s="80"/>
      <c r="E505" s="80"/>
      <c r="F505" s="80"/>
      <c r="G505" s="80"/>
    </row>
    <row r="506" spans="1:7" ht="15" customHeight="1">
      <c r="A506" s="76" t="s">
        <v>807</v>
      </c>
      <c r="B506" s="76"/>
      <c r="C506" s="12" t="s">
        <v>4</v>
      </c>
      <c r="D506" s="12" t="s">
        <v>501</v>
      </c>
      <c r="E506" s="12" t="s">
        <v>502</v>
      </c>
      <c r="F506" s="12" t="s">
        <v>503</v>
      </c>
      <c r="G506" s="12" t="s">
        <v>504</v>
      </c>
    </row>
    <row r="507" spans="1:7" ht="38.1" customHeight="1">
      <c r="A507" s="18" t="s">
        <v>808</v>
      </c>
      <c r="B507" s="19" t="s">
        <v>809</v>
      </c>
      <c r="C507" s="18" t="s">
        <v>14</v>
      </c>
      <c r="D507" s="18" t="s">
        <v>810</v>
      </c>
      <c r="E507" s="20">
        <v>1.4999999999999999E-2</v>
      </c>
      <c r="F507" s="21">
        <v>1.99</v>
      </c>
      <c r="G507" s="21">
        <f>ROUND(ROUND(E507,8)*F507,2)</f>
        <v>0.03</v>
      </c>
    </row>
    <row r="508" spans="1:7" ht="18" customHeight="1">
      <c r="A508" s="1"/>
      <c r="B508" s="1"/>
      <c r="C508" s="1"/>
      <c r="D508" s="1"/>
      <c r="E508" s="77" t="s">
        <v>811</v>
      </c>
      <c r="F508" s="77"/>
      <c r="G508" s="22">
        <f>SUM(G507:G507)</f>
        <v>0.03</v>
      </c>
    </row>
    <row r="509" spans="1:7" ht="15" customHeight="1">
      <c r="A509" s="76" t="s">
        <v>514</v>
      </c>
      <c r="B509" s="76"/>
      <c r="C509" s="12" t="s">
        <v>4</v>
      </c>
      <c r="D509" s="12" t="s">
        <v>501</v>
      </c>
      <c r="E509" s="12" t="s">
        <v>502</v>
      </c>
      <c r="F509" s="12" t="s">
        <v>503</v>
      </c>
      <c r="G509" s="12" t="s">
        <v>504</v>
      </c>
    </row>
    <row r="510" spans="1:7" ht="21" customHeight="1">
      <c r="A510" s="18" t="s">
        <v>812</v>
      </c>
      <c r="B510" s="19" t="s">
        <v>813</v>
      </c>
      <c r="C510" s="18" t="s">
        <v>564</v>
      </c>
      <c r="D510" s="18" t="s">
        <v>15</v>
      </c>
      <c r="E510" s="20">
        <v>8.8999999999999996E-2</v>
      </c>
      <c r="F510" s="21">
        <v>28.24</v>
      </c>
      <c r="G510" s="21">
        <f>ROUND(ROUND(E510,8)*F510,2)</f>
        <v>2.5099999999999998</v>
      </c>
    </row>
    <row r="511" spans="1:7" ht="15" customHeight="1">
      <c r="A511" s="1"/>
      <c r="B511" s="1"/>
      <c r="C511" s="1"/>
      <c r="D511" s="1"/>
      <c r="E511" s="77" t="s">
        <v>517</v>
      </c>
      <c r="F511" s="77"/>
      <c r="G511" s="22">
        <f>SUM(G510:G510)</f>
        <v>2.5099999999999998</v>
      </c>
    </row>
    <row r="512" spans="1:7" ht="15" customHeight="1">
      <c r="A512" s="1"/>
      <c r="B512" s="1"/>
      <c r="C512" s="1"/>
      <c r="D512" s="1"/>
      <c r="E512" s="78" t="s">
        <v>522</v>
      </c>
      <c r="F512" s="78"/>
      <c r="G512" s="4">
        <f>SUM(G508,G511)</f>
        <v>2.5399999999999996</v>
      </c>
    </row>
    <row r="513" spans="1:7" ht="15" customHeight="1">
      <c r="A513" s="1"/>
      <c r="B513" s="1"/>
      <c r="C513" s="1"/>
      <c r="D513" s="1"/>
      <c r="E513" s="78" t="s">
        <v>523</v>
      </c>
      <c r="F513" s="78"/>
      <c r="G513" s="4">
        <f>ROUND(G512*(0/100),2)</f>
        <v>0</v>
      </c>
    </row>
    <row r="514" spans="1:7" ht="15" customHeight="1">
      <c r="A514" s="1"/>
      <c r="B514" s="1"/>
      <c r="C514" s="1"/>
      <c r="D514" s="1"/>
      <c r="E514" s="78" t="s">
        <v>524</v>
      </c>
      <c r="F514" s="78"/>
      <c r="G514" s="4">
        <f>G513+G512</f>
        <v>2.5399999999999996</v>
      </c>
    </row>
    <row r="515" spans="1:7" ht="9.9499999999999993" customHeight="1">
      <c r="A515" s="1"/>
      <c r="B515" s="1"/>
      <c r="C515" s="1"/>
      <c r="D515" s="1"/>
      <c r="E515" s="79"/>
      <c r="F515" s="79"/>
      <c r="G515" s="79"/>
    </row>
    <row r="516" spans="1:7" ht="20.100000000000001" customHeight="1">
      <c r="A516" s="80" t="s">
        <v>862</v>
      </c>
      <c r="B516" s="80"/>
      <c r="C516" s="80"/>
      <c r="D516" s="80"/>
      <c r="E516" s="80"/>
      <c r="F516" s="80"/>
      <c r="G516" s="80"/>
    </row>
    <row r="517" spans="1:7" ht="15" customHeight="1">
      <c r="A517" s="76" t="s">
        <v>586</v>
      </c>
      <c r="B517" s="76"/>
      <c r="C517" s="12" t="s">
        <v>4</v>
      </c>
      <c r="D517" s="12" t="s">
        <v>501</v>
      </c>
      <c r="E517" s="12" t="s">
        <v>502</v>
      </c>
      <c r="F517" s="12" t="s">
        <v>503</v>
      </c>
      <c r="G517" s="12" t="s">
        <v>504</v>
      </c>
    </row>
    <row r="518" spans="1:7" ht="15" customHeight="1">
      <c r="A518" s="18" t="s">
        <v>818</v>
      </c>
      <c r="B518" s="19" t="s">
        <v>819</v>
      </c>
      <c r="C518" s="18" t="s">
        <v>14</v>
      </c>
      <c r="D518" s="18" t="s">
        <v>15</v>
      </c>
      <c r="E518" s="20">
        <v>0.1394</v>
      </c>
      <c r="F518" s="21">
        <v>28.88</v>
      </c>
      <c r="G518" s="21">
        <f>TRUNC(TRUNC(E518,8)*F518,2)</f>
        <v>4.0199999999999996</v>
      </c>
    </row>
    <row r="519" spans="1:7" ht="15" customHeight="1">
      <c r="A519" s="18" t="s">
        <v>607</v>
      </c>
      <c r="B519" s="19" t="s">
        <v>608</v>
      </c>
      <c r="C519" s="18" t="s">
        <v>14</v>
      </c>
      <c r="D519" s="18" t="s">
        <v>15</v>
      </c>
      <c r="E519" s="20">
        <v>4.65E-2</v>
      </c>
      <c r="F519" s="21">
        <v>22.1</v>
      </c>
      <c r="G519" s="21">
        <f>TRUNC(TRUNC(E519,8)*F519,2)</f>
        <v>1.02</v>
      </c>
    </row>
    <row r="520" spans="1:7" ht="18" customHeight="1">
      <c r="A520" s="1"/>
      <c r="B520" s="1"/>
      <c r="C520" s="1"/>
      <c r="D520" s="1"/>
      <c r="E520" s="77" t="s">
        <v>589</v>
      </c>
      <c r="F520" s="77"/>
      <c r="G520" s="22">
        <f>SUM(G518:G519)</f>
        <v>5.0399999999999991</v>
      </c>
    </row>
    <row r="521" spans="1:7" ht="15" customHeight="1">
      <c r="A521" s="76" t="s">
        <v>518</v>
      </c>
      <c r="B521" s="76"/>
      <c r="C521" s="12" t="s">
        <v>4</v>
      </c>
      <c r="D521" s="12" t="s">
        <v>501</v>
      </c>
      <c r="E521" s="12" t="s">
        <v>502</v>
      </c>
      <c r="F521" s="12" t="s">
        <v>503</v>
      </c>
      <c r="G521" s="12" t="s">
        <v>504</v>
      </c>
    </row>
    <row r="522" spans="1:7" ht="29.1" customHeight="1">
      <c r="A522" s="18" t="s">
        <v>863</v>
      </c>
      <c r="B522" s="19" t="s">
        <v>864</v>
      </c>
      <c r="C522" s="18" t="s">
        <v>14</v>
      </c>
      <c r="D522" s="18" t="s">
        <v>118</v>
      </c>
      <c r="E522" s="20">
        <v>3.7000000000000002E-3</v>
      </c>
      <c r="F522" s="21">
        <v>550.55999999999995</v>
      </c>
      <c r="G522" s="21">
        <f>TRUNC(TRUNC(E522,8)*F522,2)</f>
        <v>2.0299999999999998</v>
      </c>
    </row>
    <row r="523" spans="1:7" ht="15" customHeight="1">
      <c r="A523" s="1"/>
      <c r="B523" s="1"/>
      <c r="C523" s="1"/>
      <c r="D523" s="1"/>
      <c r="E523" s="77" t="s">
        <v>521</v>
      </c>
      <c r="F523" s="77"/>
      <c r="G523" s="22">
        <f>SUM(G522:G522)</f>
        <v>2.0299999999999998</v>
      </c>
    </row>
    <row r="524" spans="1:7" ht="15" customHeight="1">
      <c r="A524" s="1"/>
      <c r="B524" s="1"/>
      <c r="C524" s="1"/>
      <c r="D524" s="1"/>
      <c r="E524" s="78" t="s">
        <v>522</v>
      </c>
      <c r="F524" s="78"/>
      <c r="G524" s="4">
        <f>SUM(G520,G523)</f>
        <v>7.0699999999999985</v>
      </c>
    </row>
    <row r="525" spans="1:7" ht="15" customHeight="1">
      <c r="A525" s="1"/>
      <c r="B525" s="1"/>
      <c r="C525" s="1"/>
      <c r="D525" s="1"/>
      <c r="E525" s="78" t="s">
        <v>523</v>
      </c>
      <c r="F525" s="78"/>
      <c r="G525" s="4">
        <f>ROUND(G524*(0/100),2)</f>
        <v>0</v>
      </c>
    </row>
    <row r="526" spans="1:7" ht="15" customHeight="1">
      <c r="A526" s="1"/>
      <c r="B526" s="1"/>
      <c r="C526" s="1"/>
      <c r="D526" s="1"/>
      <c r="E526" s="78" t="s">
        <v>524</v>
      </c>
      <c r="F526" s="78"/>
      <c r="G526" s="4">
        <f>G525+G524</f>
        <v>7.0699999999999985</v>
      </c>
    </row>
    <row r="527" spans="1:7" ht="9.9499999999999993" customHeight="1">
      <c r="A527" s="1"/>
      <c r="B527" s="1"/>
      <c r="C527" s="1"/>
      <c r="D527" s="1"/>
      <c r="E527" s="79"/>
      <c r="F527" s="79"/>
      <c r="G527" s="79"/>
    </row>
    <row r="528" spans="1:7" ht="20.100000000000001" customHeight="1">
      <c r="A528" s="80" t="s">
        <v>865</v>
      </c>
      <c r="B528" s="80"/>
      <c r="C528" s="80"/>
      <c r="D528" s="80"/>
      <c r="E528" s="80"/>
      <c r="F528" s="80"/>
      <c r="G528" s="80"/>
    </row>
    <row r="529" spans="1:7" ht="15" customHeight="1">
      <c r="A529" s="76" t="s">
        <v>553</v>
      </c>
      <c r="B529" s="76"/>
      <c r="C529" s="12" t="s">
        <v>4</v>
      </c>
      <c r="D529" s="12" t="s">
        <v>501</v>
      </c>
      <c r="E529" s="12" t="s">
        <v>502</v>
      </c>
      <c r="F529" s="12" t="s">
        <v>503</v>
      </c>
      <c r="G529" s="12" t="s">
        <v>504</v>
      </c>
    </row>
    <row r="530" spans="1:7" ht="21" customHeight="1">
      <c r="A530" s="18" t="s">
        <v>866</v>
      </c>
      <c r="B530" s="19" t="s">
        <v>867</v>
      </c>
      <c r="C530" s="18" t="s">
        <v>14</v>
      </c>
      <c r="D530" s="18" t="s">
        <v>48</v>
      </c>
      <c r="E530" s="20">
        <v>0.15809999999999999</v>
      </c>
      <c r="F530" s="21">
        <v>15.57</v>
      </c>
      <c r="G530" s="21">
        <f>TRUNC(TRUNC(E530,8)*F530,2)</f>
        <v>2.46</v>
      </c>
    </row>
    <row r="531" spans="1:7" ht="15" customHeight="1">
      <c r="A531" s="1"/>
      <c r="B531" s="1"/>
      <c r="C531" s="1"/>
      <c r="D531" s="1"/>
      <c r="E531" s="77" t="s">
        <v>555</v>
      </c>
      <c r="F531" s="77"/>
      <c r="G531" s="22">
        <f>SUM(G530:G530)</f>
        <v>2.46</v>
      </c>
    </row>
    <row r="532" spans="1:7" ht="15" customHeight="1">
      <c r="A532" s="76" t="s">
        <v>586</v>
      </c>
      <c r="B532" s="76"/>
      <c r="C532" s="12" t="s">
        <v>4</v>
      </c>
      <c r="D532" s="12" t="s">
        <v>501</v>
      </c>
      <c r="E532" s="12" t="s">
        <v>502</v>
      </c>
      <c r="F532" s="12" t="s">
        <v>503</v>
      </c>
      <c r="G532" s="12" t="s">
        <v>504</v>
      </c>
    </row>
    <row r="533" spans="1:7" ht="15" customHeight="1">
      <c r="A533" s="18" t="s">
        <v>818</v>
      </c>
      <c r="B533" s="19" t="s">
        <v>819</v>
      </c>
      <c r="C533" s="18" t="s">
        <v>14</v>
      </c>
      <c r="D533" s="18" t="s">
        <v>15</v>
      </c>
      <c r="E533" s="20">
        <v>0.53200000000000003</v>
      </c>
      <c r="F533" s="21">
        <v>28.88</v>
      </c>
      <c r="G533" s="21">
        <f>TRUNC(TRUNC(E533,8)*F533,2)</f>
        <v>15.36</v>
      </c>
    </row>
    <row r="534" spans="1:7" ht="15" customHeight="1">
      <c r="A534" s="18" t="s">
        <v>607</v>
      </c>
      <c r="B534" s="19" t="s">
        <v>608</v>
      </c>
      <c r="C534" s="18" t="s">
        <v>14</v>
      </c>
      <c r="D534" s="18" t="s">
        <v>15</v>
      </c>
      <c r="E534" s="20">
        <v>0.53200000000000003</v>
      </c>
      <c r="F534" s="21">
        <v>22.1</v>
      </c>
      <c r="G534" s="21">
        <f>TRUNC(TRUNC(E534,8)*F534,2)</f>
        <v>11.75</v>
      </c>
    </row>
    <row r="535" spans="1:7" ht="18" customHeight="1">
      <c r="A535" s="1"/>
      <c r="B535" s="1"/>
      <c r="C535" s="1"/>
      <c r="D535" s="1"/>
      <c r="E535" s="77" t="s">
        <v>589</v>
      </c>
      <c r="F535" s="77"/>
      <c r="G535" s="22">
        <f>SUM(G533:G534)</f>
        <v>27.11</v>
      </c>
    </row>
    <row r="536" spans="1:7" ht="15" customHeight="1">
      <c r="A536" s="76" t="s">
        <v>518</v>
      </c>
      <c r="B536" s="76"/>
      <c r="C536" s="12" t="s">
        <v>4</v>
      </c>
      <c r="D536" s="12" t="s">
        <v>501</v>
      </c>
      <c r="E536" s="12" t="s">
        <v>502</v>
      </c>
      <c r="F536" s="12" t="s">
        <v>503</v>
      </c>
      <c r="G536" s="12" t="s">
        <v>504</v>
      </c>
    </row>
    <row r="537" spans="1:7" ht="38.1" customHeight="1">
      <c r="A537" s="18" t="s">
        <v>868</v>
      </c>
      <c r="B537" s="19" t="s">
        <v>869</v>
      </c>
      <c r="C537" s="18" t="s">
        <v>14</v>
      </c>
      <c r="D537" s="18" t="s">
        <v>118</v>
      </c>
      <c r="E537" s="20">
        <v>3.9300000000000002E-2</v>
      </c>
      <c r="F537" s="21">
        <v>615.35</v>
      </c>
      <c r="G537" s="21">
        <f>TRUNC(TRUNC(E537,8)*F537,2)</f>
        <v>24.18</v>
      </c>
    </row>
    <row r="538" spans="1:7" ht="15" customHeight="1">
      <c r="A538" s="1"/>
      <c r="B538" s="1"/>
      <c r="C538" s="1"/>
      <c r="D538" s="1"/>
      <c r="E538" s="77" t="s">
        <v>521</v>
      </c>
      <c r="F538" s="77"/>
      <c r="G538" s="22">
        <f>SUM(G537:G537)</f>
        <v>24.18</v>
      </c>
    </row>
    <row r="539" spans="1:7" ht="15" customHeight="1">
      <c r="A539" s="1"/>
      <c r="B539" s="1"/>
      <c r="C539" s="1"/>
      <c r="D539" s="1"/>
      <c r="E539" s="78" t="s">
        <v>522</v>
      </c>
      <c r="F539" s="78"/>
      <c r="G539" s="4">
        <f>SUM(G531,G535,G538)</f>
        <v>53.75</v>
      </c>
    </row>
    <row r="540" spans="1:7" ht="15" customHeight="1">
      <c r="A540" s="1"/>
      <c r="B540" s="1"/>
      <c r="C540" s="1"/>
      <c r="D540" s="1"/>
      <c r="E540" s="78" t="s">
        <v>523</v>
      </c>
      <c r="F540" s="78"/>
      <c r="G540" s="4">
        <f>ROUND(G539*(0/100),2)</f>
        <v>0</v>
      </c>
    </row>
    <row r="541" spans="1:7" ht="15" customHeight="1">
      <c r="A541" s="1"/>
      <c r="B541" s="1"/>
      <c r="C541" s="1"/>
      <c r="D541" s="1"/>
      <c r="E541" s="78" t="s">
        <v>524</v>
      </c>
      <c r="F541" s="78"/>
      <c r="G541" s="4">
        <f>G540+G539</f>
        <v>53.75</v>
      </c>
    </row>
    <row r="542" spans="1:7" ht="9.9499999999999993" customHeight="1">
      <c r="A542" s="1"/>
      <c r="B542" s="1"/>
      <c r="C542" s="1"/>
      <c r="D542" s="1"/>
      <c r="E542" s="79"/>
      <c r="F542" s="79"/>
      <c r="G542" s="79"/>
    </row>
    <row r="543" spans="1:7" ht="20.100000000000001" customHeight="1">
      <c r="A543" s="80" t="s">
        <v>870</v>
      </c>
      <c r="B543" s="80"/>
      <c r="C543" s="80"/>
      <c r="D543" s="80"/>
      <c r="E543" s="80"/>
      <c r="F543" s="80"/>
      <c r="G543" s="80"/>
    </row>
    <row r="544" spans="1:7" ht="15" customHeight="1">
      <c r="A544" s="76" t="s">
        <v>553</v>
      </c>
      <c r="B544" s="76"/>
      <c r="C544" s="12" t="s">
        <v>4</v>
      </c>
      <c r="D544" s="12" t="s">
        <v>501</v>
      </c>
      <c r="E544" s="12" t="s">
        <v>502</v>
      </c>
      <c r="F544" s="12" t="s">
        <v>503</v>
      </c>
      <c r="G544" s="12" t="s">
        <v>504</v>
      </c>
    </row>
    <row r="545" spans="1:7" ht="21" customHeight="1">
      <c r="A545" s="18" t="s">
        <v>871</v>
      </c>
      <c r="B545" s="19" t="s">
        <v>872</v>
      </c>
      <c r="C545" s="18" t="s">
        <v>14</v>
      </c>
      <c r="D545" s="18" t="s">
        <v>81</v>
      </c>
      <c r="E545" s="20">
        <v>1</v>
      </c>
      <c r="F545" s="21">
        <v>86.56</v>
      </c>
      <c r="G545" s="21">
        <f>ROUND(ROUND(E545,8)*F545,2)</f>
        <v>86.56</v>
      </c>
    </row>
    <row r="546" spans="1:7" ht="15" customHeight="1">
      <c r="A546" s="1"/>
      <c r="B546" s="1"/>
      <c r="C546" s="1"/>
      <c r="D546" s="1"/>
      <c r="E546" s="77" t="s">
        <v>555</v>
      </c>
      <c r="F546" s="77"/>
      <c r="G546" s="22">
        <f>SUM(G545:G545)</f>
        <v>86.56</v>
      </c>
    </row>
    <row r="547" spans="1:7" ht="15" customHeight="1">
      <c r="A547" s="76" t="s">
        <v>586</v>
      </c>
      <c r="B547" s="76"/>
      <c r="C547" s="12" t="s">
        <v>4</v>
      </c>
      <c r="D547" s="12" t="s">
        <v>501</v>
      </c>
      <c r="E547" s="12" t="s">
        <v>502</v>
      </c>
      <c r="F547" s="12" t="s">
        <v>503</v>
      </c>
      <c r="G547" s="12" t="s">
        <v>504</v>
      </c>
    </row>
    <row r="548" spans="1:7" ht="15" customHeight="1">
      <c r="A548" s="18" t="s">
        <v>818</v>
      </c>
      <c r="B548" s="19" t="s">
        <v>819</v>
      </c>
      <c r="C548" s="18" t="s">
        <v>14</v>
      </c>
      <c r="D548" s="18" t="s">
        <v>15</v>
      </c>
      <c r="E548" s="20">
        <v>0.41699999999999998</v>
      </c>
      <c r="F548" s="21">
        <v>28.88</v>
      </c>
      <c r="G548" s="21">
        <f>ROUND(ROUND(E548,8)*F548,2)</f>
        <v>12.04</v>
      </c>
    </row>
    <row r="549" spans="1:7" ht="15" customHeight="1">
      <c r="A549" s="18" t="s">
        <v>607</v>
      </c>
      <c r="B549" s="19" t="s">
        <v>608</v>
      </c>
      <c r="C549" s="18" t="s">
        <v>14</v>
      </c>
      <c r="D549" s="18" t="s">
        <v>15</v>
      </c>
      <c r="E549" s="20">
        <v>0.41699999999999998</v>
      </c>
      <c r="F549" s="21">
        <v>22.1</v>
      </c>
      <c r="G549" s="21">
        <f>ROUND(ROUND(E549,8)*F549,2)</f>
        <v>9.2200000000000006</v>
      </c>
    </row>
    <row r="550" spans="1:7" ht="18" customHeight="1">
      <c r="A550" s="1"/>
      <c r="B550" s="1"/>
      <c r="C550" s="1"/>
      <c r="D550" s="1"/>
      <c r="E550" s="77" t="s">
        <v>589</v>
      </c>
      <c r="F550" s="77"/>
      <c r="G550" s="22">
        <f>SUM(G548:G549)</f>
        <v>21.259999999999998</v>
      </c>
    </row>
    <row r="551" spans="1:7" ht="15" customHeight="1">
      <c r="A551" s="1"/>
      <c r="B551" s="1"/>
      <c r="C551" s="1"/>
      <c r="D551" s="1"/>
      <c r="E551" s="78" t="s">
        <v>522</v>
      </c>
      <c r="F551" s="78"/>
      <c r="G551" s="4">
        <f>SUM(G546,G550)</f>
        <v>107.82</v>
      </c>
    </row>
    <row r="552" spans="1:7" ht="15" customHeight="1">
      <c r="A552" s="1"/>
      <c r="B552" s="1"/>
      <c r="C552" s="1"/>
      <c r="D552" s="1"/>
      <c r="E552" s="78" t="s">
        <v>523</v>
      </c>
      <c r="F552" s="78"/>
      <c r="G552" s="4">
        <f>ROUND(G551*(0/100),2)</f>
        <v>0</v>
      </c>
    </row>
    <row r="553" spans="1:7" ht="15" customHeight="1">
      <c r="A553" s="1"/>
      <c r="B553" s="1"/>
      <c r="C553" s="1"/>
      <c r="D553" s="1"/>
      <c r="E553" s="78" t="s">
        <v>524</v>
      </c>
      <c r="F553" s="78"/>
      <c r="G553" s="4">
        <f>G552+G551</f>
        <v>107.82</v>
      </c>
    </row>
    <row r="554" spans="1:7" ht="9.9499999999999993" customHeight="1">
      <c r="A554" s="1"/>
      <c r="B554" s="1"/>
      <c r="C554" s="1"/>
      <c r="D554" s="1"/>
      <c r="E554" s="79"/>
      <c r="F554" s="79"/>
      <c r="G554" s="79"/>
    </row>
    <row r="555" spans="1:7" ht="20.100000000000001" customHeight="1">
      <c r="A555" s="80" t="s">
        <v>873</v>
      </c>
      <c r="B555" s="80"/>
      <c r="C555" s="80"/>
      <c r="D555" s="80"/>
      <c r="E555" s="80"/>
      <c r="F555" s="80"/>
      <c r="G555" s="80"/>
    </row>
    <row r="556" spans="1:7" ht="15" customHeight="1">
      <c r="A556" s="76" t="s">
        <v>874</v>
      </c>
      <c r="B556" s="76"/>
      <c r="C556" s="12" t="s">
        <v>4</v>
      </c>
      <c r="D556" s="12" t="s">
        <v>501</v>
      </c>
      <c r="E556" s="12" t="s">
        <v>502</v>
      </c>
      <c r="F556" s="12" t="s">
        <v>503</v>
      </c>
      <c r="G556" s="12" t="s">
        <v>504</v>
      </c>
    </row>
    <row r="557" spans="1:7" ht="15" customHeight="1">
      <c r="A557" s="18" t="s">
        <v>875</v>
      </c>
      <c r="B557" s="19" t="s">
        <v>876</v>
      </c>
      <c r="C557" s="18" t="s">
        <v>564</v>
      </c>
      <c r="D557" s="18" t="s">
        <v>48</v>
      </c>
      <c r="E557" s="20">
        <v>1.05</v>
      </c>
      <c r="F557" s="21">
        <v>165</v>
      </c>
      <c r="G557" s="21">
        <f>ROUND(ROUND(E557,8)*F557,2)</f>
        <v>173.25</v>
      </c>
    </row>
    <row r="558" spans="1:7" ht="15" customHeight="1">
      <c r="A558" s="1"/>
      <c r="B558" s="1"/>
      <c r="C558" s="1"/>
      <c r="D558" s="1"/>
      <c r="E558" s="77" t="s">
        <v>877</v>
      </c>
      <c r="F558" s="77"/>
      <c r="G558" s="22">
        <f>SUM(G557:G557)</f>
        <v>173.25</v>
      </c>
    </row>
    <row r="559" spans="1:7" ht="15" customHeight="1">
      <c r="A559" s="76" t="s">
        <v>553</v>
      </c>
      <c r="B559" s="76"/>
      <c r="C559" s="12" t="s">
        <v>4</v>
      </c>
      <c r="D559" s="12" t="s">
        <v>501</v>
      </c>
      <c r="E559" s="12" t="s">
        <v>502</v>
      </c>
      <c r="F559" s="12" t="s">
        <v>503</v>
      </c>
      <c r="G559" s="12" t="s">
        <v>504</v>
      </c>
    </row>
    <row r="560" spans="1:7" ht="15" customHeight="1">
      <c r="A560" s="18" t="s">
        <v>878</v>
      </c>
      <c r="B560" s="19" t="s">
        <v>879</v>
      </c>
      <c r="C560" s="18" t="s">
        <v>14</v>
      </c>
      <c r="D560" s="18" t="s">
        <v>101</v>
      </c>
      <c r="E560" s="20">
        <v>7.73</v>
      </c>
      <c r="F560" s="21">
        <v>3.95</v>
      </c>
      <c r="G560" s="21">
        <f>ROUND(ROUND(E560,8)*F560,2)</f>
        <v>30.53</v>
      </c>
    </row>
    <row r="561" spans="1:7" ht="15" customHeight="1">
      <c r="A561" s="1"/>
      <c r="B561" s="1"/>
      <c r="C561" s="1"/>
      <c r="D561" s="1"/>
      <c r="E561" s="77" t="s">
        <v>555</v>
      </c>
      <c r="F561" s="77"/>
      <c r="G561" s="22">
        <f>SUM(G560:G560)</f>
        <v>30.53</v>
      </c>
    </row>
    <row r="562" spans="1:7" ht="15" customHeight="1">
      <c r="A562" s="76" t="s">
        <v>586</v>
      </c>
      <c r="B562" s="76"/>
      <c r="C562" s="12" t="s">
        <v>4</v>
      </c>
      <c r="D562" s="12" t="s">
        <v>501</v>
      </c>
      <c r="E562" s="12" t="s">
        <v>502</v>
      </c>
      <c r="F562" s="12" t="s">
        <v>503</v>
      </c>
      <c r="G562" s="12" t="s">
        <v>504</v>
      </c>
    </row>
    <row r="563" spans="1:7" ht="21" customHeight="1">
      <c r="A563" s="18" t="s">
        <v>858</v>
      </c>
      <c r="B563" s="19" t="s">
        <v>859</v>
      </c>
      <c r="C563" s="18" t="s">
        <v>14</v>
      </c>
      <c r="D563" s="18" t="s">
        <v>15</v>
      </c>
      <c r="E563" s="20">
        <v>1.1559999999999999</v>
      </c>
      <c r="F563" s="21">
        <v>28.73</v>
      </c>
      <c r="G563" s="21">
        <f>ROUND(ROUND(E563,8)*F563,2)</f>
        <v>33.21</v>
      </c>
    </row>
    <row r="564" spans="1:7" ht="15" customHeight="1">
      <c r="A564" s="18" t="s">
        <v>607</v>
      </c>
      <c r="B564" s="19" t="s">
        <v>608</v>
      </c>
      <c r="C564" s="18" t="s">
        <v>14</v>
      </c>
      <c r="D564" s="18" t="s">
        <v>15</v>
      </c>
      <c r="E564" s="20">
        <v>0.57799999999999996</v>
      </c>
      <c r="F564" s="21">
        <v>22.1</v>
      </c>
      <c r="G564" s="21">
        <f>ROUND(ROUND(E564,8)*F564,2)</f>
        <v>12.77</v>
      </c>
    </row>
    <row r="565" spans="1:7" ht="18" customHeight="1">
      <c r="A565" s="1"/>
      <c r="B565" s="1"/>
      <c r="C565" s="1"/>
      <c r="D565" s="1"/>
      <c r="E565" s="77" t="s">
        <v>589</v>
      </c>
      <c r="F565" s="77"/>
      <c r="G565" s="22">
        <f>SUM(G563:G564)</f>
        <v>45.980000000000004</v>
      </c>
    </row>
    <row r="566" spans="1:7" ht="15" customHeight="1">
      <c r="A566" s="1"/>
      <c r="B566" s="1"/>
      <c r="C566" s="1"/>
      <c r="D566" s="1"/>
      <c r="E566" s="78" t="s">
        <v>522</v>
      </c>
      <c r="F566" s="78"/>
      <c r="G566" s="4">
        <f>SUM(G558,G561,G565)</f>
        <v>249.76</v>
      </c>
    </row>
    <row r="567" spans="1:7" ht="15" customHeight="1">
      <c r="A567" s="1"/>
      <c r="B567" s="1"/>
      <c r="C567" s="1"/>
      <c r="D567" s="1"/>
      <c r="E567" s="78" t="s">
        <v>523</v>
      </c>
      <c r="F567" s="78"/>
      <c r="G567" s="4">
        <f>ROUND(G566*(0/100),2)</f>
        <v>0</v>
      </c>
    </row>
    <row r="568" spans="1:7" ht="15" customHeight="1">
      <c r="A568" s="1"/>
      <c r="B568" s="1"/>
      <c r="C568" s="1"/>
      <c r="D568" s="1"/>
      <c r="E568" s="78" t="s">
        <v>524</v>
      </c>
      <c r="F568" s="78"/>
      <c r="G568" s="4">
        <f>G567+G566</f>
        <v>249.76</v>
      </c>
    </row>
    <row r="569" spans="1:7" ht="9.9499999999999993" customHeight="1">
      <c r="A569" s="1"/>
      <c r="B569" s="1"/>
      <c r="C569" s="1"/>
      <c r="D569" s="1"/>
      <c r="E569" s="79"/>
      <c r="F569" s="79"/>
      <c r="G569" s="79"/>
    </row>
    <row r="570" spans="1:7" ht="20.100000000000001" customHeight="1">
      <c r="A570" s="80" t="s">
        <v>880</v>
      </c>
      <c r="B570" s="80"/>
      <c r="C570" s="80"/>
      <c r="D570" s="80"/>
      <c r="E570" s="80"/>
      <c r="F570" s="80"/>
      <c r="G570" s="80"/>
    </row>
    <row r="571" spans="1:7" ht="15" customHeight="1">
      <c r="A571" s="76" t="s">
        <v>553</v>
      </c>
      <c r="B571" s="76"/>
      <c r="C571" s="12" t="s">
        <v>4</v>
      </c>
      <c r="D571" s="12" t="s">
        <v>501</v>
      </c>
      <c r="E571" s="12" t="s">
        <v>502</v>
      </c>
      <c r="F571" s="12" t="s">
        <v>503</v>
      </c>
      <c r="G571" s="12" t="s">
        <v>504</v>
      </c>
    </row>
    <row r="572" spans="1:7" ht="15" customHeight="1">
      <c r="A572" s="18" t="s">
        <v>878</v>
      </c>
      <c r="B572" s="19" t="s">
        <v>879</v>
      </c>
      <c r="C572" s="18" t="s">
        <v>14</v>
      </c>
      <c r="D572" s="18" t="s">
        <v>101</v>
      </c>
      <c r="E572" s="20">
        <v>7.73</v>
      </c>
      <c r="F572" s="21">
        <v>3.95</v>
      </c>
      <c r="G572" s="21">
        <f>ROUND(ROUND(E572,8)*F572,2)</f>
        <v>30.53</v>
      </c>
    </row>
    <row r="573" spans="1:7" ht="15" customHeight="1">
      <c r="A573" s="18" t="s">
        <v>881</v>
      </c>
      <c r="B573" s="19" t="s">
        <v>882</v>
      </c>
      <c r="C573" s="18" t="s">
        <v>564</v>
      </c>
      <c r="D573" s="18" t="s">
        <v>48</v>
      </c>
      <c r="E573" s="20">
        <v>1.05</v>
      </c>
      <c r="F573" s="21">
        <v>150</v>
      </c>
      <c r="G573" s="21">
        <f>ROUND(ROUND(E573,8)*F573,2)</f>
        <v>157.5</v>
      </c>
    </row>
    <row r="574" spans="1:7" ht="15" customHeight="1">
      <c r="A574" s="1"/>
      <c r="B574" s="1"/>
      <c r="C574" s="1"/>
      <c r="D574" s="1"/>
      <c r="E574" s="77" t="s">
        <v>555</v>
      </c>
      <c r="F574" s="77"/>
      <c r="G574" s="22">
        <f>SUM(G572:G573)</f>
        <v>188.03</v>
      </c>
    </row>
    <row r="575" spans="1:7" ht="15" customHeight="1">
      <c r="A575" s="76" t="s">
        <v>586</v>
      </c>
      <c r="B575" s="76"/>
      <c r="C575" s="12" t="s">
        <v>4</v>
      </c>
      <c r="D575" s="12" t="s">
        <v>501</v>
      </c>
      <c r="E575" s="12" t="s">
        <v>502</v>
      </c>
      <c r="F575" s="12" t="s">
        <v>503</v>
      </c>
      <c r="G575" s="12" t="s">
        <v>504</v>
      </c>
    </row>
    <row r="576" spans="1:7" ht="21" customHeight="1">
      <c r="A576" s="18" t="s">
        <v>858</v>
      </c>
      <c r="B576" s="19" t="s">
        <v>859</v>
      </c>
      <c r="C576" s="18" t="s">
        <v>14</v>
      </c>
      <c r="D576" s="18" t="s">
        <v>15</v>
      </c>
      <c r="E576" s="20">
        <v>1.1559999999999999</v>
      </c>
      <c r="F576" s="21">
        <v>28.73</v>
      </c>
      <c r="G576" s="21">
        <f>ROUND(ROUND(E576,8)*F576,2)</f>
        <v>33.21</v>
      </c>
    </row>
    <row r="577" spans="1:7" ht="15" customHeight="1">
      <c r="A577" s="18" t="s">
        <v>607</v>
      </c>
      <c r="B577" s="19" t="s">
        <v>608</v>
      </c>
      <c r="C577" s="18" t="s">
        <v>14</v>
      </c>
      <c r="D577" s="18" t="s">
        <v>15</v>
      </c>
      <c r="E577" s="20">
        <v>0.57799999999999996</v>
      </c>
      <c r="F577" s="21">
        <v>22.1</v>
      </c>
      <c r="G577" s="21">
        <f>ROUND(ROUND(E577,8)*F577,2)</f>
        <v>12.77</v>
      </c>
    </row>
    <row r="578" spans="1:7" ht="18" customHeight="1">
      <c r="A578" s="1"/>
      <c r="B578" s="1"/>
      <c r="C578" s="1"/>
      <c r="D578" s="1"/>
      <c r="E578" s="77" t="s">
        <v>589</v>
      </c>
      <c r="F578" s="77"/>
      <c r="G578" s="22">
        <f>SUM(G576:G577)</f>
        <v>45.980000000000004</v>
      </c>
    </row>
    <row r="579" spans="1:7" ht="15" customHeight="1">
      <c r="A579" s="1"/>
      <c r="B579" s="1"/>
      <c r="C579" s="1"/>
      <c r="D579" s="1"/>
      <c r="E579" s="78" t="s">
        <v>522</v>
      </c>
      <c r="F579" s="78"/>
      <c r="G579" s="4">
        <f>SUM(G574,G578)</f>
        <v>234.01</v>
      </c>
    </row>
    <row r="580" spans="1:7" ht="15" customHeight="1">
      <c r="A580" s="1"/>
      <c r="B580" s="1"/>
      <c r="C580" s="1"/>
      <c r="D580" s="1"/>
      <c r="E580" s="78" t="s">
        <v>523</v>
      </c>
      <c r="F580" s="78"/>
      <c r="G580" s="4">
        <f>ROUND(G579*(0/100),2)</f>
        <v>0</v>
      </c>
    </row>
    <row r="581" spans="1:7" ht="15" customHeight="1">
      <c r="A581" s="1"/>
      <c r="B581" s="1"/>
      <c r="C581" s="1"/>
      <c r="D581" s="1"/>
      <c r="E581" s="78" t="s">
        <v>524</v>
      </c>
      <c r="F581" s="78"/>
      <c r="G581" s="4">
        <f>G580+G579</f>
        <v>234.01</v>
      </c>
    </row>
    <row r="582" spans="1:7" ht="9.9499999999999993" customHeight="1">
      <c r="A582" s="1"/>
      <c r="B582" s="1"/>
      <c r="C582" s="1"/>
      <c r="D582" s="1"/>
      <c r="E582" s="79"/>
      <c r="F582" s="79"/>
      <c r="G582" s="79"/>
    </row>
    <row r="583" spans="1:7" ht="20.100000000000001" customHeight="1">
      <c r="A583" s="80" t="s">
        <v>883</v>
      </c>
      <c r="B583" s="80"/>
      <c r="C583" s="80"/>
      <c r="D583" s="80"/>
      <c r="E583" s="80"/>
      <c r="F583" s="80"/>
      <c r="G583" s="80"/>
    </row>
    <row r="584" spans="1:7" ht="15" customHeight="1">
      <c r="A584" s="76" t="s">
        <v>553</v>
      </c>
      <c r="B584" s="76"/>
      <c r="C584" s="12" t="s">
        <v>4</v>
      </c>
      <c r="D584" s="12" t="s">
        <v>501</v>
      </c>
      <c r="E584" s="12" t="s">
        <v>502</v>
      </c>
      <c r="F584" s="12" t="s">
        <v>503</v>
      </c>
      <c r="G584" s="12" t="s">
        <v>504</v>
      </c>
    </row>
    <row r="585" spans="1:7" ht="15" customHeight="1">
      <c r="A585" s="18" t="s">
        <v>884</v>
      </c>
      <c r="B585" s="19" t="s">
        <v>885</v>
      </c>
      <c r="C585" s="18" t="s">
        <v>14</v>
      </c>
      <c r="D585" s="18" t="s">
        <v>101</v>
      </c>
      <c r="E585" s="20">
        <v>0.28000000000000003</v>
      </c>
      <c r="F585" s="21">
        <v>138.51</v>
      </c>
      <c r="G585" s="21">
        <f>ROUND(ROUND(E585,8)*F585,2)</f>
        <v>38.78</v>
      </c>
    </row>
    <row r="586" spans="1:7" ht="15" customHeight="1">
      <c r="A586" s="1"/>
      <c r="B586" s="1"/>
      <c r="C586" s="1"/>
      <c r="D586" s="1"/>
      <c r="E586" s="77" t="s">
        <v>555</v>
      </c>
      <c r="F586" s="77"/>
      <c r="G586" s="22">
        <f>SUM(G585:G585)</f>
        <v>38.78</v>
      </c>
    </row>
    <row r="587" spans="1:7" ht="15" customHeight="1">
      <c r="A587" s="76" t="s">
        <v>586</v>
      </c>
      <c r="B587" s="76"/>
      <c r="C587" s="12" t="s">
        <v>4</v>
      </c>
      <c r="D587" s="12" t="s">
        <v>501</v>
      </c>
      <c r="E587" s="12" t="s">
        <v>502</v>
      </c>
      <c r="F587" s="12" t="s">
        <v>503</v>
      </c>
      <c r="G587" s="12" t="s">
        <v>504</v>
      </c>
    </row>
    <row r="588" spans="1:7" ht="21" customHeight="1">
      <c r="A588" s="18" t="s">
        <v>858</v>
      </c>
      <c r="B588" s="19" t="s">
        <v>859</v>
      </c>
      <c r="C588" s="18" t="s">
        <v>14</v>
      </c>
      <c r="D588" s="18" t="s">
        <v>15</v>
      </c>
      <c r="E588" s="20">
        <v>0.23</v>
      </c>
      <c r="F588" s="21">
        <v>28.73</v>
      </c>
      <c r="G588" s="21">
        <f>ROUND(ROUND(E588,8)*F588,2)</f>
        <v>6.61</v>
      </c>
    </row>
    <row r="589" spans="1:7" ht="15" customHeight="1">
      <c r="A589" s="18" t="s">
        <v>607</v>
      </c>
      <c r="B589" s="19" t="s">
        <v>608</v>
      </c>
      <c r="C589" s="18" t="s">
        <v>14</v>
      </c>
      <c r="D589" s="18" t="s">
        <v>15</v>
      </c>
      <c r="E589" s="20">
        <v>0.23</v>
      </c>
      <c r="F589" s="21">
        <v>22.1</v>
      </c>
      <c r="G589" s="21">
        <f>ROUND(ROUND(E589,8)*F589,2)</f>
        <v>5.08</v>
      </c>
    </row>
    <row r="590" spans="1:7" ht="18" customHeight="1">
      <c r="A590" s="1"/>
      <c r="B590" s="1"/>
      <c r="C590" s="1"/>
      <c r="D590" s="1"/>
      <c r="E590" s="77" t="s">
        <v>589</v>
      </c>
      <c r="F590" s="77"/>
      <c r="G590" s="22">
        <f>SUM(G588:G589)</f>
        <v>11.690000000000001</v>
      </c>
    </row>
    <row r="591" spans="1:7" ht="15" customHeight="1">
      <c r="A591" s="1"/>
      <c r="B591" s="1"/>
      <c r="C591" s="1"/>
      <c r="D591" s="1"/>
      <c r="E591" s="78" t="s">
        <v>522</v>
      </c>
      <c r="F591" s="78"/>
      <c r="G591" s="4">
        <f>SUM(G586,G590)</f>
        <v>50.47</v>
      </c>
    </row>
    <row r="592" spans="1:7" ht="15" customHeight="1">
      <c r="A592" s="1"/>
      <c r="B592" s="1"/>
      <c r="C592" s="1"/>
      <c r="D592" s="1"/>
      <c r="E592" s="78" t="s">
        <v>523</v>
      </c>
      <c r="F592" s="78"/>
      <c r="G592" s="4">
        <f>ROUND(G591*(0/100),2)</f>
        <v>0</v>
      </c>
    </row>
    <row r="593" spans="1:7" ht="15" customHeight="1">
      <c r="A593" s="1"/>
      <c r="B593" s="1"/>
      <c r="C593" s="1"/>
      <c r="D593" s="1"/>
      <c r="E593" s="78" t="s">
        <v>524</v>
      </c>
      <c r="F593" s="78"/>
      <c r="G593" s="4">
        <f>G592+G591</f>
        <v>50.47</v>
      </c>
    </row>
    <row r="594" spans="1:7" ht="9.9499999999999993" customHeight="1">
      <c r="A594" s="1"/>
      <c r="B594" s="1"/>
      <c r="C594" s="1"/>
      <c r="D594" s="1"/>
      <c r="E594" s="79"/>
      <c r="F594" s="79"/>
      <c r="G594" s="79"/>
    </row>
    <row r="595" spans="1:7" ht="20.100000000000001" customHeight="1">
      <c r="A595" s="80" t="s">
        <v>886</v>
      </c>
      <c r="B595" s="80"/>
      <c r="C595" s="80"/>
      <c r="D595" s="80"/>
      <c r="E595" s="80"/>
      <c r="F595" s="80"/>
      <c r="G595" s="80"/>
    </row>
    <row r="596" spans="1:7" ht="15" customHeight="1">
      <c r="A596" s="76" t="s">
        <v>518</v>
      </c>
      <c r="B596" s="76"/>
      <c r="C596" s="12" t="s">
        <v>4</v>
      </c>
      <c r="D596" s="12" t="s">
        <v>501</v>
      </c>
      <c r="E596" s="12" t="s">
        <v>502</v>
      </c>
      <c r="F596" s="12" t="s">
        <v>503</v>
      </c>
      <c r="G596" s="12" t="s">
        <v>504</v>
      </c>
    </row>
    <row r="597" spans="1:7" ht="21" customHeight="1">
      <c r="A597" s="18" t="s">
        <v>887</v>
      </c>
      <c r="B597" s="19" t="s">
        <v>888</v>
      </c>
      <c r="C597" s="18" t="s">
        <v>170</v>
      </c>
      <c r="D597" s="18" t="s">
        <v>889</v>
      </c>
      <c r="E597" s="20">
        <v>0.01</v>
      </c>
      <c r="F597" s="21">
        <v>658.14</v>
      </c>
      <c r="G597" s="21">
        <f>ROUND(ROUND(E597,8)*F597,2)</f>
        <v>6.58</v>
      </c>
    </row>
    <row r="598" spans="1:7" ht="29.1" customHeight="1">
      <c r="A598" s="18" t="s">
        <v>890</v>
      </c>
      <c r="B598" s="19" t="s">
        <v>891</v>
      </c>
      <c r="C598" s="18" t="s">
        <v>170</v>
      </c>
      <c r="D598" s="18" t="s">
        <v>171</v>
      </c>
      <c r="E598" s="20">
        <v>0.35</v>
      </c>
      <c r="F598" s="21">
        <v>124.65</v>
      </c>
      <c r="G598" s="21">
        <f>ROUND(ROUND(E598,8)*F598,2)</f>
        <v>43.63</v>
      </c>
    </row>
    <row r="599" spans="1:7" ht="15" customHeight="1">
      <c r="A599" s="18" t="s">
        <v>892</v>
      </c>
      <c r="B599" s="19" t="s">
        <v>893</v>
      </c>
      <c r="C599" s="18" t="s">
        <v>170</v>
      </c>
      <c r="D599" s="18" t="s">
        <v>171</v>
      </c>
      <c r="E599" s="20">
        <v>0.8</v>
      </c>
      <c r="F599" s="21">
        <v>186.75</v>
      </c>
      <c r="G599" s="21">
        <f>ROUND(ROUND(E599,8)*F599,2)</f>
        <v>149.4</v>
      </c>
    </row>
    <row r="600" spans="1:7" ht="15" customHeight="1">
      <c r="A600" s="1"/>
      <c r="B600" s="1"/>
      <c r="C600" s="1"/>
      <c r="D600" s="1"/>
      <c r="E600" s="77" t="s">
        <v>521</v>
      </c>
      <c r="F600" s="77"/>
      <c r="G600" s="22">
        <f>SUM(G597:G599)</f>
        <v>199.61</v>
      </c>
    </row>
    <row r="601" spans="1:7" ht="15" customHeight="1">
      <c r="A601" s="1"/>
      <c r="B601" s="1"/>
      <c r="C601" s="1"/>
      <c r="D601" s="1"/>
      <c r="E601" s="78" t="s">
        <v>522</v>
      </c>
      <c r="F601" s="78"/>
      <c r="G601" s="4">
        <f>SUM(G600)</f>
        <v>199.61</v>
      </c>
    </row>
    <row r="602" spans="1:7" ht="15" customHeight="1">
      <c r="A602" s="1"/>
      <c r="B602" s="1"/>
      <c r="C602" s="1"/>
      <c r="D602" s="1"/>
      <c r="E602" s="78" t="s">
        <v>523</v>
      </c>
      <c r="F602" s="78"/>
      <c r="G602" s="4">
        <f>ROUND(G601*(0/100),2)</f>
        <v>0</v>
      </c>
    </row>
    <row r="603" spans="1:7" ht="15" customHeight="1">
      <c r="A603" s="1"/>
      <c r="B603" s="1"/>
      <c r="C603" s="1"/>
      <c r="D603" s="1"/>
      <c r="E603" s="78" t="s">
        <v>524</v>
      </c>
      <c r="F603" s="78"/>
      <c r="G603" s="4">
        <f>G602+G601</f>
        <v>199.61</v>
      </c>
    </row>
    <row r="604" spans="1:7" ht="9.9499999999999993" customHeight="1">
      <c r="A604" s="1"/>
      <c r="B604" s="1"/>
      <c r="C604" s="1"/>
      <c r="D604" s="1"/>
      <c r="E604" s="79"/>
      <c r="F604" s="79"/>
      <c r="G604" s="79"/>
    </row>
    <row r="605" spans="1:7" ht="20.100000000000001" customHeight="1">
      <c r="A605" s="80" t="s">
        <v>894</v>
      </c>
      <c r="B605" s="80"/>
      <c r="C605" s="80"/>
      <c r="D605" s="80"/>
      <c r="E605" s="80"/>
      <c r="F605" s="80"/>
      <c r="G605" s="80"/>
    </row>
    <row r="606" spans="1:7" ht="15" customHeight="1">
      <c r="A606" s="76" t="s">
        <v>807</v>
      </c>
      <c r="B606" s="76"/>
      <c r="C606" s="12" t="s">
        <v>4</v>
      </c>
      <c r="D606" s="12" t="s">
        <v>501</v>
      </c>
      <c r="E606" s="12" t="s">
        <v>502</v>
      </c>
      <c r="F606" s="12" t="s">
        <v>503</v>
      </c>
      <c r="G606" s="12" t="s">
        <v>504</v>
      </c>
    </row>
    <row r="607" spans="1:7" ht="38.1" customHeight="1">
      <c r="A607" s="18" t="s">
        <v>808</v>
      </c>
      <c r="B607" s="19" t="s">
        <v>809</v>
      </c>
      <c r="C607" s="18" t="s">
        <v>14</v>
      </c>
      <c r="D607" s="18" t="s">
        <v>810</v>
      </c>
      <c r="E607" s="20">
        <v>1.4999999999999999E-2</v>
      </c>
      <c r="F607" s="21">
        <v>1.99</v>
      </c>
      <c r="G607" s="21">
        <f>TRUNC(TRUNC(E607,8)*F607,2)</f>
        <v>0.02</v>
      </c>
    </row>
    <row r="608" spans="1:7" ht="18" customHeight="1">
      <c r="A608" s="1"/>
      <c r="B608" s="1"/>
      <c r="C608" s="1"/>
      <c r="D608" s="1"/>
      <c r="E608" s="77" t="s">
        <v>811</v>
      </c>
      <c r="F608" s="77"/>
      <c r="G608" s="22">
        <f>SUM(G607:G607)</f>
        <v>0.02</v>
      </c>
    </row>
    <row r="609" spans="1:7" ht="15" customHeight="1">
      <c r="A609" s="76" t="s">
        <v>586</v>
      </c>
      <c r="B609" s="76"/>
      <c r="C609" s="12" t="s">
        <v>4</v>
      </c>
      <c r="D609" s="12" t="s">
        <v>501</v>
      </c>
      <c r="E609" s="12" t="s">
        <v>502</v>
      </c>
      <c r="F609" s="12" t="s">
        <v>503</v>
      </c>
      <c r="G609" s="12" t="s">
        <v>504</v>
      </c>
    </row>
    <row r="610" spans="1:7" ht="15" customHeight="1">
      <c r="A610" s="18" t="s">
        <v>607</v>
      </c>
      <c r="B610" s="19" t="s">
        <v>608</v>
      </c>
      <c r="C610" s="18" t="s">
        <v>14</v>
      </c>
      <c r="D610" s="18" t="s">
        <v>15</v>
      </c>
      <c r="E610" s="20">
        <v>8.8999999999999996E-2</v>
      </c>
      <c r="F610" s="21">
        <v>22.1</v>
      </c>
      <c r="G610" s="21">
        <f>TRUNC(TRUNC(E610,8)*F610,2)</f>
        <v>1.96</v>
      </c>
    </row>
    <row r="611" spans="1:7" ht="18" customHeight="1">
      <c r="A611" s="1"/>
      <c r="B611" s="1"/>
      <c r="C611" s="1"/>
      <c r="D611" s="1"/>
      <c r="E611" s="77" t="s">
        <v>589</v>
      </c>
      <c r="F611" s="77"/>
      <c r="G611" s="22">
        <f>SUM(G610:G610)</f>
        <v>1.96</v>
      </c>
    </row>
    <row r="612" spans="1:7" ht="15" customHeight="1">
      <c r="A612" s="1"/>
      <c r="B612" s="1"/>
      <c r="C612" s="1"/>
      <c r="D612" s="1"/>
      <c r="E612" s="78" t="s">
        <v>522</v>
      </c>
      <c r="F612" s="78"/>
      <c r="G612" s="4">
        <f>SUM(G608,G611)</f>
        <v>1.98</v>
      </c>
    </row>
    <row r="613" spans="1:7" ht="15" customHeight="1">
      <c r="A613" s="1"/>
      <c r="B613" s="1"/>
      <c r="C613" s="1"/>
      <c r="D613" s="1"/>
      <c r="E613" s="78" t="s">
        <v>523</v>
      </c>
      <c r="F613" s="78"/>
      <c r="G613" s="4">
        <f>ROUND(G612*(0/100),2)</f>
        <v>0</v>
      </c>
    </row>
    <row r="614" spans="1:7" ht="15" customHeight="1">
      <c r="A614" s="1"/>
      <c r="B614" s="1"/>
      <c r="C614" s="1"/>
      <c r="D614" s="1"/>
      <c r="E614" s="78" t="s">
        <v>524</v>
      </c>
      <c r="F614" s="78"/>
      <c r="G614" s="4">
        <f>G613+G612</f>
        <v>1.98</v>
      </c>
    </row>
    <row r="615" spans="1:7" ht="9.9499999999999993" customHeight="1">
      <c r="A615" s="1"/>
      <c r="B615" s="1"/>
      <c r="C615" s="1"/>
      <c r="D615" s="1"/>
      <c r="E615" s="79"/>
      <c r="F615" s="79"/>
      <c r="G615" s="79"/>
    </row>
    <row r="616" spans="1:7" ht="20.100000000000001" customHeight="1">
      <c r="A616" s="80" t="s">
        <v>895</v>
      </c>
      <c r="B616" s="80"/>
      <c r="C616" s="80"/>
      <c r="D616" s="80"/>
      <c r="E616" s="80"/>
      <c r="F616" s="80"/>
      <c r="G616" s="80"/>
    </row>
    <row r="617" spans="1:7" ht="15" customHeight="1">
      <c r="A617" s="76" t="s">
        <v>553</v>
      </c>
      <c r="B617" s="76"/>
      <c r="C617" s="12" t="s">
        <v>4</v>
      </c>
      <c r="D617" s="12" t="s">
        <v>501</v>
      </c>
      <c r="E617" s="12" t="s">
        <v>502</v>
      </c>
      <c r="F617" s="12" t="s">
        <v>503</v>
      </c>
      <c r="G617" s="12" t="s">
        <v>504</v>
      </c>
    </row>
    <row r="618" spans="1:7" ht="21" customHeight="1">
      <c r="A618" s="18" t="s">
        <v>896</v>
      </c>
      <c r="B618" s="19" t="s">
        <v>897</v>
      </c>
      <c r="C618" s="18" t="s">
        <v>14</v>
      </c>
      <c r="D618" s="18" t="s">
        <v>101</v>
      </c>
      <c r="E618" s="20">
        <v>1.6</v>
      </c>
      <c r="F618" s="21">
        <v>37.770000000000003</v>
      </c>
      <c r="G618" s="21">
        <f>ROUND(ROUND(E618,8)*F618,2)</f>
        <v>60.43</v>
      </c>
    </row>
    <row r="619" spans="1:7" ht="15" customHeight="1">
      <c r="A619" s="1"/>
      <c r="B619" s="1"/>
      <c r="C619" s="1"/>
      <c r="D619" s="1"/>
      <c r="E619" s="77" t="s">
        <v>555</v>
      </c>
      <c r="F619" s="77"/>
      <c r="G619" s="22">
        <f>SUM(G618:G618)</f>
        <v>60.43</v>
      </c>
    </row>
    <row r="620" spans="1:7" ht="15" customHeight="1">
      <c r="A620" s="76" t="s">
        <v>586</v>
      </c>
      <c r="B620" s="76"/>
      <c r="C620" s="12" t="s">
        <v>4</v>
      </c>
      <c r="D620" s="12" t="s">
        <v>501</v>
      </c>
      <c r="E620" s="12" t="s">
        <v>502</v>
      </c>
      <c r="F620" s="12" t="s">
        <v>503</v>
      </c>
      <c r="G620" s="12" t="s">
        <v>504</v>
      </c>
    </row>
    <row r="621" spans="1:7" ht="21" customHeight="1">
      <c r="A621" s="18" t="s">
        <v>898</v>
      </c>
      <c r="B621" s="19" t="s">
        <v>899</v>
      </c>
      <c r="C621" s="18" t="s">
        <v>14</v>
      </c>
      <c r="D621" s="18" t="s">
        <v>15</v>
      </c>
      <c r="E621" s="20">
        <v>0.96</v>
      </c>
      <c r="F621" s="21">
        <v>22.26</v>
      </c>
      <c r="G621" s="21">
        <f>ROUND(ROUND(E621,8)*F621,2)</f>
        <v>21.37</v>
      </c>
    </row>
    <row r="622" spans="1:7" ht="15" customHeight="1">
      <c r="A622" s="18" t="s">
        <v>900</v>
      </c>
      <c r="B622" s="19" t="s">
        <v>901</v>
      </c>
      <c r="C622" s="18" t="s">
        <v>14</v>
      </c>
      <c r="D622" s="18" t="s">
        <v>15</v>
      </c>
      <c r="E622" s="20">
        <v>0.47599999999999998</v>
      </c>
      <c r="F622" s="21">
        <v>28.88</v>
      </c>
      <c r="G622" s="21">
        <f>ROUND(ROUND(E622,8)*F622,2)</f>
        <v>13.75</v>
      </c>
    </row>
    <row r="623" spans="1:7" ht="18" customHeight="1">
      <c r="A623" s="1"/>
      <c r="B623" s="1"/>
      <c r="C623" s="1"/>
      <c r="D623" s="1"/>
      <c r="E623" s="77" t="s">
        <v>589</v>
      </c>
      <c r="F623" s="77"/>
      <c r="G623" s="22">
        <f>SUM(G621:G622)</f>
        <v>35.120000000000005</v>
      </c>
    </row>
    <row r="624" spans="1:7" ht="15" customHeight="1">
      <c r="A624" s="1"/>
      <c r="B624" s="1"/>
      <c r="C624" s="1"/>
      <c r="D624" s="1"/>
      <c r="E624" s="78" t="s">
        <v>522</v>
      </c>
      <c r="F624" s="78"/>
      <c r="G624" s="4">
        <f>SUM(G619,G623)</f>
        <v>95.550000000000011</v>
      </c>
    </row>
    <row r="625" spans="1:7" ht="15" customHeight="1">
      <c r="A625" s="1"/>
      <c r="B625" s="1"/>
      <c r="C625" s="1"/>
      <c r="D625" s="1"/>
      <c r="E625" s="78" t="s">
        <v>523</v>
      </c>
      <c r="F625" s="78"/>
      <c r="G625" s="4">
        <f>ROUND(G624*(0/100),2)</f>
        <v>0</v>
      </c>
    </row>
    <row r="626" spans="1:7" ht="15" customHeight="1">
      <c r="A626" s="1"/>
      <c r="B626" s="1"/>
      <c r="C626" s="1"/>
      <c r="D626" s="1"/>
      <c r="E626" s="78" t="s">
        <v>524</v>
      </c>
      <c r="F626" s="78"/>
      <c r="G626" s="4">
        <f>G625+G624</f>
        <v>95.550000000000011</v>
      </c>
    </row>
    <row r="627" spans="1:7" ht="9.9499999999999993" customHeight="1">
      <c r="A627" s="1"/>
      <c r="B627" s="1"/>
      <c r="C627" s="1"/>
      <c r="D627" s="1"/>
      <c r="E627" s="79"/>
      <c r="F627" s="79"/>
      <c r="G627" s="79"/>
    </row>
    <row r="628" spans="1:7" ht="20.100000000000001" customHeight="1">
      <c r="A628" s="80" t="s">
        <v>902</v>
      </c>
      <c r="B628" s="80"/>
      <c r="C628" s="80"/>
      <c r="D628" s="80"/>
      <c r="E628" s="80"/>
      <c r="F628" s="80"/>
      <c r="G628" s="80"/>
    </row>
    <row r="629" spans="1:7" ht="15" customHeight="1">
      <c r="A629" s="76" t="s">
        <v>807</v>
      </c>
      <c r="B629" s="76"/>
      <c r="C629" s="12" t="s">
        <v>4</v>
      </c>
      <c r="D629" s="12" t="s">
        <v>501</v>
      </c>
      <c r="E629" s="12" t="s">
        <v>502</v>
      </c>
      <c r="F629" s="12" t="s">
        <v>503</v>
      </c>
      <c r="G629" s="12" t="s">
        <v>504</v>
      </c>
    </row>
    <row r="630" spans="1:7" ht="38.1" customHeight="1">
      <c r="A630" s="18" t="s">
        <v>808</v>
      </c>
      <c r="B630" s="19" t="s">
        <v>809</v>
      </c>
      <c r="C630" s="18" t="s">
        <v>14</v>
      </c>
      <c r="D630" s="18" t="s">
        <v>810</v>
      </c>
      <c r="E630" s="20">
        <v>1.4999999999999999E-2</v>
      </c>
      <c r="F630" s="21">
        <v>1.99</v>
      </c>
      <c r="G630" s="21">
        <f>TRUNC(TRUNC(E630,8)*F630,2)</f>
        <v>0.02</v>
      </c>
    </row>
    <row r="631" spans="1:7" ht="18" customHeight="1">
      <c r="A631" s="1"/>
      <c r="B631" s="1"/>
      <c r="C631" s="1"/>
      <c r="D631" s="1"/>
      <c r="E631" s="77" t="s">
        <v>811</v>
      </c>
      <c r="F631" s="77"/>
      <c r="G631" s="22">
        <f>SUM(G630:G630)</f>
        <v>0.02</v>
      </c>
    </row>
    <row r="632" spans="1:7" ht="15" customHeight="1">
      <c r="A632" s="76" t="s">
        <v>586</v>
      </c>
      <c r="B632" s="76"/>
      <c r="C632" s="12" t="s">
        <v>4</v>
      </c>
      <c r="D632" s="12" t="s">
        <v>501</v>
      </c>
      <c r="E632" s="12" t="s">
        <v>502</v>
      </c>
      <c r="F632" s="12" t="s">
        <v>503</v>
      </c>
      <c r="G632" s="12" t="s">
        <v>504</v>
      </c>
    </row>
    <row r="633" spans="1:7" ht="15" customHeight="1">
      <c r="A633" s="18" t="s">
        <v>607</v>
      </c>
      <c r="B633" s="19" t="s">
        <v>608</v>
      </c>
      <c r="C633" s="18" t="s">
        <v>14</v>
      </c>
      <c r="D633" s="18" t="s">
        <v>15</v>
      </c>
      <c r="E633" s="20">
        <v>8.8999999999999996E-2</v>
      </c>
      <c r="F633" s="21">
        <v>22.1</v>
      </c>
      <c r="G633" s="21">
        <f>TRUNC(TRUNC(E633,8)*F633,2)</f>
        <v>1.96</v>
      </c>
    </row>
    <row r="634" spans="1:7" ht="18" customHeight="1">
      <c r="A634" s="1"/>
      <c r="B634" s="1"/>
      <c r="C634" s="1"/>
      <c r="D634" s="1"/>
      <c r="E634" s="77" t="s">
        <v>589</v>
      </c>
      <c r="F634" s="77"/>
      <c r="G634" s="22">
        <f>SUM(G633:G633)</f>
        <v>1.96</v>
      </c>
    </row>
    <row r="635" spans="1:7" ht="15" customHeight="1">
      <c r="A635" s="1"/>
      <c r="B635" s="1"/>
      <c r="C635" s="1"/>
      <c r="D635" s="1"/>
      <c r="E635" s="78" t="s">
        <v>522</v>
      </c>
      <c r="F635" s="78"/>
      <c r="G635" s="4">
        <f>SUM(G631,G634)</f>
        <v>1.98</v>
      </c>
    </row>
    <row r="636" spans="1:7" ht="15" customHeight="1">
      <c r="A636" s="1"/>
      <c r="B636" s="1"/>
      <c r="C636" s="1"/>
      <c r="D636" s="1"/>
      <c r="E636" s="78" t="s">
        <v>523</v>
      </c>
      <c r="F636" s="78"/>
      <c r="G636" s="4">
        <f>ROUND(G635*(0/100),2)</f>
        <v>0</v>
      </c>
    </row>
    <row r="637" spans="1:7" ht="15" customHeight="1">
      <c r="A637" s="1"/>
      <c r="B637" s="1"/>
      <c r="C637" s="1"/>
      <c r="D637" s="1"/>
      <c r="E637" s="78" t="s">
        <v>524</v>
      </c>
      <c r="F637" s="78"/>
      <c r="G637" s="4">
        <f>G636+G635</f>
        <v>1.98</v>
      </c>
    </row>
    <row r="638" spans="1:7" ht="9.9499999999999993" customHeight="1">
      <c r="A638" s="1"/>
      <c r="B638" s="1"/>
      <c r="C638" s="1"/>
      <c r="D638" s="1"/>
      <c r="E638" s="79"/>
      <c r="F638" s="79"/>
      <c r="G638" s="79"/>
    </row>
    <row r="639" spans="1:7" ht="20.100000000000001" customHeight="1">
      <c r="A639" s="80" t="s">
        <v>903</v>
      </c>
      <c r="B639" s="80"/>
      <c r="C639" s="80"/>
      <c r="D639" s="80"/>
      <c r="E639" s="80"/>
      <c r="F639" s="80"/>
      <c r="G639" s="80"/>
    </row>
    <row r="640" spans="1:7" ht="15" customHeight="1">
      <c r="A640" s="76" t="s">
        <v>586</v>
      </c>
      <c r="B640" s="76"/>
      <c r="C640" s="12" t="s">
        <v>4</v>
      </c>
      <c r="D640" s="12" t="s">
        <v>501</v>
      </c>
      <c r="E640" s="12" t="s">
        <v>502</v>
      </c>
      <c r="F640" s="12" t="s">
        <v>503</v>
      </c>
      <c r="G640" s="12" t="s">
        <v>504</v>
      </c>
    </row>
    <row r="641" spans="1:7" ht="15" customHeight="1">
      <c r="A641" s="18" t="s">
        <v>818</v>
      </c>
      <c r="B641" s="19" t="s">
        <v>819</v>
      </c>
      <c r="C641" s="18" t="s">
        <v>14</v>
      </c>
      <c r="D641" s="18" t="s">
        <v>15</v>
      </c>
      <c r="E641" s="20">
        <v>0.1</v>
      </c>
      <c r="F641" s="21">
        <v>28.88</v>
      </c>
      <c r="G641" s="21">
        <f>ROUND(ROUND(E641,8)*F641,2)</f>
        <v>2.89</v>
      </c>
    </row>
    <row r="642" spans="1:7" ht="15" customHeight="1">
      <c r="A642" s="18" t="s">
        <v>607</v>
      </c>
      <c r="B642" s="19" t="s">
        <v>608</v>
      </c>
      <c r="C642" s="18" t="s">
        <v>14</v>
      </c>
      <c r="D642" s="18" t="s">
        <v>15</v>
      </c>
      <c r="E642" s="20">
        <v>0.26</v>
      </c>
      <c r="F642" s="21">
        <v>22.1</v>
      </c>
      <c r="G642" s="21">
        <f>ROUND(ROUND(E642,8)*F642,2)</f>
        <v>5.75</v>
      </c>
    </row>
    <row r="643" spans="1:7" ht="18" customHeight="1">
      <c r="A643" s="1"/>
      <c r="B643" s="1"/>
      <c r="C643" s="1"/>
      <c r="D643" s="1"/>
      <c r="E643" s="77" t="s">
        <v>589</v>
      </c>
      <c r="F643" s="77"/>
      <c r="G643" s="22">
        <f>SUM(G641:G642)</f>
        <v>8.64</v>
      </c>
    </row>
    <row r="644" spans="1:7" ht="15" customHeight="1">
      <c r="A644" s="1"/>
      <c r="B644" s="1"/>
      <c r="C644" s="1"/>
      <c r="D644" s="1"/>
      <c r="E644" s="78" t="s">
        <v>522</v>
      </c>
      <c r="F644" s="78"/>
      <c r="G644" s="4">
        <f>SUM(G643)</f>
        <v>8.64</v>
      </c>
    </row>
    <row r="645" spans="1:7" ht="15" customHeight="1">
      <c r="A645" s="1"/>
      <c r="B645" s="1"/>
      <c r="C645" s="1"/>
      <c r="D645" s="1"/>
      <c r="E645" s="78" t="s">
        <v>523</v>
      </c>
      <c r="F645" s="78"/>
      <c r="G645" s="4">
        <f>ROUND(G644*(0/100),2)</f>
        <v>0</v>
      </c>
    </row>
    <row r="646" spans="1:7" ht="15" customHeight="1">
      <c r="A646" s="1"/>
      <c r="B646" s="1"/>
      <c r="C646" s="1"/>
      <c r="D646" s="1"/>
      <c r="E646" s="78" t="s">
        <v>524</v>
      </c>
      <c r="F646" s="78"/>
      <c r="G646" s="4">
        <f>G645+G644</f>
        <v>8.64</v>
      </c>
    </row>
    <row r="647" spans="1:7" ht="9.9499999999999993" customHeight="1">
      <c r="A647" s="1"/>
      <c r="B647" s="1"/>
      <c r="C647" s="1"/>
      <c r="D647" s="1"/>
      <c r="E647" s="79"/>
      <c r="F647" s="79"/>
      <c r="G647" s="79"/>
    </row>
    <row r="648" spans="1:7" ht="20.100000000000001" customHeight="1">
      <c r="A648" s="80" t="s">
        <v>904</v>
      </c>
      <c r="B648" s="80"/>
      <c r="C648" s="80"/>
      <c r="D648" s="80"/>
      <c r="E648" s="80"/>
      <c r="F648" s="80"/>
      <c r="G648" s="80"/>
    </row>
    <row r="649" spans="1:7" ht="15" customHeight="1">
      <c r="A649" s="76" t="s">
        <v>586</v>
      </c>
      <c r="B649" s="76"/>
      <c r="C649" s="12" t="s">
        <v>4</v>
      </c>
      <c r="D649" s="12" t="s">
        <v>501</v>
      </c>
      <c r="E649" s="12" t="s">
        <v>502</v>
      </c>
      <c r="F649" s="12" t="s">
        <v>503</v>
      </c>
      <c r="G649" s="12" t="s">
        <v>504</v>
      </c>
    </row>
    <row r="650" spans="1:7" ht="15" customHeight="1">
      <c r="A650" s="18" t="s">
        <v>818</v>
      </c>
      <c r="B650" s="19" t="s">
        <v>819</v>
      </c>
      <c r="C650" s="18" t="s">
        <v>14</v>
      </c>
      <c r="D650" s="18" t="s">
        <v>15</v>
      </c>
      <c r="E650" s="20">
        <v>0.248</v>
      </c>
      <c r="F650" s="21">
        <v>28.88</v>
      </c>
      <c r="G650" s="21">
        <f>TRUNC(TRUNC(E650,8)*F650,2)</f>
        <v>7.16</v>
      </c>
    </row>
    <row r="651" spans="1:7" ht="15" customHeight="1">
      <c r="A651" s="18" t="s">
        <v>607</v>
      </c>
      <c r="B651" s="19" t="s">
        <v>608</v>
      </c>
      <c r="C651" s="18" t="s">
        <v>14</v>
      </c>
      <c r="D651" s="18" t="s">
        <v>15</v>
      </c>
      <c r="E651" s="20">
        <v>0.124</v>
      </c>
      <c r="F651" s="21">
        <v>22.1</v>
      </c>
      <c r="G651" s="21">
        <f>TRUNC(TRUNC(E651,8)*F651,2)</f>
        <v>2.74</v>
      </c>
    </row>
    <row r="652" spans="1:7" ht="18" customHeight="1">
      <c r="A652" s="1"/>
      <c r="B652" s="1"/>
      <c r="C652" s="1"/>
      <c r="D652" s="1"/>
      <c r="E652" s="77" t="s">
        <v>589</v>
      </c>
      <c r="F652" s="77"/>
      <c r="G652" s="22">
        <f>SUM(G650:G651)</f>
        <v>9.9</v>
      </c>
    </row>
    <row r="653" spans="1:7" ht="15" customHeight="1">
      <c r="A653" s="76" t="s">
        <v>518</v>
      </c>
      <c r="B653" s="76"/>
      <c r="C653" s="12" t="s">
        <v>4</v>
      </c>
      <c r="D653" s="12" t="s">
        <v>501</v>
      </c>
      <c r="E653" s="12" t="s">
        <v>502</v>
      </c>
      <c r="F653" s="12" t="s">
        <v>503</v>
      </c>
      <c r="G653" s="12" t="s">
        <v>504</v>
      </c>
    </row>
    <row r="654" spans="1:7" ht="29.1" customHeight="1">
      <c r="A654" s="18" t="s">
        <v>905</v>
      </c>
      <c r="B654" s="19" t="s">
        <v>906</v>
      </c>
      <c r="C654" s="18" t="s">
        <v>14</v>
      </c>
      <c r="D654" s="18" t="s">
        <v>118</v>
      </c>
      <c r="E654" s="20">
        <v>5.2999999999999999E-2</v>
      </c>
      <c r="F654" s="21">
        <v>746.33</v>
      </c>
      <c r="G654" s="21">
        <f>TRUNC(TRUNC(E654,8)*F654,2)</f>
        <v>39.549999999999997</v>
      </c>
    </row>
    <row r="655" spans="1:7" ht="15" customHeight="1">
      <c r="A655" s="1"/>
      <c r="B655" s="1"/>
      <c r="C655" s="1"/>
      <c r="D655" s="1"/>
      <c r="E655" s="77" t="s">
        <v>521</v>
      </c>
      <c r="F655" s="77"/>
      <c r="G655" s="22">
        <f>SUM(G654:G654)</f>
        <v>39.549999999999997</v>
      </c>
    </row>
    <row r="656" spans="1:7" ht="15" customHeight="1">
      <c r="A656" s="1"/>
      <c r="B656" s="1"/>
      <c r="C656" s="1"/>
      <c r="D656" s="1"/>
      <c r="E656" s="78" t="s">
        <v>522</v>
      </c>
      <c r="F656" s="78"/>
      <c r="G656" s="4">
        <f>SUM(G652,G655)</f>
        <v>49.449999999999996</v>
      </c>
    </row>
    <row r="657" spans="1:7" ht="15" customHeight="1">
      <c r="A657" s="1"/>
      <c r="B657" s="1"/>
      <c r="C657" s="1"/>
      <c r="D657" s="1"/>
      <c r="E657" s="78" t="s">
        <v>523</v>
      </c>
      <c r="F657" s="78"/>
      <c r="G657" s="4">
        <f>ROUND(G656*(0/100),2)</f>
        <v>0</v>
      </c>
    </row>
    <row r="658" spans="1:7" ht="15" customHeight="1">
      <c r="A658" s="1"/>
      <c r="B658" s="1"/>
      <c r="C658" s="1"/>
      <c r="D658" s="1"/>
      <c r="E658" s="78" t="s">
        <v>524</v>
      </c>
      <c r="F658" s="78"/>
      <c r="G658" s="4">
        <f>G657+G656</f>
        <v>49.449999999999996</v>
      </c>
    </row>
    <row r="659" spans="1:7" ht="9.9499999999999993" customHeight="1">
      <c r="A659" s="1"/>
      <c r="B659" s="1"/>
      <c r="C659" s="1"/>
      <c r="D659" s="1"/>
      <c r="E659" s="79"/>
      <c r="F659" s="79"/>
      <c r="G659" s="79"/>
    </row>
    <row r="660" spans="1:7" ht="20.100000000000001" customHeight="1">
      <c r="A660" s="80" t="s">
        <v>907</v>
      </c>
      <c r="B660" s="80"/>
      <c r="C660" s="80"/>
      <c r="D660" s="80"/>
      <c r="E660" s="80"/>
      <c r="F660" s="80"/>
      <c r="G660" s="80"/>
    </row>
    <row r="661" spans="1:7" ht="15" customHeight="1">
      <c r="A661" s="76" t="s">
        <v>553</v>
      </c>
      <c r="B661" s="76"/>
      <c r="C661" s="12" t="s">
        <v>4</v>
      </c>
      <c r="D661" s="12" t="s">
        <v>501</v>
      </c>
      <c r="E661" s="12" t="s">
        <v>502</v>
      </c>
      <c r="F661" s="12" t="s">
        <v>503</v>
      </c>
      <c r="G661" s="12" t="s">
        <v>504</v>
      </c>
    </row>
    <row r="662" spans="1:7" ht="15" customHeight="1">
      <c r="A662" s="18" t="s">
        <v>908</v>
      </c>
      <c r="B662" s="19" t="s">
        <v>909</v>
      </c>
      <c r="C662" s="18" t="s">
        <v>14</v>
      </c>
      <c r="D662" s="18" t="s">
        <v>101</v>
      </c>
      <c r="E662" s="20">
        <v>0.26</v>
      </c>
      <c r="F662" s="21">
        <v>8.01</v>
      </c>
      <c r="G662" s="21">
        <f>ROUND(ROUND(E662,8)*F662,2)</f>
        <v>2.08</v>
      </c>
    </row>
    <row r="663" spans="1:7" ht="21" customHeight="1">
      <c r="A663" s="18" t="s">
        <v>910</v>
      </c>
      <c r="B663" s="19" t="s">
        <v>911</v>
      </c>
      <c r="C663" s="18" t="s">
        <v>14</v>
      </c>
      <c r="D663" s="18" t="s">
        <v>48</v>
      </c>
      <c r="E663" s="20">
        <v>1.1499999999999999</v>
      </c>
      <c r="F663" s="21">
        <v>68.2</v>
      </c>
      <c r="G663" s="21">
        <f>ROUND(ROUND(E663,8)*F663,2)</f>
        <v>78.430000000000007</v>
      </c>
    </row>
    <row r="664" spans="1:7" ht="21" customHeight="1">
      <c r="A664" s="18" t="s">
        <v>912</v>
      </c>
      <c r="B664" s="19" t="s">
        <v>913</v>
      </c>
      <c r="C664" s="18" t="s">
        <v>14</v>
      </c>
      <c r="D664" s="18" t="s">
        <v>817</v>
      </c>
      <c r="E664" s="20">
        <v>0.61499999999999999</v>
      </c>
      <c r="F664" s="21">
        <v>21.59</v>
      </c>
      <c r="G664" s="21">
        <f>ROUND(ROUND(E664,8)*F664,2)</f>
        <v>13.28</v>
      </c>
    </row>
    <row r="665" spans="1:7" ht="15" customHeight="1">
      <c r="A665" s="1"/>
      <c r="B665" s="1"/>
      <c r="C665" s="1"/>
      <c r="D665" s="1"/>
      <c r="E665" s="77" t="s">
        <v>555</v>
      </c>
      <c r="F665" s="77"/>
      <c r="G665" s="22">
        <f>SUM(G662:G664)</f>
        <v>93.79</v>
      </c>
    </row>
    <row r="666" spans="1:7" ht="15" customHeight="1">
      <c r="A666" s="76" t="s">
        <v>586</v>
      </c>
      <c r="B666" s="76"/>
      <c r="C666" s="12" t="s">
        <v>4</v>
      </c>
      <c r="D666" s="12" t="s">
        <v>501</v>
      </c>
      <c r="E666" s="12" t="s">
        <v>502</v>
      </c>
      <c r="F666" s="12" t="s">
        <v>503</v>
      </c>
      <c r="G666" s="12" t="s">
        <v>504</v>
      </c>
    </row>
    <row r="667" spans="1:7" ht="21" customHeight="1">
      <c r="A667" s="18" t="s">
        <v>898</v>
      </c>
      <c r="B667" s="19" t="s">
        <v>899</v>
      </c>
      <c r="C667" s="18" t="s">
        <v>14</v>
      </c>
      <c r="D667" s="18" t="s">
        <v>15</v>
      </c>
      <c r="E667" s="20">
        <v>0.192</v>
      </c>
      <c r="F667" s="21">
        <v>22.26</v>
      </c>
      <c r="G667" s="21">
        <f>ROUND(ROUND(E667,8)*F667,2)</f>
        <v>4.2699999999999996</v>
      </c>
    </row>
    <row r="668" spans="1:7" ht="15" customHeight="1">
      <c r="A668" s="18" t="s">
        <v>900</v>
      </c>
      <c r="B668" s="19" t="s">
        <v>901</v>
      </c>
      <c r="C668" s="18" t="s">
        <v>14</v>
      </c>
      <c r="D668" s="18" t="s">
        <v>15</v>
      </c>
      <c r="E668" s="20">
        <v>0.94799999999999995</v>
      </c>
      <c r="F668" s="21">
        <v>28.88</v>
      </c>
      <c r="G668" s="21">
        <f>ROUND(ROUND(E668,8)*F668,2)</f>
        <v>27.38</v>
      </c>
    </row>
    <row r="669" spans="1:7" ht="18" customHeight="1">
      <c r="A669" s="1"/>
      <c r="B669" s="1"/>
      <c r="C669" s="1"/>
      <c r="D669" s="1"/>
      <c r="E669" s="77" t="s">
        <v>589</v>
      </c>
      <c r="F669" s="77"/>
      <c r="G669" s="22">
        <f>SUM(G667:G668)</f>
        <v>31.65</v>
      </c>
    </row>
    <row r="670" spans="1:7" ht="15" customHeight="1">
      <c r="A670" s="1"/>
      <c r="B670" s="1"/>
      <c r="C670" s="1"/>
      <c r="D670" s="1"/>
      <c r="E670" s="78" t="s">
        <v>522</v>
      </c>
      <c r="F670" s="78"/>
      <c r="G670" s="4">
        <f>SUM(G665,G669)</f>
        <v>125.44</v>
      </c>
    </row>
    <row r="671" spans="1:7" ht="15" customHeight="1">
      <c r="A671" s="1"/>
      <c r="B671" s="1"/>
      <c r="C671" s="1"/>
      <c r="D671" s="1"/>
      <c r="E671" s="78" t="s">
        <v>523</v>
      </c>
      <c r="F671" s="78"/>
      <c r="G671" s="4">
        <f>ROUND(G670*(0/100),2)</f>
        <v>0</v>
      </c>
    </row>
    <row r="672" spans="1:7" ht="15" customHeight="1">
      <c r="A672" s="1"/>
      <c r="B672" s="1"/>
      <c r="C672" s="1"/>
      <c r="D672" s="1"/>
      <c r="E672" s="78" t="s">
        <v>524</v>
      </c>
      <c r="F672" s="78"/>
      <c r="G672" s="4">
        <f>G671+G670</f>
        <v>125.44</v>
      </c>
    </row>
    <row r="673" spans="1:7" ht="9.9499999999999993" customHeight="1">
      <c r="A673" s="1"/>
      <c r="B673" s="1"/>
      <c r="C673" s="1"/>
      <c r="D673" s="1"/>
      <c r="E673" s="79"/>
      <c r="F673" s="79"/>
      <c r="G673" s="79"/>
    </row>
    <row r="674" spans="1:7" ht="20.100000000000001" customHeight="1">
      <c r="A674" s="80" t="s">
        <v>914</v>
      </c>
      <c r="B674" s="80"/>
      <c r="C674" s="80"/>
      <c r="D674" s="80"/>
      <c r="E674" s="80"/>
      <c r="F674" s="80"/>
      <c r="G674" s="80"/>
    </row>
    <row r="675" spans="1:7" ht="15" customHeight="1">
      <c r="A675" s="76" t="s">
        <v>553</v>
      </c>
      <c r="B675" s="76"/>
      <c r="C675" s="12" t="s">
        <v>4</v>
      </c>
      <c r="D675" s="12" t="s">
        <v>501</v>
      </c>
      <c r="E675" s="12" t="s">
        <v>502</v>
      </c>
      <c r="F675" s="12" t="s">
        <v>503</v>
      </c>
      <c r="G675" s="12" t="s">
        <v>504</v>
      </c>
    </row>
    <row r="676" spans="1:7" ht="15" customHeight="1">
      <c r="A676" s="18" t="s">
        <v>915</v>
      </c>
      <c r="B676" s="19" t="s">
        <v>916</v>
      </c>
      <c r="C676" s="18" t="s">
        <v>170</v>
      </c>
      <c r="D676" s="18" t="s">
        <v>917</v>
      </c>
      <c r="E676" s="20">
        <v>0.8</v>
      </c>
      <c r="F676" s="21">
        <v>9.3000000000000007</v>
      </c>
      <c r="G676" s="21">
        <f>ROUND(ROUND(E676,8)*F676,2)</f>
        <v>7.44</v>
      </c>
    </row>
    <row r="677" spans="1:7" ht="15" customHeight="1">
      <c r="A677" s="1"/>
      <c r="B677" s="1"/>
      <c r="C677" s="1"/>
      <c r="D677" s="1"/>
      <c r="E677" s="77" t="s">
        <v>555</v>
      </c>
      <c r="F677" s="77"/>
      <c r="G677" s="22">
        <f>SUM(G676:G676)</f>
        <v>7.44</v>
      </c>
    </row>
    <row r="678" spans="1:7" ht="15" customHeight="1">
      <c r="A678" s="76" t="s">
        <v>518</v>
      </c>
      <c r="B678" s="76"/>
      <c r="C678" s="12" t="s">
        <v>4</v>
      </c>
      <c r="D678" s="12" t="s">
        <v>501</v>
      </c>
      <c r="E678" s="12" t="s">
        <v>502</v>
      </c>
      <c r="F678" s="12" t="s">
        <v>503</v>
      </c>
      <c r="G678" s="12" t="s">
        <v>504</v>
      </c>
    </row>
    <row r="679" spans="1:7" ht="21" customHeight="1">
      <c r="A679" s="18" t="s">
        <v>887</v>
      </c>
      <c r="B679" s="19" t="s">
        <v>888</v>
      </c>
      <c r="C679" s="18" t="s">
        <v>170</v>
      </c>
      <c r="D679" s="18" t="s">
        <v>889</v>
      </c>
      <c r="E679" s="20">
        <v>0.01</v>
      </c>
      <c r="F679" s="21">
        <v>658.14</v>
      </c>
      <c r="G679" s="21">
        <f>ROUND(ROUND(E679,8)*F679,2)</f>
        <v>6.58</v>
      </c>
    </row>
    <row r="680" spans="1:7" ht="29.1" customHeight="1">
      <c r="A680" s="18" t="s">
        <v>890</v>
      </c>
      <c r="B680" s="19" t="s">
        <v>891</v>
      </c>
      <c r="C680" s="18" t="s">
        <v>170</v>
      </c>
      <c r="D680" s="18" t="s">
        <v>171</v>
      </c>
      <c r="E680" s="20">
        <v>0.35</v>
      </c>
      <c r="F680" s="21">
        <v>124.65</v>
      </c>
      <c r="G680" s="21">
        <f>ROUND(ROUND(E680,8)*F680,2)</f>
        <v>43.63</v>
      </c>
    </row>
    <row r="681" spans="1:7" ht="15" customHeight="1">
      <c r="A681" s="1"/>
      <c r="B681" s="1"/>
      <c r="C681" s="1"/>
      <c r="D681" s="1"/>
      <c r="E681" s="77" t="s">
        <v>521</v>
      </c>
      <c r="F681" s="77"/>
      <c r="G681" s="22">
        <f>SUM(G679:G680)</f>
        <v>50.21</v>
      </c>
    </row>
    <row r="682" spans="1:7" ht="15" customHeight="1">
      <c r="A682" s="1"/>
      <c r="B682" s="1"/>
      <c r="C682" s="1"/>
      <c r="D682" s="1"/>
      <c r="E682" s="78" t="s">
        <v>522</v>
      </c>
      <c r="F682" s="78"/>
      <c r="G682" s="4">
        <f>SUM(G677,G681)</f>
        <v>57.65</v>
      </c>
    </row>
    <row r="683" spans="1:7" ht="15" customHeight="1">
      <c r="A683" s="1"/>
      <c r="B683" s="1"/>
      <c r="C683" s="1"/>
      <c r="D683" s="1"/>
      <c r="E683" s="78" t="s">
        <v>523</v>
      </c>
      <c r="F683" s="78"/>
      <c r="G683" s="4">
        <f>ROUND(G682*(0/100),2)</f>
        <v>0</v>
      </c>
    </row>
    <row r="684" spans="1:7" ht="15" customHeight="1">
      <c r="A684" s="1"/>
      <c r="B684" s="1"/>
      <c r="C684" s="1"/>
      <c r="D684" s="1"/>
      <c r="E684" s="78" t="s">
        <v>524</v>
      </c>
      <c r="F684" s="78"/>
      <c r="G684" s="4">
        <f>G683+G682</f>
        <v>57.65</v>
      </c>
    </row>
    <row r="685" spans="1:7" ht="9.9499999999999993" customHeight="1">
      <c r="A685" s="1"/>
      <c r="B685" s="1"/>
      <c r="C685" s="1"/>
      <c r="D685" s="1"/>
      <c r="E685" s="79"/>
      <c r="F685" s="79"/>
      <c r="G685" s="79"/>
    </row>
    <row r="686" spans="1:7" ht="20.100000000000001" customHeight="1">
      <c r="A686" s="80" t="s">
        <v>918</v>
      </c>
      <c r="B686" s="80"/>
      <c r="C686" s="80"/>
      <c r="D686" s="80"/>
      <c r="E686" s="80"/>
      <c r="F686" s="80"/>
      <c r="G686" s="80"/>
    </row>
    <row r="687" spans="1:7" ht="15" customHeight="1">
      <c r="A687" s="76" t="s">
        <v>586</v>
      </c>
      <c r="B687" s="76"/>
      <c r="C687" s="12" t="s">
        <v>4</v>
      </c>
      <c r="D687" s="12" t="s">
        <v>501</v>
      </c>
      <c r="E687" s="12" t="s">
        <v>502</v>
      </c>
      <c r="F687" s="12" t="s">
        <v>503</v>
      </c>
      <c r="G687" s="12" t="s">
        <v>504</v>
      </c>
    </row>
    <row r="688" spans="1:7" ht="15" customHeight="1">
      <c r="A688" s="18" t="s">
        <v>607</v>
      </c>
      <c r="B688" s="19" t="s">
        <v>608</v>
      </c>
      <c r="C688" s="18" t="s">
        <v>14</v>
      </c>
      <c r="D688" s="18" t="s">
        <v>15</v>
      </c>
      <c r="E688" s="20">
        <v>0.1153</v>
      </c>
      <c r="F688" s="21">
        <v>22.1</v>
      </c>
      <c r="G688" s="21">
        <f>TRUNC(TRUNC(E688,8)*F688,2)</f>
        <v>2.54</v>
      </c>
    </row>
    <row r="689" spans="1:7" ht="15" customHeight="1">
      <c r="A689" s="18" t="s">
        <v>919</v>
      </c>
      <c r="B689" s="19" t="s">
        <v>920</v>
      </c>
      <c r="C689" s="18" t="s">
        <v>14</v>
      </c>
      <c r="D689" s="18" t="s">
        <v>15</v>
      </c>
      <c r="E689" s="20">
        <v>4.0800000000000003E-2</v>
      </c>
      <c r="F689" s="21">
        <v>28.26</v>
      </c>
      <c r="G689" s="21">
        <f>TRUNC(TRUNC(E689,8)*F689,2)</f>
        <v>1.1499999999999999</v>
      </c>
    </row>
    <row r="690" spans="1:7" ht="18" customHeight="1">
      <c r="A690" s="1"/>
      <c r="B690" s="1"/>
      <c r="C690" s="1"/>
      <c r="D690" s="1"/>
      <c r="E690" s="77" t="s">
        <v>589</v>
      </c>
      <c r="F690" s="77"/>
      <c r="G690" s="22">
        <f>SUM(G688:G689)</f>
        <v>3.69</v>
      </c>
    </row>
    <row r="691" spans="1:7" ht="15" customHeight="1">
      <c r="A691" s="1"/>
      <c r="B691" s="1"/>
      <c r="C691" s="1"/>
      <c r="D691" s="1"/>
      <c r="E691" s="78" t="s">
        <v>522</v>
      </c>
      <c r="F691" s="78"/>
      <c r="G691" s="4">
        <f>SUM(G690)</f>
        <v>3.69</v>
      </c>
    </row>
    <row r="692" spans="1:7" ht="15" customHeight="1">
      <c r="A692" s="1"/>
      <c r="B692" s="1"/>
      <c r="C692" s="1"/>
      <c r="D692" s="1"/>
      <c r="E692" s="78" t="s">
        <v>523</v>
      </c>
      <c r="F692" s="78"/>
      <c r="G692" s="4">
        <f>ROUND(G691*(0/100),2)</f>
        <v>0</v>
      </c>
    </row>
    <row r="693" spans="1:7" ht="15" customHeight="1">
      <c r="A693" s="1"/>
      <c r="B693" s="1"/>
      <c r="C693" s="1"/>
      <c r="D693" s="1"/>
      <c r="E693" s="78" t="s">
        <v>524</v>
      </c>
      <c r="F693" s="78"/>
      <c r="G693" s="4">
        <f>G692+G691</f>
        <v>3.69</v>
      </c>
    </row>
    <row r="694" spans="1:7" ht="9.9499999999999993" customHeight="1">
      <c r="A694" s="1"/>
      <c r="B694" s="1"/>
      <c r="C694" s="1"/>
      <c r="D694" s="1"/>
      <c r="E694" s="79"/>
      <c r="F694" s="79"/>
      <c r="G694" s="79"/>
    </row>
    <row r="695" spans="1:7" ht="20.100000000000001" customHeight="1">
      <c r="A695" s="80" t="s">
        <v>921</v>
      </c>
      <c r="B695" s="80"/>
      <c r="C695" s="80"/>
      <c r="D695" s="80"/>
      <c r="E695" s="80"/>
      <c r="F695" s="80"/>
      <c r="G695" s="80"/>
    </row>
    <row r="696" spans="1:7" ht="15" customHeight="1">
      <c r="A696" s="76" t="s">
        <v>807</v>
      </c>
      <c r="B696" s="76"/>
      <c r="C696" s="12" t="s">
        <v>4</v>
      </c>
      <c r="D696" s="12" t="s">
        <v>501</v>
      </c>
      <c r="E696" s="12" t="s">
        <v>502</v>
      </c>
      <c r="F696" s="12" t="s">
        <v>503</v>
      </c>
      <c r="G696" s="12" t="s">
        <v>504</v>
      </c>
    </row>
    <row r="697" spans="1:7" ht="29.1" customHeight="1">
      <c r="A697" s="18" t="s">
        <v>922</v>
      </c>
      <c r="B697" s="19" t="s">
        <v>923</v>
      </c>
      <c r="C697" s="18" t="s">
        <v>14</v>
      </c>
      <c r="D697" s="18" t="s">
        <v>840</v>
      </c>
      <c r="E697" s="20">
        <v>1.1999999999999999E-3</v>
      </c>
      <c r="F697" s="21">
        <v>27.49</v>
      </c>
      <c r="G697" s="21">
        <f>ROUND(ROUND(E697,8)*F697,2)</f>
        <v>0.03</v>
      </c>
    </row>
    <row r="698" spans="1:7" ht="29.1" customHeight="1">
      <c r="A698" s="18" t="s">
        <v>924</v>
      </c>
      <c r="B698" s="19" t="s">
        <v>925</v>
      </c>
      <c r="C698" s="18" t="s">
        <v>14</v>
      </c>
      <c r="D698" s="18" t="s">
        <v>810</v>
      </c>
      <c r="E698" s="20">
        <v>8.9999999999999998E-4</v>
      </c>
      <c r="F698" s="21">
        <v>28.7</v>
      </c>
      <c r="G698" s="21">
        <f>ROUND(ROUND(E698,8)*F698,2)</f>
        <v>0.03</v>
      </c>
    </row>
    <row r="699" spans="1:7" ht="18" customHeight="1">
      <c r="A699" s="1"/>
      <c r="B699" s="1"/>
      <c r="C699" s="1"/>
      <c r="D699" s="1"/>
      <c r="E699" s="77" t="s">
        <v>811</v>
      </c>
      <c r="F699" s="77"/>
      <c r="G699" s="22">
        <f>SUM(G697:G698)</f>
        <v>0.06</v>
      </c>
    </row>
    <row r="700" spans="1:7" ht="15" customHeight="1">
      <c r="A700" s="76" t="s">
        <v>553</v>
      </c>
      <c r="B700" s="76"/>
      <c r="C700" s="12" t="s">
        <v>4</v>
      </c>
      <c r="D700" s="12" t="s">
        <v>501</v>
      </c>
      <c r="E700" s="12" t="s">
        <v>502</v>
      </c>
      <c r="F700" s="12" t="s">
        <v>503</v>
      </c>
      <c r="G700" s="12" t="s">
        <v>504</v>
      </c>
    </row>
    <row r="701" spans="1:7" ht="29.1" customHeight="1">
      <c r="A701" s="18" t="s">
        <v>926</v>
      </c>
      <c r="B701" s="19" t="s">
        <v>927</v>
      </c>
      <c r="C701" s="18" t="s">
        <v>14</v>
      </c>
      <c r="D701" s="18" t="s">
        <v>695</v>
      </c>
      <c r="E701" s="20">
        <v>4.1500000000000004</v>
      </c>
      <c r="F701" s="21">
        <v>1.52</v>
      </c>
      <c r="G701" s="21">
        <f>ROUND(ROUND(E701,8)*F701,2)</f>
        <v>6.31</v>
      </c>
    </row>
    <row r="702" spans="1:7" ht="29.1" customHeight="1">
      <c r="A702" s="18" t="s">
        <v>928</v>
      </c>
      <c r="B702" s="19" t="s">
        <v>186</v>
      </c>
      <c r="C702" s="18" t="s">
        <v>564</v>
      </c>
      <c r="D702" s="18" t="s">
        <v>48</v>
      </c>
      <c r="E702" s="20">
        <v>1.1459999999999999</v>
      </c>
      <c r="F702" s="21">
        <v>249.43</v>
      </c>
      <c r="G702" s="21">
        <f>ROUND(ROUND(E702,8)*F702,2)</f>
        <v>285.85000000000002</v>
      </c>
    </row>
    <row r="703" spans="1:7" ht="15" customHeight="1">
      <c r="A703" s="1"/>
      <c r="B703" s="1"/>
      <c r="C703" s="1"/>
      <c r="D703" s="1"/>
      <c r="E703" s="77" t="s">
        <v>555</v>
      </c>
      <c r="F703" s="77"/>
      <c r="G703" s="22">
        <f>SUM(G701:G702)</f>
        <v>292.16000000000003</v>
      </c>
    </row>
    <row r="704" spans="1:7" ht="15" customHeight="1">
      <c r="A704" s="76" t="s">
        <v>586</v>
      </c>
      <c r="B704" s="76"/>
      <c r="C704" s="12" t="s">
        <v>4</v>
      </c>
      <c r="D704" s="12" t="s">
        <v>501</v>
      </c>
      <c r="E704" s="12" t="s">
        <v>502</v>
      </c>
      <c r="F704" s="12" t="s">
        <v>503</v>
      </c>
      <c r="G704" s="12" t="s">
        <v>504</v>
      </c>
    </row>
    <row r="705" spans="1:7" ht="15" customHeight="1">
      <c r="A705" s="18" t="s">
        <v>607</v>
      </c>
      <c r="B705" s="19" t="s">
        <v>608</v>
      </c>
      <c r="C705" s="18" t="s">
        <v>14</v>
      </c>
      <c r="D705" s="18" t="s">
        <v>15</v>
      </c>
      <c r="E705" s="20">
        <v>6.2E-2</v>
      </c>
      <c r="F705" s="21">
        <v>22.1</v>
      </c>
      <c r="G705" s="21">
        <f>ROUND(ROUND(E705,8)*F705,2)</f>
        <v>1.37</v>
      </c>
    </row>
    <row r="706" spans="1:7" ht="15" customHeight="1">
      <c r="A706" s="18" t="s">
        <v>919</v>
      </c>
      <c r="B706" s="19" t="s">
        <v>920</v>
      </c>
      <c r="C706" s="18" t="s">
        <v>14</v>
      </c>
      <c r="D706" s="18" t="s">
        <v>15</v>
      </c>
      <c r="E706" s="20">
        <v>5.6000000000000001E-2</v>
      </c>
      <c r="F706" s="21">
        <v>28.26</v>
      </c>
      <c r="G706" s="21">
        <f>ROUND(ROUND(E706,8)*F706,2)</f>
        <v>1.58</v>
      </c>
    </row>
    <row r="707" spans="1:7" ht="18" customHeight="1">
      <c r="A707" s="1"/>
      <c r="B707" s="1"/>
      <c r="C707" s="1"/>
      <c r="D707" s="1"/>
      <c r="E707" s="77" t="s">
        <v>589</v>
      </c>
      <c r="F707" s="77"/>
      <c r="G707" s="22">
        <f>SUM(G705:G706)</f>
        <v>2.95</v>
      </c>
    </row>
    <row r="708" spans="1:7" ht="15" customHeight="1">
      <c r="A708" s="1"/>
      <c r="B708" s="1"/>
      <c r="C708" s="1"/>
      <c r="D708" s="1"/>
      <c r="E708" s="78" t="s">
        <v>522</v>
      </c>
      <c r="F708" s="78"/>
      <c r="G708" s="4">
        <f>SUM(G699,G703,G707)</f>
        <v>295.17</v>
      </c>
    </row>
    <row r="709" spans="1:7" ht="15" customHeight="1">
      <c r="A709" s="1"/>
      <c r="B709" s="1"/>
      <c r="C709" s="1"/>
      <c r="D709" s="1"/>
      <c r="E709" s="78" t="s">
        <v>523</v>
      </c>
      <c r="F709" s="78"/>
      <c r="G709" s="4">
        <f>ROUND(G708*(0/100),2)</f>
        <v>0</v>
      </c>
    </row>
    <row r="710" spans="1:7" ht="15" customHeight="1">
      <c r="A710" s="1"/>
      <c r="B710" s="1"/>
      <c r="C710" s="1"/>
      <c r="D710" s="1"/>
      <c r="E710" s="78" t="s">
        <v>524</v>
      </c>
      <c r="F710" s="78"/>
      <c r="G710" s="4">
        <f>G709+G708</f>
        <v>295.17</v>
      </c>
    </row>
    <row r="711" spans="1:7" ht="9.9499999999999993" customHeight="1">
      <c r="A711" s="1"/>
      <c r="B711" s="1"/>
      <c r="C711" s="1"/>
      <c r="D711" s="1"/>
      <c r="E711" s="79"/>
      <c r="F711" s="79"/>
      <c r="G711" s="79"/>
    </row>
    <row r="712" spans="1:7" ht="20.100000000000001" customHeight="1">
      <c r="A712" s="80" t="s">
        <v>929</v>
      </c>
      <c r="B712" s="80"/>
      <c r="C712" s="80"/>
      <c r="D712" s="80"/>
      <c r="E712" s="80"/>
      <c r="F712" s="80"/>
      <c r="G712" s="80"/>
    </row>
    <row r="713" spans="1:7" ht="15" customHeight="1">
      <c r="A713" s="76" t="s">
        <v>553</v>
      </c>
      <c r="B713" s="76"/>
      <c r="C713" s="12" t="s">
        <v>4</v>
      </c>
      <c r="D713" s="12" t="s">
        <v>501</v>
      </c>
      <c r="E713" s="12" t="s">
        <v>502</v>
      </c>
      <c r="F713" s="12" t="s">
        <v>503</v>
      </c>
      <c r="G713" s="12" t="s">
        <v>504</v>
      </c>
    </row>
    <row r="714" spans="1:7" ht="15" customHeight="1">
      <c r="A714" s="18" t="s">
        <v>930</v>
      </c>
      <c r="B714" s="19" t="s">
        <v>931</v>
      </c>
      <c r="C714" s="18" t="s">
        <v>29</v>
      </c>
      <c r="D714" s="18" t="s">
        <v>58</v>
      </c>
      <c r="E714" s="20">
        <v>3</v>
      </c>
      <c r="F714" s="23">
        <v>2.29</v>
      </c>
      <c r="G714" s="23">
        <f>ROUND(ROUND(E714,8)*F714,4)</f>
        <v>6.87</v>
      </c>
    </row>
    <row r="715" spans="1:7" ht="15" customHeight="1">
      <c r="A715" s="18" t="s">
        <v>932</v>
      </c>
      <c r="B715" s="19" t="s">
        <v>933</v>
      </c>
      <c r="C715" s="18" t="s">
        <v>29</v>
      </c>
      <c r="D715" s="18" t="s">
        <v>58</v>
      </c>
      <c r="E715" s="20">
        <v>3</v>
      </c>
      <c r="F715" s="23">
        <v>0.34</v>
      </c>
      <c r="G715" s="23">
        <f>ROUND(ROUND(E715,8)*F715,4)</f>
        <v>1.02</v>
      </c>
    </row>
    <row r="716" spans="1:7" ht="21" customHeight="1">
      <c r="A716" s="18" t="s">
        <v>934</v>
      </c>
      <c r="B716" s="19" t="s">
        <v>935</v>
      </c>
      <c r="C716" s="18" t="s">
        <v>29</v>
      </c>
      <c r="D716" s="18" t="s">
        <v>48</v>
      </c>
      <c r="E716" s="20">
        <v>1.1000000000000001</v>
      </c>
      <c r="F716" s="23">
        <v>50.52</v>
      </c>
      <c r="G716" s="23">
        <f>ROUND(ROUND(E716,8)*F716,4)</f>
        <v>55.572000000000003</v>
      </c>
    </row>
    <row r="717" spans="1:7" ht="15" customHeight="1">
      <c r="A717" s="1"/>
      <c r="B717" s="1"/>
      <c r="C717" s="1"/>
      <c r="D717" s="1"/>
      <c r="E717" s="77" t="s">
        <v>555</v>
      </c>
      <c r="F717" s="77"/>
      <c r="G717" s="24">
        <f>SUM(G714:G716)</f>
        <v>63.462000000000003</v>
      </c>
    </row>
    <row r="718" spans="1:7" ht="15" customHeight="1">
      <c r="A718" s="76" t="s">
        <v>514</v>
      </c>
      <c r="B718" s="76"/>
      <c r="C718" s="12" t="s">
        <v>4</v>
      </c>
      <c r="D718" s="12" t="s">
        <v>501</v>
      </c>
      <c r="E718" s="12" t="s">
        <v>502</v>
      </c>
      <c r="F718" s="12" t="s">
        <v>503</v>
      </c>
      <c r="G718" s="12" t="s">
        <v>504</v>
      </c>
    </row>
    <row r="719" spans="1:7" ht="15" customHeight="1">
      <c r="A719" s="18" t="s">
        <v>936</v>
      </c>
      <c r="B719" s="19" t="s">
        <v>937</v>
      </c>
      <c r="C719" s="18" t="s">
        <v>29</v>
      </c>
      <c r="D719" s="18" t="s">
        <v>15</v>
      </c>
      <c r="E719" s="20">
        <v>0.3</v>
      </c>
      <c r="F719" s="23">
        <v>21.1</v>
      </c>
      <c r="G719" s="23">
        <f>ROUND(ROUND(E719,8)*F719,4)</f>
        <v>6.33</v>
      </c>
    </row>
    <row r="720" spans="1:7" ht="15" customHeight="1">
      <c r="A720" s="18" t="s">
        <v>938</v>
      </c>
      <c r="B720" s="19" t="s">
        <v>939</v>
      </c>
      <c r="C720" s="18" t="s">
        <v>29</v>
      </c>
      <c r="D720" s="18" t="s">
        <v>15</v>
      </c>
      <c r="E720" s="20">
        <v>0.3</v>
      </c>
      <c r="F720" s="23">
        <v>26.86</v>
      </c>
      <c r="G720" s="23">
        <f>ROUND(ROUND(E720,8)*F720,4)</f>
        <v>8.0579999999999998</v>
      </c>
    </row>
    <row r="721" spans="1:7" ht="15" customHeight="1">
      <c r="A721" s="1"/>
      <c r="B721" s="1"/>
      <c r="C721" s="1"/>
      <c r="D721" s="1"/>
      <c r="E721" s="77" t="s">
        <v>517</v>
      </c>
      <c r="F721" s="77"/>
      <c r="G721" s="24">
        <f>SUM(G719:G720)</f>
        <v>14.388</v>
      </c>
    </row>
    <row r="722" spans="1:7" ht="15" customHeight="1">
      <c r="A722" s="1"/>
      <c r="B722" s="1"/>
      <c r="C722" s="1"/>
      <c r="D722" s="1"/>
      <c r="E722" s="78" t="s">
        <v>522</v>
      </c>
      <c r="F722" s="78"/>
      <c r="G722" s="4">
        <f>SUM(G717,G721)</f>
        <v>77.850000000000009</v>
      </c>
    </row>
    <row r="723" spans="1:7" ht="15" customHeight="1">
      <c r="A723" s="1"/>
      <c r="B723" s="1"/>
      <c r="C723" s="1"/>
      <c r="D723" s="1"/>
      <c r="E723" s="78" t="s">
        <v>523</v>
      </c>
      <c r="F723" s="78"/>
      <c r="G723" s="4">
        <f>ROUND(G722*(0/100),2)</f>
        <v>0</v>
      </c>
    </row>
    <row r="724" spans="1:7" ht="15" customHeight="1">
      <c r="A724" s="1"/>
      <c r="B724" s="1"/>
      <c r="C724" s="1"/>
      <c r="D724" s="1"/>
      <c r="E724" s="78" t="s">
        <v>524</v>
      </c>
      <c r="F724" s="78"/>
      <c r="G724" s="4">
        <f>G723+G722</f>
        <v>77.850000000000009</v>
      </c>
    </row>
    <row r="725" spans="1:7" ht="9.9499999999999993" customHeight="1">
      <c r="A725" s="1"/>
      <c r="B725" s="1"/>
      <c r="C725" s="1"/>
      <c r="D725" s="1"/>
      <c r="E725" s="79"/>
      <c r="F725" s="79"/>
      <c r="G725" s="79"/>
    </row>
    <row r="726" spans="1:7" ht="20.100000000000001" customHeight="1">
      <c r="A726" s="80" t="s">
        <v>940</v>
      </c>
      <c r="B726" s="80"/>
      <c r="C726" s="80"/>
      <c r="D726" s="80"/>
      <c r="E726" s="80"/>
      <c r="F726" s="80"/>
      <c r="G726" s="80"/>
    </row>
    <row r="727" spans="1:7" ht="15" customHeight="1">
      <c r="A727" s="76" t="s">
        <v>807</v>
      </c>
      <c r="B727" s="76"/>
      <c r="C727" s="12" t="s">
        <v>4</v>
      </c>
      <c r="D727" s="12" t="s">
        <v>501</v>
      </c>
      <c r="E727" s="12" t="s">
        <v>502</v>
      </c>
      <c r="F727" s="12" t="s">
        <v>503</v>
      </c>
      <c r="G727" s="12" t="s">
        <v>504</v>
      </c>
    </row>
    <row r="728" spans="1:7" ht="29.1" customHeight="1">
      <c r="A728" s="18" t="s">
        <v>922</v>
      </c>
      <c r="B728" s="19" t="s">
        <v>923</v>
      </c>
      <c r="C728" s="18" t="s">
        <v>14</v>
      </c>
      <c r="D728" s="18" t="s">
        <v>840</v>
      </c>
      <c r="E728" s="20">
        <v>1.83E-2</v>
      </c>
      <c r="F728" s="21">
        <v>27.49</v>
      </c>
      <c r="G728" s="21">
        <f>ROUND(ROUND(E728,8)*F728,2)</f>
        <v>0.5</v>
      </c>
    </row>
    <row r="729" spans="1:7" ht="29.1" customHeight="1">
      <c r="A729" s="18" t="s">
        <v>924</v>
      </c>
      <c r="B729" s="19" t="s">
        <v>925</v>
      </c>
      <c r="C729" s="18" t="s">
        <v>14</v>
      </c>
      <c r="D729" s="18" t="s">
        <v>810</v>
      </c>
      <c r="E729" s="20">
        <v>1.32E-2</v>
      </c>
      <c r="F729" s="21">
        <v>28.7</v>
      </c>
      <c r="G729" s="21">
        <f>ROUND(ROUND(E729,8)*F729,2)</f>
        <v>0.38</v>
      </c>
    </row>
    <row r="730" spans="1:7" ht="18" customHeight="1">
      <c r="A730" s="1"/>
      <c r="B730" s="1"/>
      <c r="C730" s="1"/>
      <c r="D730" s="1"/>
      <c r="E730" s="77" t="s">
        <v>811</v>
      </c>
      <c r="F730" s="77"/>
      <c r="G730" s="22">
        <f>SUM(G728:G729)</f>
        <v>0.88</v>
      </c>
    </row>
    <row r="731" spans="1:7" ht="15" customHeight="1">
      <c r="A731" s="76" t="s">
        <v>553</v>
      </c>
      <c r="B731" s="76"/>
      <c r="C731" s="12" t="s">
        <v>4</v>
      </c>
      <c r="D731" s="12" t="s">
        <v>501</v>
      </c>
      <c r="E731" s="12" t="s">
        <v>502</v>
      </c>
      <c r="F731" s="12" t="s">
        <v>503</v>
      </c>
      <c r="G731" s="12" t="s">
        <v>504</v>
      </c>
    </row>
    <row r="732" spans="1:7" ht="21" customHeight="1">
      <c r="A732" s="18" t="s">
        <v>941</v>
      </c>
      <c r="B732" s="19" t="s">
        <v>942</v>
      </c>
      <c r="C732" s="18" t="s">
        <v>14</v>
      </c>
      <c r="D732" s="18" t="s">
        <v>101</v>
      </c>
      <c r="E732" s="20">
        <v>5.2249999999999996</v>
      </c>
      <c r="F732" s="21">
        <v>11.37</v>
      </c>
      <c r="G732" s="21">
        <f>ROUND(ROUND(E732,8)*F732,2)</f>
        <v>59.41</v>
      </c>
    </row>
    <row r="733" spans="1:7" ht="21" customHeight="1">
      <c r="A733" s="18" t="s">
        <v>943</v>
      </c>
      <c r="B733" s="19" t="s">
        <v>944</v>
      </c>
      <c r="C733" s="18" t="s">
        <v>564</v>
      </c>
      <c r="D733" s="18" t="s">
        <v>58</v>
      </c>
      <c r="E733" s="20">
        <v>6</v>
      </c>
      <c r="F733" s="21">
        <v>2.2000000000000002</v>
      </c>
      <c r="G733" s="21">
        <f>ROUND(ROUND(E733,8)*F733,2)</f>
        <v>13.2</v>
      </c>
    </row>
    <row r="734" spans="1:7" ht="21" customHeight="1">
      <c r="A734" s="18" t="s">
        <v>945</v>
      </c>
      <c r="B734" s="19" t="s">
        <v>946</v>
      </c>
      <c r="C734" s="18" t="s">
        <v>14</v>
      </c>
      <c r="D734" s="18" t="s">
        <v>947</v>
      </c>
      <c r="E734" s="20">
        <v>0.19800000000000001</v>
      </c>
      <c r="F734" s="21">
        <v>38.65</v>
      </c>
      <c r="G734" s="21">
        <f>ROUND(ROUND(E734,8)*F734,2)</f>
        <v>7.65</v>
      </c>
    </row>
    <row r="735" spans="1:7" ht="15" customHeight="1">
      <c r="A735" s="1"/>
      <c r="B735" s="1"/>
      <c r="C735" s="1"/>
      <c r="D735" s="1"/>
      <c r="E735" s="77" t="s">
        <v>555</v>
      </c>
      <c r="F735" s="77"/>
      <c r="G735" s="22">
        <f>SUM(G732:G734)</f>
        <v>80.260000000000005</v>
      </c>
    </row>
    <row r="736" spans="1:7" ht="15" customHeight="1">
      <c r="A736" s="76" t="s">
        <v>586</v>
      </c>
      <c r="B736" s="76"/>
      <c r="C736" s="12" t="s">
        <v>4</v>
      </c>
      <c r="D736" s="12" t="s">
        <v>501</v>
      </c>
      <c r="E736" s="12" t="s">
        <v>502</v>
      </c>
      <c r="F736" s="12" t="s">
        <v>503</v>
      </c>
      <c r="G736" s="12" t="s">
        <v>504</v>
      </c>
    </row>
    <row r="737" spans="1:7" ht="15" customHeight="1">
      <c r="A737" s="18" t="s">
        <v>607</v>
      </c>
      <c r="B737" s="19" t="s">
        <v>608</v>
      </c>
      <c r="C737" s="18" t="s">
        <v>14</v>
      </c>
      <c r="D737" s="18" t="s">
        <v>15</v>
      </c>
      <c r="E737" s="20">
        <v>0.20699999999999999</v>
      </c>
      <c r="F737" s="21">
        <v>22.1</v>
      </c>
      <c r="G737" s="21">
        <f>ROUND(ROUND(E737,8)*F737,2)</f>
        <v>4.57</v>
      </c>
    </row>
    <row r="738" spans="1:7" ht="15" customHeight="1">
      <c r="A738" s="18" t="s">
        <v>919</v>
      </c>
      <c r="B738" s="19" t="s">
        <v>920</v>
      </c>
      <c r="C738" s="18" t="s">
        <v>14</v>
      </c>
      <c r="D738" s="18" t="s">
        <v>15</v>
      </c>
      <c r="E738" s="20">
        <v>0.112</v>
      </c>
      <c r="F738" s="21">
        <v>28.26</v>
      </c>
      <c r="G738" s="21">
        <f>ROUND(ROUND(E738,8)*F738,2)</f>
        <v>3.17</v>
      </c>
    </row>
    <row r="739" spans="1:7" ht="18" customHeight="1">
      <c r="A739" s="1"/>
      <c r="B739" s="1"/>
      <c r="C739" s="1"/>
      <c r="D739" s="1"/>
      <c r="E739" s="77" t="s">
        <v>589</v>
      </c>
      <c r="F739" s="77"/>
      <c r="G739" s="22">
        <f>SUM(G737:G738)</f>
        <v>7.74</v>
      </c>
    </row>
    <row r="740" spans="1:7" ht="15" customHeight="1">
      <c r="A740" s="1"/>
      <c r="B740" s="1"/>
      <c r="C740" s="1"/>
      <c r="D740" s="1"/>
      <c r="E740" s="78" t="s">
        <v>522</v>
      </c>
      <c r="F740" s="78"/>
      <c r="G740" s="4">
        <f>SUM(G730,G735,G739)</f>
        <v>88.88</v>
      </c>
    </row>
    <row r="741" spans="1:7" ht="15" customHeight="1">
      <c r="A741" s="1"/>
      <c r="B741" s="1"/>
      <c r="C741" s="1"/>
      <c r="D741" s="1"/>
      <c r="E741" s="78" t="s">
        <v>523</v>
      </c>
      <c r="F741" s="78"/>
      <c r="G741" s="4">
        <f>ROUND(G740*(0/100),2)</f>
        <v>0</v>
      </c>
    </row>
    <row r="742" spans="1:7" ht="15" customHeight="1">
      <c r="A742" s="1"/>
      <c r="B742" s="1"/>
      <c r="C742" s="1"/>
      <c r="D742" s="1"/>
      <c r="E742" s="78" t="s">
        <v>524</v>
      </c>
      <c r="F742" s="78"/>
      <c r="G742" s="4">
        <f>G741+G740</f>
        <v>88.88</v>
      </c>
    </row>
    <row r="743" spans="1:7" ht="9.9499999999999993" customHeight="1">
      <c r="A743" s="1"/>
      <c r="B743" s="1"/>
      <c r="C743" s="1"/>
      <c r="D743" s="1"/>
      <c r="E743" s="79"/>
      <c r="F743" s="79"/>
      <c r="G743" s="79"/>
    </row>
    <row r="744" spans="1:7" ht="20.100000000000001" customHeight="1">
      <c r="A744" s="80" t="s">
        <v>948</v>
      </c>
      <c r="B744" s="80"/>
      <c r="C744" s="80"/>
      <c r="D744" s="80"/>
      <c r="E744" s="80"/>
      <c r="F744" s="80"/>
      <c r="G744" s="80"/>
    </row>
    <row r="745" spans="1:7" ht="15" customHeight="1">
      <c r="A745" s="76" t="s">
        <v>500</v>
      </c>
      <c r="B745" s="76"/>
      <c r="C745" s="12" t="s">
        <v>4</v>
      </c>
      <c r="D745" s="12" t="s">
        <v>501</v>
      </c>
      <c r="E745" s="12" t="s">
        <v>502</v>
      </c>
      <c r="F745" s="12" t="s">
        <v>503</v>
      </c>
      <c r="G745" s="12" t="s">
        <v>504</v>
      </c>
    </row>
    <row r="746" spans="1:7" ht="15" customHeight="1">
      <c r="A746" s="18" t="s">
        <v>949</v>
      </c>
      <c r="B746" s="19" t="s">
        <v>950</v>
      </c>
      <c r="C746" s="18" t="s">
        <v>170</v>
      </c>
      <c r="D746" s="18" t="s">
        <v>951</v>
      </c>
      <c r="E746" s="20">
        <v>1</v>
      </c>
      <c r="F746" s="21">
        <v>3.79</v>
      </c>
      <c r="G746" s="21">
        <f>ROUND(ROUND(E746,8)*F746,2)</f>
        <v>3.79</v>
      </c>
    </row>
    <row r="747" spans="1:7" ht="15" customHeight="1">
      <c r="A747" s="18" t="s">
        <v>952</v>
      </c>
      <c r="B747" s="19" t="s">
        <v>953</v>
      </c>
      <c r="C747" s="18" t="s">
        <v>170</v>
      </c>
      <c r="D747" s="18" t="s">
        <v>951</v>
      </c>
      <c r="E747" s="20">
        <v>1</v>
      </c>
      <c r="F747" s="21">
        <v>3.89</v>
      </c>
      <c r="G747" s="21">
        <f>ROUND(ROUND(E747,8)*F747,2)</f>
        <v>3.89</v>
      </c>
    </row>
    <row r="748" spans="1:7" ht="15" customHeight="1">
      <c r="A748" s="1"/>
      <c r="B748" s="1"/>
      <c r="C748" s="1"/>
      <c r="D748" s="1"/>
      <c r="E748" s="77" t="s">
        <v>513</v>
      </c>
      <c r="F748" s="77"/>
      <c r="G748" s="22">
        <f>SUM(G746:G747)</f>
        <v>7.68</v>
      </c>
    </row>
    <row r="749" spans="1:7" ht="15" customHeight="1">
      <c r="A749" s="76" t="s">
        <v>553</v>
      </c>
      <c r="B749" s="76"/>
      <c r="C749" s="12" t="s">
        <v>4</v>
      </c>
      <c r="D749" s="12" t="s">
        <v>501</v>
      </c>
      <c r="E749" s="12" t="s">
        <v>502</v>
      </c>
      <c r="F749" s="12" t="s">
        <v>503</v>
      </c>
      <c r="G749" s="12" t="s">
        <v>504</v>
      </c>
    </row>
    <row r="750" spans="1:7" ht="21" customHeight="1">
      <c r="A750" s="18" t="s">
        <v>954</v>
      </c>
      <c r="B750" s="19" t="s">
        <v>955</v>
      </c>
      <c r="C750" s="18" t="s">
        <v>170</v>
      </c>
      <c r="D750" s="18" t="s">
        <v>196</v>
      </c>
      <c r="E750" s="20">
        <v>1</v>
      </c>
      <c r="F750" s="21">
        <v>382.23</v>
      </c>
      <c r="G750" s="21">
        <f>ROUND(ROUND(E750,8)*F750,2)</f>
        <v>382.23</v>
      </c>
    </row>
    <row r="751" spans="1:7" ht="15" customHeight="1">
      <c r="A751" s="1"/>
      <c r="B751" s="1"/>
      <c r="C751" s="1"/>
      <c r="D751" s="1"/>
      <c r="E751" s="77" t="s">
        <v>555</v>
      </c>
      <c r="F751" s="77"/>
      <c r="G751" s="22">
        <f>SUM(G750:G750)</f>
        <v>382.23</v>
      </c>
    </row>
    <row r="752" spans="1:7" ht="15" customHeight="1">
      <c r="A752" s="76" t="s">
        <v>514</v>
      </c>
      <c r="B752" s="76"/>
      <c r="C752" s="12" t="s">
        <v>4</v>
      </c>
      <c r="D752" s="12" t="s">
        <v>501</v>
      </c>
      <c r="E752" s="12" t="s">
        <v>502</v>
      </c>
      <c r="F752" s="12" t="s">
        <v>503</v>
      </c>
      <c r="G752" s="12" t="s">
        <v>504</v>
      </c>
    </row>
    <row r="753" spans="1:7" ht="15" customHeight="1">
      <c r="A753" s="18" t="s">
        <v>956</v>
      </c>
      <c r="B753" s="19" t="s">
        <v>957</v>
      </c>
      <c r="C753" s="18" t="s">
        <v>170</v>
      </c>
      <c r="D753" s="18" t="s">
        <v>951</v>
      </c>
      <c r="E753" s="20">
        <v>1</v>
      </c>
      <c r="F753" s="21">
        <v>19.11</v>
      </c>
      <c r="G753" s="21">
        <f>ROUND(ROUND(E753,8)*F753,2)</f>
        <v>19.11</v>
      </c>
    </row>
    <row r="754" spans="1:7" ht="15" customHeight="1">
      <c r="A754" s="18" t="s">
        <v>958</v>
      </c>
      <c r="B754" s="19" t="s">
        <v>959</v>
      </c>
      <c r="C754" s="18" t="s">
        <v>170</v>
      </c>
      <c r="D754" s="18" t="s">
        <v>951</v>
      </c>
      <c r="E754" s="20">
        <v>1</v>
      </c>
      <c r="F754" s="21">
        <v>13.65</v>
      </c>
      <c r="G754" s="21">
        <f>ROUND(ROUND(E754,8)*F754,2)</f>
        <v>13.65</v>
      </c>
    </row>
    <row r="755" spans="1:7" ht="15" customHeight="1">
      <c r="A755" s="1"/>
      <c r="B755" s="1"/>
      <c r="C755" s="1"/>
      <c r="D755" s="1"/>
      <c r="E755" s="77" t="s">
        <v>517</v>
      </c>
      <c r="F755" s="77"/>
      <c r="G755" s="22">
        <f>SUM(G753:G754)</f>
        <v>32.76</v>
      </c>
    </row>
    <row r="756" spans="1:7" ht="15" customHeight="1">
      <c r="A756" s="1"/>
      <c r="B756" s="1"/>
      <c r="C756" s="1"/>
      <c r="D756" s="1"/>
      <c r="E756" s="78" t="s">
        <v>522</v>
      </c>
      <c r="F756" s="78"/>
      <c r="G756" s="4">
        <f>SUM(G748,G751,G755)</f>
        <v>422.67</v>
      </c>
    </row>
    <row r="757" spans="1:7" ht="15" customHeight="1">
      <c r="A757" s="1"/>
      <c r="B757" s="1"/>
      <c r="C757" s="1"/>
      <c r="D757" s="1"/>
      <c r="E757" s="78" t="s">
        <v>523</v>
      </c>
      <c r="F757" s="78"/>
      <c r="G757" s="4">
        <f>ROUND(G756*(0/100),2)</f>
        <v>0</v>
      </c>
    </row>
    <row r="758" spans="1:7" ht="15" customHeight="1">
      <c r="A758" s="1"/>
      <c r="B758" s="1"/>
      <c r="C758" s="1"/>
      <c r="D758" s="1"/>
      <c r="E758" s="78" t="s">
        <v>524</v>
      </c>
      <c r="F758" s="78"/>
      <c r="G758" s="4">
        <f>G757+G756</f>
        <v>422.67</v>
      </c>
    </row>
    <row r="759" spans="1:7" ht="9.9499999999999993" customHeight="1">
      <c r="A759" s="1"/>
      <c r="B759" s="1"/>
      <c r="C759" s="1"/>
      <c r="D759" s="1"/>
      <c r="E759" s="79"/>
      <c r="F759" s="79"/>
      <c r="G759" s="79"/>
    </row>
    <row r="760" spans="1:7" ht="27" customHeight="1">
      <c r="A760" s="80" t="s">
        <v>960</v>
      </c>
      <c r="B760" s="80"/>
      <c r="C760" s="80"/>
      <c r="D760" s="80"/>
      <c r="E760" s="80"/>
      <c r="F760" s="80"/>
      <c r="G760" s="80"/>
    </row>
    <row r="761" spans="1:7" ht="15" customHeight="1">
      <c r="A761" s="76" t="s">
        <v>557</v>
      </c>
      <c r="B761" s="76"/>
      <c r="C761" s="12" t="s">
        <v>4</v>
      </c>
      <c r="D761" s="12" t="s">
        <v>501</v>
      </c>
      <c r="E761" s="12" t="s">
        <v>502</v>
      </c>
      <c r="F761" s="12" t="s">
        <v>503</v>
      </c>
      <c r="G761" s="12" t="s">
        <v>504</v>
      </c>
    </row>
    <row r="762" spans="1:7" ht="45.95" customHeight="1">
      <c r="A762" s="18" t="s">
        <v>68</v>
      </c>
      <c r="B762" s="19" t="s">
        <v>69</v>
      </c>
      <c r="C762" s="18" t="s">
        <v>14</v>
      </c>
      <c r="D762" s="18" t="s">
        <v>783</v>
      </c>
      <c r="E762" s="20">
        <v>1</v>
      </c>
      <c r="F762" s="21">
        <v>19.420000000000002</v>
      </c>
      <c r="G762" s="21">
        <f>TRUNC(TRUNC(E762,8)*F762,2)</f>
        <v>19.420000000000002</v>
      </c>
    </row>
    <row r="763" spans="1:7" ht="15" customHeight="1">
      <c r="A763" s="1"/>
      <c r="B763" s="1"/>
      <c r="C763" s="1"/>
      <c r="D763" s="1"/>
      <c r="E763" s="77" t="s">
        <v>558</v>
      </c>
      <c r="F763" s="77"/>
      <c r="G763" s="22">
        <f>SUM(G762:G762)</f>
        <v>19.420000000000002</v>
      </c>
    </row>
    <row r="764" spans="1:7" ht="15" customHeight="1">
      <c r="A764" s="1"/>
      <c r="B764" s="1"/>
      <c r="C764" s="1"/>
      <c r="D764" s="1"/>
      <c r="E764" s="78" t="s">
        <v>522</v>
      </c>
      <c r="F764" s="78"/>
      <c r="G764" s="4">
        <f>SUM(G763)</f>
        <v>19.420000000000002</v>
      </c>
    </row>
    <row r="765" spans="1:7" ht="15" customHeight="1">
      <c r="A765" s="1"/>
      <c r="B765" s="1"/>
      <c r="C765" s="1"/>
      <c r="D765" s="1"/>
      <c r="E765" s="78" t="s">
        <v>523</v>
      </c>
      <c r="F765" s="78"/>
      <c r="G765" s="4">
        <f>ROUND(G764*(0/100),2)</f>
        <v>0</v>
      </c>
    </row>
    <row r="766" spans="1:7" ht="15" customHeight="1">
      <c r="A766" s="1"/>
      <c r="B766" s="1"/>
      <c r="C766" s="1"/>
      <c r="D766" s="1"/>
      <c r="E766" s="78" t="s">
        <v>524</v>
      </c>
      <c r="F766" s="78"/>
      <c r="G766" s="4">
        <f>G765+G764</f>
        <v>19.420000000000002</v>
      </c>
    </row>
    <row r="767" spans="1:7" ht="9.9499999999999993" customHeight="1">
      <c r="A767" s="1"/>
      <c r="B767" s="1"/>
      <c r="C767" s="1"/>
      <c r="D767" s="1"/>
      <c r="E767" s="79"/>
      <c r="F767" s="79"/>
      <c r="G767" s="79"/>
    </row>
    <row r="768" spans="1:7" ht="20.100000000000001" customHeight="1">
      <c r="A768" s="80" t="s">
        <v>961</v>
      </c>
      <c r="B768" s="80"/>
      <c r="C768" s="80"/>
      <c r="D768" s="80"/>
      <c r="E768" s="80"/>
      <c r="F768" s="80"/>
      <c r="G768" s="80"/>
    </row>
    <row r="769" spans="1:7" ht="15" customHeight="1">
      <c r="A769" s="76" t="s">
        <v>586</v>
      </c>
      <c r="B769" s="76"/>
      <c r="C769" s="12" t="s">
        <v>4</v>
      </c>
      <c r="D769" s="12" t="s">
        <v>501</v>
      </c>
      <c r="E769" s="12" t="s">
        <v>502</v>
      </c>
      <c r="F769" s="12" t="s">
        <v>503</v>
      </c>
      <c r="G769" s="12" t="s">
        <v>504</v>
      </c>
    </row>
    <row r="770" spans="1:7" ht="21" customHeight="1">
      <c r="A770" s="18" t="s">
        <v>785</v>
      </c>
      <c r="B770" s="19" t="s">
        <v>786</v>
      </c>
      <c r="C770" s="18" t="s">
        <v>14</v>
      </c>
      <c r="D770" s="18" t="s">
        <v>15</v>
      </c>
      <c r="E770" s="20">
        <v>0.55459999999999998</v>
      </c>
      <c r="F770" s="21">
        <v>25.03</v>
      </c>
      <c r="G770" s="21">
        <f>TRUNC(TRUNC(E770,8)*F770,2)</f>
        <v>13.88</v>
      </c>
    </row>
    <row r="771" spans="1:7" ht="15" customHeight="1">
      <c r="A771" s="18" t="s">
        <v>607</v>
      </c>
      <c r="B771" s="19" t="s">
        <v>608</v>
      </c>
      <c r="C771" s="18" t="s">
        <v>14</v>
      </c>
      <c r="D771" s="18" t="s">
        <v>15</v>
      </c>
      <c r="E771" s="20">
        <v>0.10584</v>
      </c>
      <c r="F771" s="21">
        <v>22.1</v>
      </c>
      <c r="G771" s="21">
        <f>TRUNC(TRUNC(E771,8)*F771,2)</f>
        <v>2.33</v>
      </c>
    </row>
    <row r="772" spans="1:7" ht="18" customHeight="1">
      <c r="A772" s="1"/>
      <c r="B772" s="1"/>
      <c r="C772" s="1"/>
      <c r="D772" s="1"/>
      <c r="E772" s="77" t="s">
        <v>589</v>
      </c>
      <c r="F772" s="77"/>
      <c r="G772" s="22">
        <f>SUM(G770:G771)</f>
        <v>16.21</v>
      </c>
    </row>
    <row r="773" spans="1:7" ht="15" customHeight="1">
      <c r="A773" s="76" t="s">
        <v>518</v>
      </c>
      <c r="B773" s="76"/>
      <c r="C773" s="12" t="s">
        <v>4</v>
      </c>
      <c r="D773" s="12" t="s">
        <v>501</v>
      </c>
      <c r="E773" s="12" t="s">
        <v>502</v>
      </c>
      <c r="F773" s="12" t="s">
        <v>503</v>
      </c>
      <c r="G773" s="12" t="s">
        <v>504</v>
      </c>
    </row>
    <row r="774" spans="1:7" ht="38.1" customHeight="1">
      <c r="A774" s="18" t="s">
        <v>787</v>
      </c>
      <c r="B774" s="19" t="s">
        <v>788</v>
      </c>
      <c r="C774" s="18" t="s">
        <v>14</v>
      </c>
      <c r="D774" s="18" t="s">
        <v>789</v>
      </c>
      <c r="E774" s="20">
        <v>0.1673</v>
      </c>
      <c r="F774" s="21">
        <v>13.52</v>
      </c>
      <c r="G774" s="21">
        <f>TRUNC(TRUNC(E774,8)*F774,2)</f>
        <v>2.2599999999999998</v>
      </c>
    </row>
    <row r="775" spans="1:7" ht="15" customHeight="1">
      <c r="A775" s="1"/>
      <c r="B775" s="1"/>
      <c r="C775" s="1"/>
      <c r="D775" s="1"/>
      <c r="E775" s="77" t="s">
        <v>521</v>
      </c>
      <c r="F775" s="77"/>
      <c r="G775" s="22">
        <f>SUM(G774:G774)</f>
        <v>2.2599999999999998</v>
      </c>
    </row>
    <row r="776" spans="1:7" ht="15" customHeight="1">
      <c r="A776" s="1"/>
      <c r="B776" s="1"/>
      <c r="C776" s="1"/>
      <c r="D776" s="1"/>
      <c r="E776" s="78" t="s">
        <v>522</v>
      </c>
      <c r="F776" s="78"/>
      <c r="G776" s="4">
        <f>SUM(G772,G775)</f>
        <v>18.47</v>
      </c>
    </row>
    <row r="777" spans="1:7" ht="15" customHeight="1">
      <c r="A777" s="1"/>
      <c r="B777" s="1"/>
      <c r="C777" s="1"/>
      <c r="D777" s="1"/>
      <c r="E777" s="78" t="s">
        <v>523</v>
      </c>
      <c r="F777" s="78"/>
      <c r="G777" s="4">
        <f>ROUND(G776*(0/100),2)</f>
        <v>0</v>
      </c>
    </row>
    <row r="778" spans="1:7" ht="15" customHeight="1">
      <c r="A778" s="1"/>
      <c r="B778" s="1"/>
      <c r="C778" s="1"/>
      <c r="D778" s="1"/>
      <c r="E778" s="78" t="s">
        <v>524</v>
      </c>
      <c r="F778" s="78"/>
      <c r="G778" s="4">
        <f>G777+G776</f>
        <v>18.47</v>
      </c>
    </row>
    <row r="779" spans="1:7" ht="9.9499999999999993" customHeight="1">
      <c r="A779" s="1"/>
      <c r="B779" s="1"/>
      <c r="C779" s="1"/>
      <c r="D779" s="1"/>
      <c r="E779" s="79"/>
      <c r="F779" s="79"/>
      <c r="G779" s="79"/>
    </row>
    <row r="780" spans="1:7" ht="20.100000000000001" customHeight="1">
      <c r="A780" s="80" t="s">
        <v>962</v>
      </c>
      <c r="B780" s="80"/>
      <c r="C780" s="80"/>
      <c r="D780" s="80"/>
      <c r="E780" s="80"/>
      <c r="F780" s="80"/>
      <c r="G780" s="80"/>
    </row>
    <row r="781" spans="1:7" ht="15" customHeight="1">
      <c r="A781" s="76" t="s">
        <v>553</v>
      </c>
      <c r="B781" s="76"/>
      <c r="C781" s="12" t="s">
        <v>4</v>
      </c>
      <c r="D781" s="12" t="s">
        <v>501</v>
      </c>
      <c r="E781" s="12" t="s">
        <v>502</v>
      </c>
      <c r="F781" s="12" t="s">
        <v>503</v>
      </c>
      <c r="G781" s="12" t="s">
        <v>504</v>
      </c>
    </row>
    <row r="782" spans="1:7" ht="21" customHeight="1">
      <c r="A782" s="18" t="s">
        <v>791</v>
      </c>
      <c r="B782" s="19" t="s">
        <v>792</v>
      </c>
      <c r="C782" s="18" t="s">
        <v>14</v>
      </c>
      <c r="D782" s="18" t="s">
        <v>58</v>
      </c>
      <c r="E782" s="20">
        <v>0.54900000000000004</v>
      </c>
      <c r="F782" s="21">
        <v>0.15</v>
      </c>
      <c r="G782" s="21">
        <f>TRUNC(TRUNC(E782,8)*F782,2)</f>
        <v>0.08</v>
      </c>
    </row>
    <row r="783" spans="1:7" ht="29.1" customHeight="1">
      <c r="A783" s="18" t="s">
        <v>793</v>
      </c>
      <c r="B783" s="19" t="s">
        <v>794</v>
      </c>
      <c r="C783" s="18" t="s">
        <v>14</v>
      </c>
      <c r="D783" s="18" t="s">
        <v>48</v>
      </c>
      <c r="E783" s="20">
        <v>1.1990000000000001</v>
      </c>
      <c r="F783" s="21">
        <v>1.78</v>
      </c>
      <c r="G783" s="21">
        <f>TRUNC(TRUNC(E783,8)*F783,2)</f>
        <v>2.13</v>
      </c>
    </row>
    <row r="784" spans="1:7" ht="15" customHeight="1">
      <c r="A784" s="1"/>
      <c r="B784" s="1"/>
      <c r="C784" s="1"/>
      <c r="D784" s="1"/>
      <c r="E784" s="77" t="s">
        <v>555</v>
      </c>
      <c r="F784" s="77"/>
      <c r="G784" s="22">
        <f>SUM(G782:G783)</f>
        <v>2.21</v>
      </c>
    </row>
    <row r="785" spans="1:7" ht="15" customHeight="1">
      <c r="A785" s="76" t="s">
        <v>586</v>
      </c>
      <c r="B785" s="76"/>
      <c r="C785" s="12" t="s">
        <v>4</v>
      </c>
      <c r="D785" s="12" t="s">
        <v>501</v>
      </c>
      <c r="E785" s="12" t="s">
        <v>502</v>
      </c>
      <c r="F785" s="12" t="s">
        <v>503</v>
      </c>
      <c r="G785" s="12" t="s">
        <v>504</v>
      </c>
    </row>
    <row r="786" spans="1:7" ht="21" customHeight="1">
      <c r="A786" s="18" t="s">
        <v>795</v>
      </c>
      <c r="B786" s="19" t="s">
        <v>796</v>
      </c>
      <c r="C786" s="18" t="s">
        <v>14</v>
      </c>
      <c r="D786" s="18" t="s">
        <v>15</v>
      </c>
      <c r="E786" s="20">
        <v>6.5339999999999995E-2</v>
      </c>
      <c r="F786" s="21">
        <v>23.13</v>
      </c>
      <c r="G786" s="21">
        <f>TRUNC(TRUNC(E786,8)*F786,2)</f>
        <v>1.51</v>
      </c>
    </row>
    <row r="787" spans="1:7" ht="21" customHeight="1">
      <c r="A787" s="18" t="s">
        <v>605</v>
      </c>
      <c r="B787" s="19" t="s">
        <v>606</v>
      </c>
      <c r="C787" s="18" t="s">
        <v>14</v>
      </c>
      <c r="D787" s="18" t="s">
        <v>15</v>
      </c>
      <c r="E787" s="20">
        <v>6.8536E-2</v>
      </c>
      <c r="F787" s="21">
        <v>28.52</v>
      </c>
      <c r="G787" s="21">
        <f>TRUNC(TRUNC(E787,8)*F787,2)</f>
        <v>1.95</v>
      </c>
    </row>
    <row r="788" spans="1:7" ht="18" customHeight="1">
      <c r="A788" s="1"/>
      <c r="B788" s="1"/>
      <c r="C788" s="1"/>
      <c r="D788" s="1"/>
      <c r="E788" s="77" t="s">
        <v>589</v>
      </c>
      <c r="F788" s="77"/>
      <c r="G788" s="22">
        <f>SUM(G786:G787)</f>
        <v>3.46</v>
      </c>
    </row>
    <row r="789" spans="1:7" ht="15" customHeight="1">
      <c r="A789" s="1"/>
      <c r="B789" s="1"/>
      <c r="C789" s="1"/>
      <c r="D789" s="1"/>
      <c r="E789" s="78" t="s">
        <v>522</v>
      </c>
      <c r="F789" s="78"/>
      <c r="G789" s="4">
        <f>SUM(G784,G788)</f>
        <v>5.67</v>
      </c>
    </row>
    <row r="790" spans="1:7" ht="15" customHeight="1">
      <c r="A790" s="1"/>
      <c r="B790" s="1"/>
      <c r="C790" s="1"/>
      <c r="D790" s="1"/>
      <c r="E790" s="78" t="s">
        <v>523</v>
      </c>
      <c r="F790" s="78"/>
      <c r="G790" s="4">
        <f>ROUND(G789*(0/100),2)</f>
        <v>0</v>
      </c>
    </row>
    <row r="791" spans="1:7" ht="15" customHeight="1">
      <c r="A791" s="1"/>
      <c r="B791" s="1"/>
      <c r="C791" s="1"/>
      <c r="D791" s="1"/>
      <c r="E791" s="78" t="s">
        <v>524</v>
      </c>
      <c r="F791" s="78"/>
      <c r="G791" s="4">
        <f>G790+G789</f>
        <v>5.67</v>
      </c>
    </row>
    <row r="792" spans="1:7" ht="9.9499999999999993" customHeight="1">
      <c r="A792" s="1"/>
      <c r="B792" s="1"/>
      <c r="C792" s="1"/>
      <c r="D792" s="1"/>
      <c r="E792" s="79"/>
      <c r="F792" s="79"/>
      <c r="G792" s="79"/>
    </row>
    <row r="793" spans="1:7" ht="20.100000000000001" customHeight="1">
      <c r="A793" s="80" t="s">
        <v>963</v>
      </c>
      <c r="B793" s="80"/>
      <c r="C793" s="80"/>
      <c r="D793" s="80"/>
      <c r="E793" s="80"/>
      <c r="F793" s="80"/>
      <c r="G793" s="80"/>
    </row>
    <row r="794" spans="1:7" ht="15" customHeight="1">
      <c r="A794" s="76" t="s">
        <v>553</v>
      </c>
      <c r="B794" s="76"/>
      <c r="C794" s="12" t="s">
        <v>4</v>
      </c>
      <c r="D794" s="12" t="s">
        <v>501</v>
      </c>
      <c r="E794" s="12" t="s">
        <v>502</v>
      </c>
      <c r="F794" s="12" t="s">
        <v>503</v>
      </c>
      <c r="G794" s="12" t="s">
        <v>504</v>
      </c>
    </row>
    <row r="795" spans="1:7" ht="21" customHeight="1">
      <c r="A795" s="18" t="s">
        <v>798</v>
      </c>
      <c r="B795" s="19" t="s">
        <v>799</v>
      </c>
      <c r="C795" s="18" t="s">
        <v>14</v>
      </c>
      <c r="D795" s="18" t="s">
        <v>58</v>
      </c>
      <c r="E795" s="20">
        <v>2.1899999999999999E-2</v>
      </c>
      <c r="F795" s="21">
        <v>117.59</v>
      </c>
      <c r="G795" s="21">
        <f>ROUND(ROUND(E795,8)*F795,2)</f>
        <v>2.58</v>
      </c>
    </row>
    <row r="796" spans="1:7" ht="15" customHeight="1">
      <c r="A796" s="18" t="s">
        <v>800</v>
      </c>
      <c r="B796" s="19" t="s">
        <v>801</v>
      </c>
      <c r="C796" s="18" t="s">
        <v>564</v>
      </c>
      <c r="D796" s="18" t="s">
        <v>81</v>
      </c>
      <c r="E796" s="20">
        <v>1.1000000000000001</v>
      </c>
      <c r="F796" s="21">
        <v>0.11</v>
      </c>
      <c r="G796" s="21">
        <f>ROUND(ROUND(E796,8)*F796,2)</f>
        <v>0.12</v>
      </c>
    </row>
    <row r="797" spans="1:7" ht="15" customHeight="1">
      <c r="A797" s="1"/>
      <c r="B797" s="1"/>
      <c r="C797" s="1"/>
      <c r="D797" s="1"/>
      <c r="E797" s="77" t="s">
        <v>555</v>
      </c>
      <c r="F797" s="77"/>
      <c r="G797" s="22">
        <f>SUM(G795:G796)</f>
        <v>2.7</v>
      </c>
    </row>
    <row r="798" spans="1:7" ht="15" customHeight="1">
      <c r="A798" s="76" t="s">
        <v>586</v>
      </c>
      <c r="B798" s="76"/>
      <c r="C798" s="12" t="s">
        <v>4</v>
      </c>
      <c r="D798" s="12" t="s">
        <v>501</v>
      </c>
      <c r="E798" s="12" t="s">
        <v>502</v>
      </c>
      <c r="F798" s="12" t="s">
        <v>503</v>
      </c>
      <c r="G798" s="12" t="s">
        <v>504</v>
      </c>
    </row>
    <row r="799" spans="1:7" ht="21" customHeight="1">
      <c r="A799" s="18" t="s">
        <v>795</v>
      </c>
      <c r="B799" s="19" t="s">
        <v>796</v>
      </c>
      <c r="C799" s="18" t="s">
        <v>14</v>
      </c>
      <c r="D799" s="18" t="s">
        <v>15</v>
      </c>
      <c r="E799" s="20">
        <v>0.10879999999999999</v>
      </c>
      <c r="F799" s="21">
        <v>23.13</v>
      </c>
      <c r="G799" s="21">
        <f>ROUND(ROUND(E799,8)*F799,2)</f>
        <v>2.52</v>
      </c>
    </row>
    <row r="800" spans="1:7" ht="21" customHeight="1">
      <c r="A800" s="18" t="s">
        <v>605</v>
      </c>
      <c r="B800" s="19" t="s">
        <v>606</v>
      </c>
      <c r="C800" s="18" t="s">
        <v>14</v>
      </c>
      <c r="D800" s="18" t="s">
        <v>15</v>
      </c>
      <c r="E800" s="20">
        <v>0.1384</v>
      </c>
      <c r="F800" s="21">
        <v>28.52</v>
      </c>
      <c r="G800" s="21">
        <f>ROUND(ROUND(E800,8)*F800,2)</f>
        <v>3.95</v>
      </c>
    </row>
    <row r="801" spans="1:7" ht="18" customHeight="1">
      <c r="A801" s="1"/>
      <c r="B801" s="1"/>
      <c r="C801" s="1"/>
      <c r="D801" s="1"/>
      <c r="E801" s="77" t="s">
        <v>589</v>
      </c>
      <c r="F801" s="77"/>
      <c r="G801" s="22">
        <f>SUM(G799:G800)</f>
        <v>6.4700000000000006</v>
      </c>
    </row>
    <row r="802" spans="1:7" ht="15" customHeight="1">
      <c r="A802" s="1"/>
      <c r="B802" s="1"/>
      <c r="C802" s="1"/>
      <c r="D802" s="1"/>
      <c r="E802" s="78" t="s">
        <v>522</v>
      </c>
      <c r="F802" s="78"/>
      <c r="G802" s="4">
        <f>SUM(G797,G801)</f>
        <v>9.1700000000000017</v>
      </c>
    </row>
    <row r="803" spans="1:7" ht="15" customHeight="1">
      <c r="A803" s="1"/>
      <c r="B803" s="1"/>
      <c r="C803" s="1"/>
      <c r="D803" s="1"/>
      <c r="E803" s="78" t="s">
        <v>523</v>
      </c>
      <c r="F803" s="78"/>
      <c r="G803" s="4">
        <f>ROUND(G802*(0/100),2)</f>
        <v>0</v>
      </c>
    </row>
    <row r="804" spans="1:7" ht="15" customHeight="1">
      <c r="A804" s="1"/>
      <c r="B804" s="1"/>
      <c r="C804" s="1"/>
      <c r="D804" s="1"/>
      <c r="E804" s="78" t="s">
        <v>524</v>
      </c>
      <c r="F804" s="78"/>
      <c r="G804" s="4">
        <f>G803+G802</f>
        <v>9.1700000000000017</v>
      </c>
    </row>
    <row r="805" spans="1:7" ht="9.9499999999999993" customHeight="1">
      <c r="A805" s="1"/>
      <c r="B805" s="1"/>
      <c r="C805" s="1"/>
      <c r="D805" s="1"/>
      <c r="E805" s="79"/>
      <c r="F805" s="79"/>
      <c r="G805" s="79"/>
    </row>
    <row r="806" spans="1:7" ht="20.100000000000001" customHeight="1">
      <c r="A806" s="80" t="s">
        <v>964</v>
      </c>
      <c r="B806" s="80"/>
      <c r="C806" s="80"/>
      <c r="D806" s="80"/>
      <c r="E806" s="80"/>
      <c r="F806" s="80"/>
      <c r="G806" s="80"/>
    </row>
    <row r="807" spans="1:7" ht="15" customHeight="1">
      <c r="A807" s="76" t="s">
        <v>586</v>
      </c>
      <c r="B807" s="76"/>
      <c r="C807" s="12" t="s">
        <v>4</v>
      </c>
      <c r="D807" s="12" t="s">
        <v>501</v>
      </c>
      <c r="E807" s="12" t="s">
        <v>502</v>
      </c>
      <c r="F807" s="12" t="s">
        <v>503</v>
      </c>
      <c r="G807" s="12" t="s">
        <v>504</v>
      </c>
    </row>
    <row r="808" spans="1:7" ht="15" customHeight="1">
      <c r="A808" s="18" t="s">
        <v>607</v>
      </c>
      <c r="B808" s="19" t="s">
        <v>608</v>
      </c>
      <c r="C808" s="18" t="s">
        <v>14</v>
      </c>
      <c r="D808" s="18" t="s">
        <v>15</v>
      </c>
      <c r="E808" s="20">
        <v>2</v>
      </c>
      <c r="F808" s="21">
        <v>22.1</v>
      </c>
      <c r="G808" s="21">
        <f>ROUND(ROUND(E808,8)*F808,2)</f>
        <v>44.2</v>
      </c>
    </row>
    <row r="809" spans="1:7" ht="18" customHeight="1">
      <c r="A809" s="1"/>
      <c r="B809" s="1"/>
      <c r="C809" s="1"/>
      <c r="D809" s="1"/>
      <c r="E809" s="77" t="s">
        <v>589</v>
      </c>
      <c r="F809" s="77"/>
      <c r="G809" s="22">
        <f>SUM(G808:G808)</f>
        <v>44.2</v>
      </c>
    </row>
    <row r="810" spans="1:7" ht="15" customHeight="1">
      <c r="A810" s="1"/>
      <c r="B810" s="1"/>
      <c r="C810" s="1"/>
      <c r="D810" s="1"/>
      <c r="E810" s="78" t="s">
        <v>522</v>
      </c>
      <c r="F810" s="78"/>
      <c r="G810" s="4">
        <f>SUM(G809)</f>
        <v>44.2</v>
      </c>
    </row>
    <row r="811" spans="1:7" ht="15" customHeight="1">
      <c r="A811" s="1"/>
      <c r="B811" s="1"/>
      <c r="C811" s="1"/>
      <c r="D811" s="1"/>
      <c r="E811" s="78" t="s">
        <v>523</v>
      </c>
      <c r="F811" s="78"/>
      <c r="G811" s="4">
        <f>ROUND(G810*(0/100),2)</f>
        <v>0</v>
      </c>
    </row>
    <row r="812" spans="1:7" ht="15" customHeight="1">
      <c r="A812" s="1"/>
      <c r="B812" s="1"/>
      <c r="C812" s="1"/>
      <c r="D812" s="1"/>
      <c r="E812" s="78" t="s">
        <v>524</v>
      </c>
      <c r="F812" s="78"/>
      <c r="G812" s="4">
        <f>G811+G810</f>
        <v>44.2</v>
      </c>
    </row>
    <row r="813" spans="1:7" ht="9.9499999999999993" customHeight="1">
      <c r="A813" s="1"/>
      <c r="B813" s="1"/>
      <c r="C813" s="1"/>
      <c r="D813" s="1"/>
      <c r="E813" s="79"/>
      <c r="F813" s="79"/>
      <c r="G813" s="79"/>
    </row>
    <row r="814" spans="1:7" ht="20.100000000000001" customHeight="1">
      <c r="A814" s="80" t="s">
        <v>965</v>
      </c>
      <c r="B814" s="80"/>
      <c r="C814" s="80"/>
      <c r="D814" s="80"/>
      <c r="E814" s="80"/>
      <c r="F814" s="80"/>
      <c r="G814" s="80"/>
    </row>
    <row r="815" spans="1:7" ht="15" customHeight="1">
      <c r="A815" s="76" t="s">
        <v>553</v>
      </c>
      <c r="B815" s="76"/>
      <c r="C815" s="12" t="s">
        <v>4</v>
      </c>
      <c r="D815" s="12" t="s">
        <v>501</v>
      </c>
      <c r="E815" s="12" t="s">
        <v>502</v>
      </c>
      <c r="F815" s="12" t="s">
        <v>503</v>
      </c>
      <c r="G815" s="12" t="s">
        <v>504</v>
      </c>
    </row>
    <row r="816" spans="1:7" ht="21" customHeight="1">
      <c r="A816" s="18" t="s">
        <v>804</v>
      </c>
      <c r="B816" s="19" t="s">
        <v>805</v>
      </c>
      <c r="C816" s="18" t="s">
        <v>14</v>
      </c>
      <c r="D816" s="18" t="s">
        <v>58</v>
      </c>
      <c r="E816" s="20">
        <v>0.2</v>
      </c>
      <c r="F816" s="21">
        <v>15</v>
      </c>
      <c r="G816" s="21">
        <f>ROUND(ROUND(E816,8)*F816,2)</f>
        <v>3</v>
      </c>
    </row>
    <row r="817" spans="1:7" ht="15" customHeight="1">
      <c r="A817" s="1"/>
      <c r="B817" s="1"/>
      <c r="C817" s="1"/>
      <c r="D817" s="1"/>
      <c r="E817" s="77" t="s">
        <v>555</v>
      </c>
      <c r="F817" s="77"/>
      <c r="G817" s="22">
        <f>SUM(G816:G816)</f>
        <v>3</v>
      </c>
    </row>
    <row r="818" spans="1:7" ht="15" customHeight="1">
      <c r="A818" s="76" t="s">
        <v>586</v>
      </c>
      <c r="B818" s="76"/>
      <c r="C818" s="12" t="s">
        <v>4</v>
      </c>
      <c r="D818" s="12" t="s">
        <v>501</v>
      </c>
      <c r="E818" s="12" t="s">
        <v>502</v>
      </c>
      <c r="F818" s="12" t="s">
        <v>503</v>
      </c>
      <c r="G818" s="12" t="s">
        <v>504</v>
      </c>
    </row>
    <row r="819" spans="1:7" ht="15" customHeight="1">
      <c r="A819" s="18" t="s">
        <v>607</v>
      </c>
      <c r="B819" s="19" t="s">
        <v>608</v>
      </c>
      <c r="C819" s="18" t="s">
        <v>14</v>
      </c>
      <c r="D819" s="18" t="s">
        <v>15</v>
      </c>
      <c r="E819" s="20">
        <v>0.4</v>
      </c>
      <c r="F819" s="21">
        <v>22.1</v>
      </c>
      <c r="G819" s="21">
        <f>ROUND(ROUND(E819,8)*F819,2)</f>
        <v>8.84</v>
      </c>
    </row>
    <row r="820" spans="1:7" ht="18" customHeight="1">
      <c r="A820" s="1"/>
      <c r="B820" s="1"/>
      <c r="C820" s="1"/>
      <c r="D820" s="1"/>
      <c r="E820" s="77" t="s">
        <v>589</v>
      </c>
      <c r="F820" s="77"/>
      <c r="G820" s="22">
        <f>SUM(G819:G819)</f>
        <v>8.84</v>
      </c>
    </row>
    <row r="821" spans="1:7" ht="15" customHeight="1">
      <c r="A821" s="1"/>
      <c r="B821" s="1"/>
      <c r="C821" s="1"/>
      <c r="D821" s="1"/>
      <c r="E821" s="78" t="s">
        <v>522</v>
      </c>
      <c r="F821" s="78"/>
      <c r="G821" s="4">
        <f>SUM(G817,G820)</f>
        <v>11.84</v>
      </c>
    </row>
    <row r="822" spans="1:7" ht="15" customHeight="1">
      <c r="A822" s="1"/>
      <c r="B822" s="1"/>
      <c r="C822" s="1"/>
      <c r="D822" s="1"/>
      <c r="E822" s="78" t="s">
        <v>523</v>
      </c>
      <c r="F822" s="78"/>
      <c r="G822" s="4">
        <f>ROUND(G821*(0/100),2)</f>
        <v>0</v>
      </c>
    </row>
    <row r="823" spans="1:7" ht="15" customHeight="1">
      <c r="A823" s="1"/>
      <c r="B823" s="1"/>
      <c r="C823" s="1"/>
      <c r="D823" s="1"/>
      <c r="E823" s="78" t="s">
        <v>524</v>
      </c>
      <c r="F823" s="78"/>
      <c r="G823" s="4">
        <f>G822+G821</f>
        <v>11.84</v>
      </c>
    </row>
    <row r="824" spans="1:7" ht="9.9499999999999993" customHeight="1">
      <c r="A824" s="1"/>
      <c r="B824" s="1"/>
      <c r="C824" s="1"/>
      <c r="D824" s="1"/>
      <c r="E824" s="79"/>
      <c r="F824" s="79"/>
      <c r="G824" s="79"/>
    </row>
    <row r="825" spans="1:7" ht="20.100000000000001" customHeight="1">
      <c r="A825" s="80" t="s">
        <v>966</v>
      </c>
      <c r="B825" s="80"/>
      <c r="C825" s="80"/>
      <c r="D825" s="80"/>
      <c r="E825" s="80"/>
      <c r="F825" s="80"/>
      <c r="G825" s="80"/>
    </row>
    <row r="826" spans="1:7" ht="15" customHeight="1">
      <c r="A826" s="76" t="s">
        <v>807</v>
      </c>
      <c r="B826" s="76"/>
      <c r="C826" s="12" t="s">
        <v>4</v>
      </c>
      <c r="D826" s="12" t="s">
        <v>501</v>
      </c>
      <c r="E826" s="12" t="s">
        <v>502</v>
      </c>
      <c r="F826" s="12" t="s">
        <v>503</v>
      </c>
      <c r="G826" s="12" t="s">
        <v>504</v>
      </c>
    </row>
    <row r="827" spans="1:7" ht="38.1" customHeight="1">
      <c r="A827" s="18" t="s">
        <v>808</v>
      </c>
      <c r="B827" s="19" t="s">
        <v>809</v>
      </c>
      <c r="C827" s="18" t="s">
        <v>14</v>
      </c>
      <c r="D827" s="18" t="s">
        <v>810</v>
      </c>
      <c r="E827" s="20">
        <v>1.4999999999999999E-2</v>
      </c>
      <c r="F827" s="21">
        <v>1.99</v>
      </c>
      <c r="G827" s="21">
        <f>TRUNC(TRUNC(E827,8)*F827,2)</f>
        <v>0.02</v>
      </c>
    </row>
    <row r="828" spans="1:7" ht="18" customHeight="1">
      <c r="A828" s="1"/>
      <c r="B828" s="1"/>
      <c r="C828" s="1"/>
      <c r="D828" s="1"/>
      <c r="E828" s="77" t="s">
        <v>811</v>
      </c>
      <c r="F828" s="77"/>
      <c r="G828" s="22">
        <f>SUM(G827:G827)</f>
        <v>0.02</v>
      </c>
    </row>
    <row r="829" spans="1:7" ht="15" customHeight="1">
      <c r="A829" s="76" t="s">
        <v>586</v>
      </c>
      <c r="B829" s="76"/>
      <c r="C829" s="12" t="s">
        <v>4</v>
      </c>
      <c r="D829" s="12" t="s">
        <v>501</v>
      </c>
      <c r="E829" s="12" t="s">
        <v>502</v>
      </c>
      <c r="F829" s="12" t="s">
        <v>503</v>
      </c>
      <c r="G829" s="12" t="s">
        <v>504</v>
      </c>
    </row>
    <row r="830" spans="1:7" ht="15" customHeight="1">
      <c r="A830" s="18" t="s">
        <v>607</v>
      </c>
      <c r="B830" s="19" t="s">
        <v>608</v>
      </c>
      <c r="C830" s="18" t="s">
        <v>14</v>
      </c>
      <c r="D830" s="18" t="s">
        <v>15</v>
      </c>
      <c r="E830" s="20">
        <v>8.8999999999999996E-2</v>
      </c>
      <c r="F830" s="21">
        <v>22.1</v>
      </c>
      <c r="G830" s="21">
        <f>TRUNC(TRUNC(E830,8)*F830,2)</f>
        <v>1.96</v>
      </c>
    </row>
    <row r="831" spans="1:7" ht="18" customHeight="1">
      <c r="A831" s="1"/>
      <c r="B831" s="1"/>
      <c r="C831" s="1"/>
      <c r="D831" s="1"/>
      <c r="E831" s="77" t="s">
        <v>589</v>
      </c>
      <c r="F831" s="77"/>
      <c r="G831" s="22">
        <f>SUM(G830:G830)</f>
        <v>1.96</v>
      </c>
    </row>
    <row r="832" spans="1:7" ht="15" customHeight="1">
      <c r="A832" s="1"/>
      <c r="B832" s="1"/>
      <c r="C832" s="1"/>
      <c r="D832" s="1"/>
      <c r="E832" s="78" t="s">
        <v>522</v>
      </c>
      <c r="F832" s="78"/>
      <c r="G832" s="4">
        <f>SUM(G828,G831)</f>
        <v>1.98</v>
      </c>
    </row>
    <row r="833" spans="1:7" ht="15" customHeight="1">
      <c r="A833" s="1"/>
      <c r="B833" s="1"/>
      <c r="C833" s="1"/>
      <c r="D833" s="1"/>
      <c r="E833" s="78" t="s">
        <v>523</v>
      </c>
      <c r="F833" s="78"/>
      <c r="G833" s="4">
        <f>ROUND(G832*(0/100),2)</f>
        <v>0</v>
      </c>
    </row>
    <row r="834" spans="1:7" ht="15" customHeight="1">
      <c r="A834" s="1"/>
      <c r="B834" s="1"/>
      <c r="C834" s="1"/>
      <c r="D834" s="1"/>
      <c r="E834" s="78" t="s">
        <v>524</v>
      </c>
      <c r="F834" s="78"/>
      <c r="G834" s="4">
        <f>G833+G832</f>
        <v>1.98</v>
      </c>
    </row>
    <row r="835" spans="1:7" ht="9.9499999999999993" customHeight="1">
      <c r="A835" s="1"/>
      <c r="B835" s="1"/>
      <c r="C835" s="1"/>
      <c r="D835" s="1"/>
      <c r="E835" s="79"/>
      <c r="F835" s="79"/>
      <c r="G835" s="79"/>
    </row>
    <row r="836" spans="1:7" ht="20.100000000000001" customHeight="1">
      <c r="A836" s="80" t="s">
        <v>967</v>
      </c>
      <c r="B836" s="80"/>
      <c r="C836" s="80"/>
      <c r="D836" s="80"/>
      <c r="E836" s="80"/>
      <c r="F836" s="80"/>
      <c r="G836" s="80"/>
    </row>
    <row r="837" spans="1:7" ht="15" customHeight="1">
      <c r="A837" s="76" t="s">
        <v>553</v>
      </c>
      <c r="B837" s="76"/>
      <c r="C837" s="12" t="s">
        <v>4</v>
      </c>
      <c r="D837" s="12" t="s">
        <v>501</v>
      </c>
      <c r="E837" s="12" t="s">
        <v>502</v>
      </c>
      <c r="F837" s="12" t="s">
        <v>503</v>
      </c>
      <c r="G837" s="12" t="s">
        <v>504</v>
      </c>
    </row>
    <row r="838" spans="1:7" ht="15" customHeight="1">
      <c r="A838" s="18" t="s">
        <v>815</v>
      </c>
      <c r="B838" s="19" t="s">
        <v>816</v>
      </c>
      <c r="C838" s="18" t="s">
        <v>29</v>
      </c>
      <c r="D838" s="18" t="s">
        <v>817</v>
      </c>
      <c r="E838" s="20">
        <v>1.3140000000000001</v>
      </c>
      <c r="F838" s="21">
        <v>39.380000000000003</v>
      </c>
      <c r="G838" s="21">
        <f>ROUND(ROUND(E838,8)*F838,2)</f>
        <v>51.75</v>
      </c>
    </row>
    <row r="839" spans="1:7" ht="15" customHeight="1">
      <c r="A839" s="1"/>
      <c r="B839" s="1"/>
      <c r="C839" s="1"/>
      <c r="D839" s="1"/>
      <c r="E839" s="77" t="s">
        <v>555</v>
      </c>
      <c r="F839" s="77"/>
      <c r="G839" s="22">
        <f>SUM(G838:G838)</f>
        <v>51.75</v>
      </c>
    </row>
    <row r="840" spans="1:7" ht="15" customHeight="1">
      <c r="A840" s="76" t="s">
        <v>586</v>
      </c>
      <c r="B840" s="76"/>
      <c r="C840" s="12" t="s">
        <v>4</v>
      </c>
      <c r="D840" s="12" t="s">
        <v>501</v>
      </c>
      <c r="E840" s="12" t="s">
        <v>502</v>
      </c>
      <c r="F840" s="12" t="s">
        <v>503</v>
      </c>
      <c r="G840" s="12" t="s">
        <v>504</v>
      </c>
    </row>
    <row r="841" spans="1:7" ht="15" customHeight="1">
      <c r="A841" s="18" t="s">
        <v>818</v>
      </c>
      <c r="B841" s="19" t="s">
        <v>819</v>
      </c>
      <c r="C841" s="18" t="s">
        <v>14</v>
      </c>
      <c r="D841" s="18" t="s">
        <v>15</v>
      </c>
      <c r="E841" s="20">
        <v>0.4</v>
      </c>
      <c r="F841" s="21">
        <v>28.88</v>
      </c>
      <c r="G841" s="21">
        <f>ROUND(ROUND(E841,8)*F841,2)</f>
        <v>11.55</v>
      </c>
    </row>
    <row r="842" spans="1:7" ht="15" customHeight="1">
      <c r="A842" s="18" t="s">
        <v>607</v>
      </c>
      <c r="B842" s="19" t="s">
        <v>608</v>
      </c>
      <c r="C842" s="18" t="s">
        <v>14</v>
      </c>
      <c r="D842" s="18" t="s">
        <v>15</v>
      </c>
      <c r="E842" s="20">
        <v>0.2</v>
      </c>
      <c r="F842" s="21">
        <v>22.1</v>
      </c>
      <c r="G842" s="21">
        <f>ROUND(ROUND(E842,8)*F842,2)</f>
        <v>4.42</v>
      </c>
    </row>
    <row r="843" spans="1:7" ht="18" customHeight="1">
      <c r="A843" s="1"/>
      <c r="B843" s="1"/>
      <c r="C843" s="1"/>
      <c r="D843" s="1"/>
      <c r="E843" s="77" t="s">
        <v>589</v>
      </c>
      <c r="F843" s="77"/>
      <c r="G843" s="22">
        <f>SUM(G841:G842)</f>
        <v>15.97</v>
      </c>
    </row>
    <row r="844" spans="1:7" ht="15" customHeight="1">
      <c r="A844" s="1"/>
      <c r="B844" s="1"/>
      <c r="C844" s="1"/>
      <c r="D844" s="1"/>
      <c r="E844" s="78" t="s">
        <v>522</v>
      </c>
      <c r="F844" s="78"/>
      <c r="G844" s="4">
        <f>SUM(G839,G843)</f>
        <v>67.72</v>
      </c>
    </row>
    <row r="845" spans="1:7" ht="15" customHeight="1">
      <c r="A845" s="1"/>
      <c r="B845" s="1"/>
      <c r="C845" s="1"/>
      <c r="D845" s="1"/>
      <c r="E845" s="78" t="s">
        <v>523</v>
      </c>
      <c r="F845" s="78"/>
      <c r="G845" s="4">
        <f>ROUND(G844*(0/100),2)</f>
        <v>0</v>
      </c>
    </row>
    <row r="846" spans="1:7" ht="15" customHeight="1">
      <c r="A846" s="1"/>
      <c r="B846" s="1"/>
      <c r="C846" s="1"/>
      <c r="D846" s="1"/>
      <c r="E846" s="78" t="s">
        <v>524</v>
      </c>
      <c r="F846" s="78"/>
      <c r="G846" s="4">
        <f>G845+G844</f>
        <v>67.72</v>
      </c>
    </row>
    <row r="847" spans="1:7" ht="9.9499999999999993" customHeight="1">
      <c r="A847" s="1"/>
      <c r="B847" s="1"/>
      <c r="C847" s="1"/>
      <c r="D847" s="1"/>
      <c r="E847" s="79"/>
      <c r="F847" s="79"/>
      <c r="G847" s="79"/>
    </row>
    <row r="848" spans="1:7" ht="20.100000000000001" customHeight="1">
      <c r="A848" s="80" t="s">
        <v>968</v>
      </c>
      <c r="B848" s="80"/>
      <c r="C848" s="80"/>
      <c r="D848" s="80"/>
      <c r="E848" s="80"/>
      <c r="F848" s="80"/>
      <c r="G848" s="80"/>
    </row>
    <row r="849" spans="1:7" ht="15" customHeight="1">
      <c r="A849" s="76" t="s">
        <v>553</v>
      </c>
      <c r="B849" s="76"/>
      <c r="C849" s="12" t="s">
        <v>4</v>
      </c>
      <c r="D849" s="12" t="s">
        <v>501</v>
      </c>
      <c r="E849" s="12" t="s">
        <v>502</v>
      </c>
      <c r="F849" s="12" t="s">
        <v>503</v>
      </c>
      <c r="G849" s="12" t="s">
        <v>504</v>
      </c>
    </row>
    <row r="850" spans="1:7" ht="21" customHeight="1">
      <c r="A850" s="18" t="s">
        <v>821</v>
      </c>
      <c r="B850" s="19" t="s">
        <v>822</v>
      </c>
      <c r="C850" s="18" t="s">
        <v>14</v>
      </c>
      <c r="D850" s="18" t="s">
        <v>101</v>
      </c>
      <c r="E850" s="20">
        <v>1.3140000000000001</v>
      </c>
      <c r="F850" s="21">
        <v>51.08</v>
      </c>
      <c r="G850" s="21">
        <f>ROUND(ROUND(E850,8)*F850,2)</f>
        <v>67.12</v>
      </c>
    </row>
    <row r="851" spans="1:7" ht="15" customHeight="1">
      <c r="A851" s="1"/>
      <c r="B851" s="1"/>
      <c r="C851" s="1"/>
      <c r="D851" s="1"/>
      <c r="E851" s="77" t="s">
        <v>555</v>
      </c>
      <c r="F851" s="77"/>
      <c r="G851" s="22">
        <f>SUM(G850:G850)</f>
        <v>67.12</v>
      </c>
    </row>
    <row r="852" spans="1:7" ht="15" customHeight="1">
      <c r="A852" s="76" t="s">
        <v>586</v>
      </c>
      <c r="B852" s="76"/>
      <c r="C852" s="12" t="s">
        <v>4</v>
      </c>
      <c r="D852" s="12" t="s">
        <v>501</v>
      </c>
      <c r="E852" s="12" t="s">
        <v>502</v>
      </c>
      <c r="F852" s="12" t="s">
        <v>503</v>
      </c>
      <c r="G852" s="12" t="s">
        <v>504</v>
      </c>
    </row>
    <row r="853" spans="1:7" ht="15" customHeight="1">
      <c r="A853" s="18" t="s">
        <v>818</v>
      </c>
      <c r="B853" s="19" t="s">
        <v>819</v>
      </c>
      <c r="C853" s="18" t="s">
        <v>14</v>
      </c>
      <c r="D853" s="18" t="s">
        <v>15</v>
      </c>
      <c r="E853" s="20">
        <v>0.4</v>
      </c>
      <c r="F853" s="21">
        <v>28.88</v>
      </c>
      <c r="G853" s="21">
        <f>ROUND(ROUND(E853,8)*F853,2)</f>
        <v>11.55</v>
      </c>
    </row>
    <row r="854" spans="1:7" ht="15" customHeight="1">
      <c r="A854" s="18" t="s">
        <v>607</v>
      </c>
      <c r="B854" s="19" t="s">
        <v>608</v>
      </c>
      <c r="C854" s="18" t="s">
        <v>14</v>
      </c>
      <c r="D854" s="18" t="s">
        <v>15</v>
      </c>
      <c r="E854" s="20">
        <v>0.2</v>
      </c>
      <c r="F854" s="21">
        <v>22.1</v>
      </c>
      <c r="G854" s="21">
        <f>ROUND(ROUND(E854,8)*F854,2)</f>
        <v>4.42</v>
      </c>
    </row>
    <row r="855" spans="1:7" ht="18" customHeight="1">
      <c r="A855" s="1"/>
      <c r="B855" s="1"/>
      <c r="C855" s="1"/>
      <c r="D855" s="1"/>
      <c r="E855" s="77" t="s">
        <v>589</v>
      </c>
      <c r="F855" s="77"/>
      <c r="G855" s="22">
        <f>SUM(G853:G854)</f>
        <v>15.97</v>
      </c>
    </row>
    <row r="856" spans="1:7" ht="15" customHeight="1">
      <c r="A856" s="1"/>
      <c r="B856" s="1"/>
      <c r="C856" s="1"/>
      <c r="D856" s="1"/>
      <c r="E856" s="78" t="s">
        <v>522</v>
      </c>
      <c r="F856" s="78"/>
      <c r="G856" s="4">
        <f>SUM(G851,G855)</f>
        <v>83.09</v>
      </c>
    </row>
    <row r="857" spans="1:7" ht="15" customHeight="1">
      <c r="A857" s="1"/>
      <c r="B857" s="1"/>
      <c r="C857" s="1"/>
      <c r="D857" s="1"/>
      <c r="E857" s="78" t="s">
        <v>523</v>
      </c>
      <c r="F857" s="78"/>
      <c r="G857" s="4">
        <f>ROUND(G856*(0/100),2)</f>
        <v>0</v>
      </c>
    </row>
    <row r="858" spans="1:7" ht="15" customHeight="1">
      <c r="A858" s="1"/>
      <c r="B858" s="1"/>
      <c r="C858" s="1"/>
      <c r="D858" s="1"/>
      <c r="E858" s="78" t="s">
        <v>524</v>
      </c>
      <c r="F858" s="78"/>
      <c r="G858" s="4">
        <f>G857+G856</f>
        <v>83.09</v>
      </c>
    </row>
    <row r="859" spans="1:7" ht="9.9499999999999993" customHeight="1">
      <c r="A859" s="1"/>
      <c r="B859" s="1"/>
      <c r="C859" s="1"/>
      <c r="D859" s="1"/>
      <c r="E859" s="79"/>
      <c r="F859" s="79"/>
      <c r="G859" s="79"/>
    </row>
    <row r="860" spans="1:7" ht="20.100000000000001" customHeight="1">
      <c r="A860" s="80" t="s">
        <v>969</v>
      </c>
      <c r="B860" s="80"/>
      <c r="C860" s="80"/>
      <c r="D860" s="80"/>
      <c r="E860" s="80"/>
      <c r="F860" s="80"/>
      <c r="G860" s="80"/>
    </row>
    <row r="861" spans="1:7" ht="15" customHeight="1">
      <c r="A861" s="76" t="s">
        <v>557</v>
      </c>
      <c r="B861" s="76"/>
      <c r="C861" s="12" t="s">
        <v>4</v>
      </c>
      <c r="D861" s="12" t="s">
        <v>501</v>
      </c>
      <c r="E861" s="12" t="s">
        <v>502</v>
      </c>
      <c r="F861" s="12" t="s">
        <v>503</v>
      </c>
      <c r="G861" s="12" t="s">
        <v>504</v>
      </c>
    </row>
    <row r="862" spans="1:7" ht="29.1" customHeight="1">
      <c r="A862" s="18" t="s">
        <v>970</v>
      </c>
      <c r="B862" s="19" t="s">
        <v>971</v>
      </c>
      <c r="C862" s="18" t="s">
        <v>14</v>
      </c>
      <c r="D862" s="18" t="s">
        <v>972</v>
      </c>
      <c r="E862" s="20">
        <v>0.19600000000000001</v>
      </c>
      <c r="F862" s="21">
        <v>19.82</v>
      </c>
      <c r="G862" s="21">
        <f>TRUNC(TRUNC(E862,8)*F862,2)</f>
        <v>3.88</v>
      </c>
    </row>
    <row r="863" spans="1:7" ht="29.1" customHeight="1">
      <c r="A863" s="18" t="s">
        <v>973</v>
      </c>
      <c r="B863" s="19" t="s">
        <v>974</v>
      </c>
      <c r="C863" s="18" t="s">
        <v>14</v>
      </c>
      <c r="D863" s="18" t="s">
        <v>19</v>
      </c>
      <c r="E863" s="20">
        <v>0.78500000000000003</v>
      </c>
      <c r="F863" s="21">
        <v>7.63</v>
      </c>
      <c r="G863" s="21">
        <f>TRUNC(TRUNC(E863,8)*F863,2)</f>
        <v>5.98</v>
      </c>
    </row>
    <row r="864" spans="1:7" ht="29.1" customHeight="1">
      <c r="A864" s="18" t="s">
        <v>975</v>
      </c>
      <c r="B864" s="19" t="s">
        <v>976</v>
      </c>
      <c r="C864" s="18" t="s">
        <v>14</v>
      </c>
      <c r="D864" s="18" t="s">
        <v>972</v>
      </c>
      <c r="E864" s="20">
        <v>0.39300000000000002</v>
      </c>
      <c r="F864" s="21">
        <v>20.72</v>
      </c>
      <c r="G864" s="21">
        <f>TRUNC(TRUNC(E864,8)*F864,2)</f>
        <v>8.14</v>
      </c>
    </row>
    <row r="865" spans="1:7" ht="15" customHeight="1">
      <c r="A865" s="1"/>
      <c r="B865" s="1"/>
      <c r="C865" s="1"/>
      <c r="D865" s="1"/>
      <c r="E865" s="77" t="s">
        <v>558</v>
      </c>
      <c r="F865" s="77"/>
      <c r="G865" s="22">
        <f>SUM(G862:G864)</f>
        <v>18</v>
      </c>
    </row>
    <row r="866" spans="1:7" ht="15" customHeight="1">
      <c r="A866" s="76" t="s">
        <v>553</v>
      </c>
      <c r="B866" s="76"/>
      <c r="C866" s="12" t="s">
        <v>4</v>
      </c>
      <c r="D866" s="12" t="s">
        <v>501</v>
      </c>
      <c r="E866" s="12" t="s">
        <v>502</v>
      </c>
      <c r="F866" s="12" t="s">
        <v>503</v>
      </c>
      <c r="G866" s="12" t="s">
        <v>504</v>
      </c>
    </row>
    <row r="867" spans="1:7" ht="21" customHeight="1">
      <c r="A867" s="18" t="s">
        <v>977</v>
      </c>
      <c r="B867" s="19" t="s">
        <v>978</v>
      </c>
      <c r="C867" s="18" t="s">
        <v>14</v>
      </c>
      <c r="D867" s="18" t="s">
        <v>817</v>
      </c>
      <c r="E867" s="20">
        <v>4.0000000000000001E-3</v>
      </c>
      <c r="F867" s="21">
        <v>7.74</v>
      </c>
      <c r="G867" s="21">
        <f>TRUNC(TRUNC(E867,8)*F867,2)</f>
        <v>0.03</v>
      </c>
    </row>
    <row r="868" spans="1:7" ht="21" customHeight="1">
      <c r="A868" s="18" t="s">
        <v>979</v>
      </c>
      <c r="B868" s="19" t="s">
        <v>980</v>
      </c>
      <c r="C868" s="18" t="s">
        <v>14</v>
      </c>
      <c r="D868" s="18" t="s">
        <v>101</v>
      </c>
      <c r="E868" s="20">
        <v>1.9E-2</v>
      </c>
      <c r="F868" s="21">
        <v>16.8</v>
      </c>
      <c r="G868" s="21">
        <f>TRUNC(TRUNC(E868,8)*F868,2)</f>
        <v>0.31</v>
      </c>
    </row>
    <row r="869" spans="1:7" ht="15" customHeight="1">
      <c r="A869" s="1"/>
      <c r="B869" s="1"/>
      <c r="C869" s="1"/>
      <c r="D869" s="1"/>
      <c r="E869" s="77" t="s">
        <v>555</v>
      </c>
      <c r="F869" s="77"/>
      <c r="G869" s="22">
        <f>SUM(G867:G868)</f>
        <v>0.33999999999999997</v>
      </c>
    </row>
    <row r="870" spans="1:7" ht="15" customHeight="1">
      <c r="A870" s="76" t="s">
        <v>586</v>
      </c>
      <c r="B870" s="76"/>
      <c r="C870" s="12" t="s">
        <v>4</v>
      </c>
      <c r="D870" s="12" t="s">
        <v>501</v>
      </c>
      <c r="E870" s="12" t="s">
        <v>502</v>
      </c>
      <c r="F870" s="12" t="s">
        <v>503</v>
      </c>
      <c r="G870" s="12" t="s">
        <v>504</v>
      </c>
    </row>
    <row r="871" spans="1:7" ht="21" customHeight="1">
      <c r="A871" s="18" t="s">
        <v>795</v>
      </c>
      <c r="B871" s="19" t="s">
        <v>796</v>
      </c>
      <c r="C871" s="18" t="s">
        <v>14</v>
      </c>
      <c r="D871" s="18" t="s">
        <v>15</v>
      </c>
      <c r="E871" s="20">
        <v>0.121</v>
      </c>
      <c r="F871" s="21">
        <v>23.13</v>
      </c>
      <c r="G871" s="21">
        <f>TRUNC(TRUNC(E871,8)*F871,2)</f>
        <v>2.79</v>
      </c>
    </row>
    <row r="872" spans="1:7" ht="21" customHeight="1">
      <c r="A872" s="18" t="s">
        <v>605</v>
      </c>
      <c r="B872" s="19" t="s">
        <v>606</v>
      </c>
      <c r="C872" s="18" t="s">
        <v>14</v>
      </c>
      <c r="D872" s="18" t="s">
        <v>15</v>
      </c>
      <c r="E872" s="20">
        <v>0.66100000000000003</v>
      </c>
      <c r="F872" s="21">
        <v>28.52</v>
      </c>
      <c r="G872" s="21">
        <f>TRUNC(TRUNC(E872,8)*F872,2)</f>
        <v>18.850000000000001</v>
      </c>
    </row>
    <row r="873" spans="1:7" ht="18" customHeight="1">
      <c r="A873" s="1"/>
      <c r="B873" s="1"/>
      <c r="C873" s="1"/>
      <c r="D873" s="1"/>
      <c r="E873" s="77" t="s">
        <v>589</v>
      </c>
      <c r="F873" s="77"/>
      <c r="G873" s="22">
        <f>SUM(G871:G872)</f>
        <v>21.64</v>
      </c>
    </row>
    <row r="874" spans="1:7" ht="15" customHeight="1">
      <c r="A874" s="76" t="s">
        <v>518</v>
      </c>
      <c r="B874" s="76"/>
      <c r="C874" s="12" t="s">
        <v>4</v>
      </c>
      <c r="D874" s="12" t="s">
        <v>501</v>
      </c>
      <c r="E874" s="12" t="s">
        <v>502</v>
      </c>
      <c r="F874" s="12" t="s">
        <v>503</v>
      </c>
      <c r="G874" s="12" t="s">
        <v>504</v>
      </c>
    </row>
    <row r="875" spans="1:7" ht="29.1" customHeight="1">
      <c r="A875" s="18" t="s">
        <v>981</v>
      </c>
      <c r="B875" s="19" t="s">
        <v>982</v>
      </c>
      <c r="C875" s="18" t="s">
        <v>14</v>
      </c>
      <c r="D875" s="18" t="s">
        <v>48</v>
      </c>
      <c r="E875" s="20">
        <v>0.105</v>
      </c>
      <c r="F875" s="21">
        <v>246.32</v>
      </c>
      <c r="G875" s="21">
        <f>TRUNC(TRUNC(E875,8)*F875,2)</f>
        <v>25.86</v>
      </c>
    </row>
    <row r="876" spans="1:7" ht="15" customHeight="1">
      <c r="A876" s="1"/>
      <c r="B876" s="1"/>
      <c r="C876" s="1"/>
      <c r="D876" s="1"/>
      <c r="E876" s="77" t="s">
        <v>521</v>
      </c>
      <c r="F876" s="77"/>
      <c r="G876" s="22">
        <f>SUM(G875:G875)</f>
        <v>25.86</v>
      </c>
    </row>
    <row r="877" spans="1:7" ht="15" customHeight="1">
      <c r="A877" s="1"/>
      <c r="B877" s="1"/>
      <c r="C877" s="1"/>
      <c r="D877" s="1"/>
      <c r="E877" s="78" t="s">
        <v>522</v>
      </c>
      <c r="F877" s="78"/>
      <c r="G877" s="4">
        <f>SUM(G865,G869,G873,G876)</f>
        <v>65.84</v>
      </c>
    </row>
    <row r="878" spans="1:7" ht="15" customHeight="1">
      <c r="A878" s="1"/>
      <c r="B878" s="1"/>
      <c r="C878" s="1"/>
      <c r="D878" s="1"/>
      <c r="E878" s="78" t="s">
        <v>523</v>
      </c>
      <c r="F878" s="78"/>
      <c r="G878" s="4">
        <f>ROUND(G877*(0/100),2)</f>
        <v>0</v>
      </c>
    </row>
    <row r="879" spans="1:7" ht="15" customHeight="1">
      <c r="A879" s="1"/>
      <c r="B879" s="1"/>
      <c r="C879" s="1"/>
      <c r="D879" s="1"/>
      <c r="E879" s="78" t="s">
        <v>524</v>
      </c>
      <c r="F879" s="78"/>
      <c r="G879" s="4">
        <f>G878+G877</f>
        <v>65.84</v>
      </c>
    </row>
    <row r="880" spans="1:7" ht="9.9499999999999993" customHeight="1">
      <c r="A880" s="1"/>
      <c r="B880" s="1"/>
      <c r="C880" s="1"/>
      <c r="D880" s="1"/>
      <c r="E880" s="79"/>
      <c r="F880" s="79"/>
      <c r="G880" s="79"/>
    </row>
    <row r="881" spans="1:7" ht="20.100000000000001" customHeight="1">
      <c r="A881" s="80" t="s">
        <v>983</v>
      </c>
      <c r="B881" s="80"/>
      <c r="C881" s="80"/>
      <c r="D881" s="80"/>
      <c r="E881" s="80"/>
      <c r="F881" s="80"/>
      <c r="G881" s="80"/>
    </row>
    <row r="882" spans="1:7" ht="15" customHeight="1">
      <c r="A882" s="76" t="s">
        <v>553</v>
      </c>
      <c r="B882" s="76"/>
      <c r="C882" s="12" t="s">
        <v>4</v>
      </c>
      <c r="D882" s="12" t="s">
        <v>501</v>
      </c>
      <c r="E882" s="12" t="s">
        <v>502</v>
      </c>
      <c r="F882" s="12" t="s">
        <v>503</v>
      </c>
      <c r="G882" s="12" t="s">
        <v>504</v>
      </c>
    </row>
    <row r="883" spans="1:7" ht="29.1" customHeight="1">
      <c r="A883" s="18" t="s">
        <v>835</v>
      </c>
      <c r="B883" s="19" t="s">
        <v>836</v>
      </c>
      <c r="C883" s="18" t="s">
        <v>29</v>
      </c>
      <c r="D883" s="18" t="s">
        <v>101</v>
      </c>
      <c r="E883" s="20">
        <v>47.5</v>
      </c>
      <c r="F883" s="21">
        <v>5.49</v>
      </c>
      <c r="G883" s="21">
        <f>ROUND(ROUND(E883,8)*F883,2)</f>
        <v>260.77999999999997</v>
      </c>
    </row>
    <row r="884" spans="1:7" ht="15" customHeight="1">
      <c r="A884" s="1"/>
      <c r="B884" s="1"/>
      <c r="C884" s="1"/>
      <c r="D884" s="1"/>
      <c r="E884" s="77" t="s">
        <v>555</v>
      </c>
      <c r="F884" s="77"/>
      <c r="G884" s="22">
        <f>SUM(G883:G883)</f>
        <v>260.77999999999997</v>
      </c>
    </row>
    <row r="885" spans="1:7" ht="15" customHeight="1">
      <c r="A885" s="76" t="s">
        <v>586</v>
      </c>
      <c r="B885" s="76"/>
      <c r="C885" s="12" t="s">
        <v>4</v>
      </c>
      <c r="D885" s="12" t="s">
        <v>501</v>
      </c>
      <c r="E885" s="12" t="s">
        <v>502</v>
      </c>
      <c r="F885" s="12" t="s">
        <v>503</v>
      </c>
      <c r="G885" s="12" t="s">
        <v>504</v>
      </c>
    </row>
    <row r="886" spans="1:7" ht="15" customHeight="1">
      <c r="A886" s="18" t="s">
        <v>818</v>
      </c>
      <c r="B886" s="19" t="s">
        <v>819</v>
      </c>
      <c r="C886" s="18" t="s">
        <v>14</v>
      </c>
      <c r="D886" s="18" t="s">
        <v>15</v>
      </c>
      <c r="E886" s="20">
        <v>1.5</v>
      </c>
      <c r="F886" s="21">
        <v>28.88</v>
      </c>
      <c r="G886" s="21">
        <f>ROUND(ROUND(E886,8)*F886,2)</f>
        <v>43.32</v>
      </c>
    </row>
    <row r="887" spans="1:7" ht="15" customHeight="1">
      <c r="A887" s="18" t="s">
        <v>607</v>
      </c>
      <c r="B887" s="19" t="s">
        <v>608</v>
      </c>
      <c r="C887" s="18" t="s">
        <v>14</v>
      </c>
      <c r="D887" s="18" t="s">
        <v>15</v>
      </c>
      <c r="E887" s="20">
        <v>4</v>
      </c>
      <c r="F887" s="21">
        <v>22.1</v>
      </c>
      <c r="G887" s="21">
        <f>ROUND(ROUND(E887,8)*F887,2)</f>
        <v>88.4</v>
      </c>
    </row>
    <row r="888" spans="1:7" ht="18" customHeight="1">
      <c r="A888" s="1"/>
      <c r="B888" s="1"/>
      <c r="C888" s="1"/>
      <c r="D888" s="1"/>
      <c r="E888" s="77" t="s">
        <v>589</v>
      </c>
      <c r="F888" s="77"/>
      <c r="G888" s="22">
        <f>SUM(G886:G887)</f>
        <v>131.72</v>
      </c>
    </row>
    <row r="889" spans="1:7" ht="15" customHeight="1">
      <c r="A889" s="1"/>
      <c r="B889" s="1"/>
      <c r="C889" s="1"/>
      <c r="D889" s="1"/>
      <c r="E889" s="78" t="s">
        <v>522</v>
      </c>
      <c r="F889" s="78"/>
      <c r="G889" s="4">
        <f>SUM(G884,G888)</f>
        <v>392.5</v>
      </c>
    </row>
    <row r="890" spans="1:7" ht="15" customHeight="1">
      <c r="A890" s="1"/>
      <c r="B890" s="1"/>
      <c r="C890" s="1"/>
      <c r="D890" s="1"/>
      <c r="E890" s="78" t="s">
        <v>523</v>
      </c>
      <c r="F890" s="78"/>
      <c r="G890" s="4">
        <f>ROUND(G889*(0/100),2)</f>
        <v>0</v>
      </c>
    </row>
    <row r="891" spans="1:7" ht="15" customHeight="1">
      <c r="A891" s="1"/>
      <c r="B891" s="1"/>
      <c r="C891" s="1"/>
      <c r="D891" s="1"/>
      <c r="E891" s="78" t="s">
        <v>524</v>
      </c>
      <c r="F891" s="78"/>
      <c r="G891" s="4">
        <f>G890+G889</f>
        <v>392.5</v>
      </c>
    </row>
    <row r="892" spans="1:7" ht="9.9499999999999993" customHeight="1">
      <c r="A892" s="1"/>
      <c r="B892" s="1"/>
      <c r="C892" s="1"/>
      <c r="D892" s="1"/>
      <c r="E892" s="79"/>
      <c r="F892" s="79"/>
      <c r="G892" s="79"/>
    </row>
    <row r="893" spans="1:7" ht="20.100000000000001" customHeight="1">
      <c r="A893" s="80" t="s">
        <v>984</v>
      </c>
      <c r="B893" s="80"/>
      <c r="C893" s="80"/>
      <c r="D893" s="80"/>
      <c r="E893" s="80"/>
      <c r="F893" s="80"/>
      <c r="G893" s="80"/>
    </row>
    <row r="894" spans="1:7" ht="15" customHeight="1">
      <c r="A894" s="76" t="s">
        <v>807</v>
      </c>
      <c r="B894" s="76"/>
      <c r="C894" s="12" t="s">
        <v>4</v>
      </c>
      <c r="D894" s="12" t="s">
        <v>501</v>
      </c>
      <c r="E894" s="12" t="s">
        <v>502</v>
      </c>
      <c r="F894" s="12" t="s">
        <v>503</v>
      </c>
      <c r="G894" s="12" t="s">
        <v>504</v>
      </c>
    </row>
    <row r="895" spans="1:7" ht="29.1" customHeight="1">
      <c r="A895" s="18" t="s">
        <v>838</v>
      </c>
      <c r="B895" s="19" t="s">
        <v>839</v>
      </c>
      <c r="C895" s="18" t="s">
        <v>14</v>
      </c>
      <c r="D895" s="18" t="s">
        <v>840</v>
      </c>
      <c r="E895" s="20">
        <v>0.2084</v>
      </c>
      <c r="F895" s="21">
        <v>27.53</v>
      </c>
      <c r="G895" s="21">
        <f>TRUNC(TRUNC(E895,8)*F895,2)</f>
        <v>5.73</v>
      </c>
    </row>
    <row r="896" spans="1:7" ht="29.1" customHeight="1">
      <c r="A896" s="18" t="s">
        <v>841</v>
      </c>
      <c r="B896" s="19" t="s">
        <v>842</v>
      </c>
      <c r="C896" s="18" t="s">
        <v>14</v>
      </c>
      <c r="D896" s="18" t="s">
        <v>810</v>
      </c>
      <c r="E896" s="20">
        <v>8.5300000000000001E-2</v>
      </c>
      <c r="F896" s="21">
        <v>30.32</v>
      </c>
      <c r="G896" s="21">
        <f>TRUNC(TRUNC(E896,8)*F896,2)</f>
        <v>2.58</v>
      </c>
    </row>
    <row r="897" spans="1:7" ht="18" customHeight="1">
      <c r="A897" s="1"/>
      <c r="B897" s="1"/>
      <c r="C897" s="1"/>
      <c r="D897" s="1"/>
      <c r="E897" s="77" t="s">
        <v>811</v>
      </c>
      <c r="F897" s="77"/>
      <c r="G897" s="22">
        <f>SUM(G895:G896)</f>
        <v>8.31</v>
      </c>
    </row>
    <row r="898" spans="1:7" ht="15" customHeight="1">
      <c r="A898" s="76" t="s">
        <v>586</v>
      </c>
      <c r="B898" s="76"/>
      <c r="C898" s="12" t="s">
        <v>4</v>
      </c>
      <c r="D898" s="12" t="s">
        <v>501</v>
      </c>
      <c r="E898" s="12" t="s">
        <v>502</v>
      </c>
      <c r="F898" s="12" t="s">
        <v>503</v>
      </c>
      <c r="G898" s="12" t="s">
        <v>504</v>
      </c>
    </row>
    <row r="899" spans="1:7" ht="21" customHeight="1">
      <c r="A899" s="18" t="s">
        <v>843</v>
      </c>
      <c r="B899" s="19" t="s">
        <v>844</v>
      </c>
      <c r="C899" s="18" t="s">
        <v>14</v>
      </c>
      <c r="D899" s="18" t="s">
        <v>15</v>
      </c>
      <c r="E899" s="20">
        <v>8.2600000000000007E-2</v>
      </c>
      <c r="F899" s="21">
        <v>22.64</v>
      </c>
      <c r="G899" s="21">
        <f>TRUNC(TRUNC(E899,8)*F899,2)</f>
        <v>1.87</v>
      </c>
    </row>
    <row r="900" spans="1:7" ht="18" customHeight="1">
      <c r="A900" s="1"/>
      <c r="B900" s="1"/>
      <c r="C900" s="1"/>
      <c r="D900" s="1"/>
      <c r="E900" s="77" t="s">
        <v>589</v>
      </c>
      <c r="F900" s="77"/>
      <c r="G900" s="22">
        <f>SUM(G899:G899)</f>
        <v>1.87</v>
      </c>
    </row>
    <row r="901" spans="1:7" ht="15" customHeight="1">
      <c r="A901" s="1"/>
      <c r="B901" s="1"/>
      <c r="C901" s="1"/>
      <c r="D901" s="1"/>
      <c r="E901" s="78" t="s">
        <v>522</v>
      </c>
      <c r="F901" s="78"/>
      <c r="G901" s="4">
        <f>SUM(G897,G900)</f>
        <v>10.18</v>
      </c>
    </row>
    <row r="902" spans="1:7" ht="15" customHeight="1">
      <c r="A902" s="1"/>
      <c r="B902" s="1"/>
      <c r="C902" s="1"/>
      <c r="D902" s="1"/>
      <c r="E902" s="78" t="s">
        <v>523</v>
      </c>
      <c r="F902" s="78"/>
      <c r="G902" s="4">
        <f>ROUND(G901*(0/100),2)</f>
        <v>0</v>
      </c>
    </row>
    <row r="903" spans="1:7" ht="15" customHeight="1">
      <c r="A903" s="1"/>
      <c r="B903" s="1"/>
      <c r="C903" s="1"/>
      <c r="D903" s="1"/>
      <c r="E903" s="78" t="s">
        <v>524</v>
      </c>
      <c r="F903" s="78"/>
      <c r="G903" s="4">
        <f>G902+G901</f>
        <v>10.18</v>
      </c>
    </row>
    <row r="904" spans="1:7" ht="9.9499999999999993" customHeight="1">
      <c r="A904" s="1"/>
      <c r="B904" s="1"/>
      <c r="C904" s="1"/>
      <c r="D904" s="1"/>
      <c r="E904" s="79"/>
      <c r="F904" s="79"/>
      <c r="G904" s="79"/>
    </row>
    <row r="905" spans="1:7" ht="20.100000000000001" customHeight="1">
      <c r="A905" s="80" t="s">
        <v>985</v>
      </c>
      <c r="B905" s="80"/>
      <c r="C905" s="80"/>
      <c r="D905" s="80"/>
      <c r="E905" s="80"/>
      <c r="F905" s="80"/>
      <c r="G905" s="80"/>
    </row>
    <row r="906" spans="1:7" ht="15" customHeight="1">
      <c r="A906" s="76" t="s">
        <v>553</v>
      </c>
      <c r="B906" s="76"/>
      <c r="C906" s="12" t="s">
        <v>4</v>
      </c>
      <c r="D906" s="12" t="s">
        <v>501</v>
      </c>
      <c r="E906" s="12" t="s">
        <v>502</v>
      </c>
      <c r="F906" s="12" t="s">
        <v>503</v>
      </c>
      <c r="G906" s="12" t="s">
        <v>504</v>
      </c>
    </row>
    <row r="907" spans="1:7" ht="29.1" customHeight="1">
      <c r="A907" s="18" t="s">
        <v>846</v>
      </c>
      <c r="B907" s="19" t="s">
        <v>847</v>
      </c>
      <c r="C907" s="18" t="s">
        <v>14</v>
      </c>
      <c r="D907" s="18" t="s">
        <v>101</v>
      </c>
      <c r="E907" s="20">
        <v>1.05</v>
      </c>
      <c r="F907" s="21">
        <v>167.77</v>
      </c>
      <c r="G907" s="21">
        <f>ROUND(ROUND(E907,8)*F907,2)</f>
        <v>176.16</v>
      </c>
    </row>
    <row r="908" spans="1:7" ht="15" customHeight="1">
      <c r="A908" s="1"/>
      <c r="B908" s="1"/>
      <c r="C908" s="1"/>
      <c r="D908" s="1"/>
      <c r="E908" s="77" t="s">
        <v>555</v>
      </c>
      <c r="F908" s="77"/>
      <c r="G908" s="22">
        <f>SUM(G907:G907)</f>
        <v>176.16</v>
      </c>
    </row>
    <row r="909" spans="1:7" ht="15" customHeight="1">
      <c r="A909" s="76" t="s">
        <v>586</v>
      </c>
      <c r="B909" s="76"/>
      <c r="C909" s="12" t="s">
        <v>4</v>
      </c>
      <c r="D909" s="12" t="s">
        <v>501</v>
      </c>
      <c r="E909" s="12" t="s">
        <v>502</v>
      </c>
      <c r="F909" s="12" t="s">
        <v>503</v>
      </c>
      <c r="G909" s="12" t="s">
        <v>504</v>
      </c>
    </row>
    <row r="910" spans="1:7" ht="15" customHeight="1">
      <c r="A910" s="18" t="s">
        <v>818</v>
      </c>
      <c r="B910" s="19" t="s">
        <v>819</v>
      </c>
      <c r="C910" s="18" t="s">
        <v>14</v>
      </c>
      <c r="D910" s="18" t="s">
        <v>15</v>
      </c>
      <c r="E910" s="20">
        <v>1</v>
      </c>
      <c r="F910" s="21">
        <v>28.88</v>
      </c>
      <c r="G910" s="21">
        <f>ROUND(ROUND(E910,8)*F910,2)</f>
        <v>28.88</v>
      </c>
    </row>
    <row r="911" spans="1:7" ht="15" customHeight="1">
      <c r="A911" s="18" t="s">
        <v>607</v>
      </c>
      <c r="B911" s="19" t="s">
        <v>608</v>
      </c>
      <c r="C911" s="18" t="s">
        <v>14</v>
      </c>
      <c r="D911" s="18" t="s">
        <v>15</v>
      </c>
      <c r="E911" s="20">
        <v>5</v>
      </c>
      <c r="F911" s="21">
        <v>22.1</v>
      </c>
      <c r="G911" s="21">
        <f>ROUND(ROUND(E911,8)*F911,2)</f>
        <v>110.5</v>
      </c>
    </row>
    <row r="912" spans="1:7" ht="18" customHeight="1">
      <c r="A912" s="1"/>
      <c r="B912" s="1"/>
      <c r="C912" s="1"/>
      <c r="D912" s="1"/>
      <c r="E912" s="77" t="s">
        <v>589</v>
      </c>
      <c r="F912" s="77"/>
      <c r="G912" s="22">
        <f>SUM(G910:G911)</f>
        <v>139.38</v>
      </c>
    </row>
    <row r="913" spans="1:7" ht="15" customHeight="1">
      <c r="A913" s="1"/>
      <c r="B913" s="1"/>
      <c r="C913" s="1"/>
      <c r="D913" s="1"/>
      <c r="E913" s="78" t="s">
        <v>522</v>
      </c>
      <c r="F913" s="78"/>
      <c r="G913" s="4">
        <f>SUM(G908,G912)</f>
        <v>315.53999999999996</v>
      </c>
    </row>
    <row r="914" spans="1:7" ht="15" customHeight="1">
      <c r="A914" s="1"/>
      <c r="B914" s="1"/>
      <c r="C914" s="1"/>
      <c r="D914" s="1"/>
      <c r="E914" s="78" t="s">
        <v>523</v>
      </c>
      <c r="F914" s="78"/>
      <c r="G914" s="4">
        <f>ROUND(G913*(0/100),2)</f>
        <v>0</v>
      </c>
    </row>
    <row r="915" spans="1:7" ht="15" customHeight="1">
      <c r="A915" s="1"/>
      <c r="B915" s="1"/>
      <c r="C915" s="1"/>
      <c r="D915" s="1"/>
      <c r="E915" s="78" t="s">
        <v>524</v>
      </c>
      <c r="F915" s="78"/>
      <c r="G915" s="4">
        <f>G914+G913</f>
        <v>315.53999999999996</v>
      </c>
    </row>
    <row r="916" spans="1:7" ht="9.9499999999999993" customHeight="1">
      <c r="A916" s="1"/>
      <c r="B916" s="1"/>
      <c r="C916" s="1"/>
      <c r="D916" s="1"/>
      <c r="E916" s="79"/>
      <c r="F916" s="79"/>
      <c r="G916" s="79"/>
    </row>
    <row r="917" spans="1:7" ht="20.100000000000001" customHeight="1">
      <c r="A917" s="80" t="s">
        <v>986</v>
      </c>
      <c r="B917" s="80"/>
      <c r="C917" s="80"/>
      <c r="D917" s="80"/>
      <c r="E917" s="80"/>
      <c r="F917" s="80"/>
      <c r="G917" s="80"/>
    </row>
    <row r="918" spans="1:7" ht="15" customHeight="1">
      <c r="A918" s="76" t="s">
        <v>807</v>
      </c>
      <c r="B918" s="76"/>
      <c r="C918" s="12" t="s">
        <v>4</v>
      </c>
      <c r="D918" s="12" t="s">
        <v>501</v>
      </c>
      <c r="E918" s="12" t="s">
        <v>502</v>
      </c>
      <c r="F918" s="12" t="s">
        <v>503</v>
      </c>
      <c r="G918" s="12" t="s">
        <v>504</v>
      </c>
    </row>
    <row r="919" spans="1:7" ht="29.1" customHeight="1">
      <c r="A919" s="18" t="s">
        <v>849</v>
      </c>
      <c r="B919" s="19" t="s">
        <v>850</v>
      </c>
      <c r="C919" s="18" t="s">
        <v>14</v>
      </c>
      <c r="D919" s="18" t="s">
        <v>840</v>
      </c>
      <c r="E919" s="20">
        <v>0.1394</v>
      </c>
      <c r="F919" s="21">
        <v>80.8</v>
      </c>
      <c r="G919" s="21">
        <f>TRUNC(TRUNC(E919,8)*F919,2)</f>
        <v>11.26</v>
      </c>
    </row>
    <row r="920" spans="1:7" ht="29.1" customHeight="1">
      <c r="A920" s="18" t="s">
        <v>851</v>
      </c>
      <c r="B920" s="19" t="s">
        <v>852</v>
      </c>
      <c r="C920" s="18" t="s">
        <v>14</v>
      </c>
      <c r="D920" s="18" t="s">
        <v>810</v>
      </c>
      <c r="E920" s="20">
        <v>0.24</v>
      </c>
      <c r="F920" s="21">
        <v>200.05</v>
      </c>
      <c r="G920" s="21">
        <f>TRUNC(TRUNC(E920,8)*F920,2)</f>
        <v>48.01</v>
      </c>
    </row>
    <row r="921" spans="1:7" ht="18" customHeight="1">
      <c r="A921" s="1"/>
      <c r="B921" s="1"/>
      <c r="C921" s="1"/>
      <c r="D921" s="1"/>
      <c r="E921" s="77" t="s">
        <v>811</v>
      </c>
      <c r="F921" s="77"/>
      <c r="G921" s="22">
        <f>SUM(G919:G920)</f>
        <v>59.269999999999996</v>
      </c>
    </row>
    <row r="922" spans="1:7" ht="15" customHeight="1">
      <c r="A922" s="1"/>
      <c r="B922" s="1"/>
      <c r="C922" s="1"/>
      <c r="D922" s="1"/>
      <c r="E922" s="78" t="s">
        <v>522</v>
      </c>
      <c r="F922" s="78"/>
      <c r="G922" s="4">
        <f>SUM(G921)</f>
        <v>59.269999999999996</v>
      </c>
    </row>
    <row r="923" spans="1:7" ht="15" customHeight="1">
      <c r="A923" s="1"/>
      <c r="B923" s="1"/>
      <c r="C923" s="1"/>
      <c r="D923" s="1"/>
      <c r="E923" s="78" t="s">
        <v>523</v>
      </c>
      <c r="F923" s="78"/>
      <c r="G923" s="4">
        <f>ROUND(G922*(0/100),2)</f>
        <v>0</v>
      </c>
    </row>
    <row r="924" spans="1:7" ht="15" customHeight="1">
      <c r="A924" s="1"/>
      <c r="B924" s="1"/>
      <c r="C924" s="1"/>
      <c r="D924" s="1"/>
      <c r="E924" s="78" t="s">
        <v>524</v>
      </c>
      <c r="F924" s="78"/>
      <c r="G924" s="4">
        <f>G923+G922</f>
        <v>59.269999999999996</v>
      </c>
    </row>
    <row r="925" spans="1:7" ht="9.9499999999999993" customHeight="1">
      <c r="A925" s="1"/>
      <c r="B925" s="1"/>
      <c r="C925" s="1"/>
      <c r="D925" s="1"/>
      <c r="E925" s="79"/>
      <c r="F925" s="79"/>
      <c r="G925" s="79"/>
    </row>
    <row r="926" spans="1:7" ht="20.100000000000001" customHeight="1">
      <c r="A926" s="80" t="s">
        <v>987</v>
      </c>
      <c r="B926" s="80"/>
      <c r="C926" s="80"/>
      <c r="D926" s="80"/>
      <c r="E926" s="80"/>
      <c r="F926" s="80"/>
      <c r="G926" s="80"/>
    </row>
    <row r="927" spans="1:7" ht="15" customHeight="1">
      <c r="A927" s="76" t="s">
        <v>553</v>
      </c>
      <c r="B927" s="76"/>
      <c r="C927" s="12" t="s">
        <v>4</v>
      </c>
      <c r="D927" s="12" t="s">
        <v>501</v>
      </c>
      <c r="E927" s="12" t="s">
        <v>502</v>
      </c>
      <c r="F927" s="12" t="s">
        <v>503</v>
      </c>
      <c r="G927" s="12" t="s">
        <v>504</v>
      </c>
    </row>
    <row r="928" spans="1:7" ht="29.1" customHeight="1">
      <c r="A928" s="18" t="s">
        <v>120</v>
      </c>
      <c r="B928" s="19" t="s">
        <v>121</v>
      </c>
      <c r="C928" s="18" t="s">
        <v>14</v>
      </c>
      <c r="D928" s="18" t="s">
        <v>81</v>
      </c>
      <c r="E928" s="20">
        <v>1</v>
      </c>
      <c r="F928" s="21">
        <v>1.45</v>
      </c>
      <c r="G928" s="21">
        <f>TRUNC(TRUNC(E928,8)*F928,2)</f>
        <v>1.45</v>
      </c>
    </row>
    <row r="929" spans="1:7" ht="15" customHeight="1">
      <c r="A929" s="1"/>
      <c r="B929" s="1"/>
      <c r="C929" s="1"/>
      <c r="D929" s="1"/>
      <c r="E929" s="77" t="s">
        <v>555</v>
      </c>
      <c r="F929" s="77"/>
      <c r="G929" s="22">
        <f>SUM(G928:G928)</f>
        <v>1.45</v>
      </c>
    </row>
    <row r="930" spans="1:7" ht="15" customHeight="1">
      <c r="A930" s="1"/>
      <c r="B930" s="1"/>
      <c r="C930" s="1"/>
      <c r="D930" s="1"/>
      <c r="E930" s="78" t="s">
        <v>522</v>
      </c>
      <c r="F930" s="78"/>
      <c r="G930" s="4">
        <f>SUM(G929)</f>
        <v>1.45</v>
      </c>
    </row>
    <row r="931" spans="1:7" ht="15" customHeight="1">
      <c r="A931" s="1"/>
      <c r="B931" s="1"/>
      <c r="C931" s="1"/>
      <c r="D931" s="1"/>
      <c r="E931" s="78" t="s">
        <v>523</v>
      </c>
      <c r="F931" s="78"/>
      <c r="G931" s="4">
        <f>ROUND(G930*(0/100),2)</f>
        <v>0</v>
      </c>
    </row>
    <row r="932" spans="1:7" ht="15" customHeight="1">
      <c r="A932" s="1"/>
      <c r="B932" s="1"/>
      <c r="C932" s="1"/>
      <c r="D932" s="1"/>
      <c r="E932" s="78" t="s">
        <v>524</v>
      </c>
      <c r="F932" s="78"/>
      <c r="G932" s="4">
        <f>G931+G930</f>
        <v>1.45</v>
      </c>
    </row>
    <row r="933" spans="1:7" ht="9.9499999999999993" customHeight="1">
      <c r="A933" s="1"/>
      <c r="B933" s="1"/>
      <c r="C933" s="1"/>
      <c r="D933" s="1"/>
      <c r="E933" s="79"/>
      <c r="F933" s="79"/>
      <c r="G933" s="79"/>
    </row>
    <row r="934" spans="1:7" ht="20.100000000000001" customHeight="1">
      <c r="A934" s="80" t="s">
        <v>988</v>
      </c>
      <c r="B934" s="80"/>
      <c r="C934" s="80"/>
      <c r="D934" s="80"/>
      <c r="E934" s="80"/>
      <c r="F934" s="80"/>
      <c r="G934" s="80"/>
    </row>
    <row r="935" spans="1:7" ht="15" customHeight="1">
      <c r="A935" s="76" t="s">
        <v>553</v>
      </c>
      <c r="B935" s="76"/>
      <c r="C935" s="12" t="s">
        <v>4</v>
      </c>
      <c r="D935" s="12" t="s">
        <v>501</v>
      </c>
      <c r="E935" s="12" t="s">
        <v>502</v>
      </c>
      <c r="F935" s="12" t="s">
        <v>503</v>
      </c>
      <c r="G935" s="12" t="s">
        <v>504</v>
      </c>
    </row>
    <row r="936" spans="1:7" ht="21" customHeight="1">
      <c r="A936" s="18" t="s">
        <v>824</v>
      </c>
      <c r="B936" s="19" t="s">
        <v>825</v>
      </c>
      <c r="C936" s="18" t="s">
        <v>14</v>
      </c>
      <c r="D936" s="18" t="s">
        <v>101</v>
      </c>
      <c r="E936" s="20">
        <v>2.5000000000000001E-2</v>
      </c>
      <c r="F936" s="21">
        <v>15.73</v>
      </c>
      <c r="G936" s="21">
        <f>TRUNC(TRUNC(E936,8)*F936,2)</f>
        <v>0.39</v>
      </c>
    </row>
    <row r="937" spans="1:7" ht="29.1" customHeight="1">
      <c r="A937" s="18" t="s">
        <v>826</v>
      </c>
      <c r="B937" s="19" t="s">
        <v>827</v>
      </c>
      <c r="C937" s="18" t="s">
        <v>14</v>
      </c>
      <c r="D937" s="18" t="s">
        <v>58</v>
      </c>
      <c r="E937" s="20">
        <v>0.36699999999999999</v>
      </c>
      <c r="F937" s="21">
        <v>0.22</v>
      </c>
      <c r="G937" s="21">
        <f>TRUNC(TRUNC(E937,8)*F937,2)</f>
        <v>0.08</v>
      </c>
    </row>
    <row r="938" spans="1:7" ht="15" customHeight="1">
      <c r="A938" s="1"/>
      <c r="B938" s="1"/>
      <c r="C938" s="1"/>
      <c r="D938" s="1"/>
      <c r="E938" s="77" t="s">
        <v>555</v>
      </c>
      <c r="F938" s="77"/>
      <c r="G938" s="22">
        <f>SUM(G936:G937)</f>
        <v>0.47000000000000003</v>
      </c>
    </row>
    <row r="939" spans="1:7" ht="15" customHeight="1">
      <c r="A939" s="76" t="s">
        <v>586</v>
      </c>
      <c r="B939" s="76"/>
      <c r="C939" s="12" t="s">
        <v>4</v>
      </c>
      <c r="D939" s="12" t="s">
        <v>501</v>
      </c>
      <c r="E939" s="12" t="s">
        <v>502</v>
      </c>
      <c r="F939" s="12" t="s">
        <v>503</v>
      </c>
      <c r="G939" s="12" t="s">
        <v>504</v>
      </c>
    </row>
    <row r="940" spans="1:7" ht="21" customHeight="1">
      <c r="A940" s="18" t="s">
        <v>828</v>
      </c>
      <c r="B940" s="19" t="s">
        <v>829</v>
      </c>
      <c r="C940" s="18" t="s">
        <v>14</v>
      </c>
      <c r="D940" s="18" t="s">
        <v>15</v>
      </c>
      <c r="E940" s="20">
        <v>7.6E-3</v>
      </c>
      <c r="F940" s="21">
        <v>23.22</v>
      </c>
      <c r="G940" s="21">
        <f>TRUNC(TRUNC(E940,8)*F940,2)</f>
        <v>0.17</v>
      </c>
    </row>
    <row r="941" spans="1:7" ht="15" customHeight="1">
      <c r="A941" s="18" t="s">
        <v>830</v>
      </c>
      <c r="B941" s="19" t="s">
        <v>831</v>
      </c>
      <c r="C941" s="18" t="s">
        <v>14</v>
      </c>
      <c r="D941" s="18" t="s">
        <v>15</v>
      </c>
      <c r="E941" s="20">
        <v>4.6399999999999997E-2</v>
      </c>
      <c r="F941" s="21">
        <v>28.73</v>
      </c>
      <c r="G941" s="21">
        <f>TRUNC(TRUNC(E941,8)*F941,2)</f>
        <v>1.33</v>
      </c>
    </row>
    <row r="942" spans="1:7" ht="18" customHeight="1">
      <c r="A942" s="1"/>
      <c r="B942" s="1"/>
      <c r="C942" s="1"/>
      <c r="D942" s="1"/>
      <c r="E942" s="77" t="s">
        <v>589</v>
      </c>
      <c r="F942" s="77"/>
      <c r="G942" s="22">
        <f>SUM(G940:G941)</f>
        <v>1.5</v>
      </c>
    </row>
    <row r="943" spans="1:7" ht="15" customHeight="1">
      <c r="A943" s="76" t="s">
        <v>518</v>
      </c>
      <c r="B943" s="76"/>
      <c r="C943" s="12" t="s">
        <v>4</v>
      </c>
      <c r="D943" s="12" t="s">
        <v>501</v>
      </c>
      <c r="E943" s="12" t="s">
        <v>502</v>
      </c>
      <c r="F943" s="12" t="s">
        <v>503</v>
      </c>
      <c r="G943" s="12" t="s">
        <v>504</v>
      </c>
    </row>
    <row r="944" spans="1:7" ht="21" customHeight="1">
      <c r="A944" s="18" t="s">
        <v>855</v>
      </c>
      <c r="B944" s="19" t="s">
        <v>856</v>
      </c>
      <c r="C944" s="18" t="s">
        <v>14</v>
      </c>
      <c r="D944" s="18" t="s">
        <v>101</v>
      </c>
      <c r="E944" s="20">
        <v>1</v>
      </c>
      <c r="F944" s="21">
        <v>7.86</v>
      </c>
      <c r="G944" s="21">
        <f>TRUNC(TRUNC(E944,8)*F944,2)</f>
        <v>7.86</v>
      </c>
    </row>
    <row r="945" spans="1:7" ht="15" customHeight="1">
      <c r="A945" s="1"/>
      <c r="B945" s="1"/>
      <c r="C945" s="1"/>
      <c r="D945" s="1"/>
      <c r="E945" s="77" t="s">
        <v>521</v>
      </c>
      <c r="F945" s="77"/>
      <c r="G945" s="22">
        <f>SUM(G944:G944)</f>
        <v>7.86</v>
      </c>
    </row>
    <row r="946" spans="1:7" ht="15" customHeight="1">
      <c r="A946" s="1"/>
      <c r="B946" s="1"/>
      <c r="C946" s="1"/>
      <c r="D946" s="1"/>
      <c r="E946" s="78" t="s">
        <v>522</v>
      </c>
      <c r="F946" s="78"/>
      <c r="G946" s="4">
        <f>SUM(G938,G942,G945)</f>
        <v>9.83</v>
      </c>
    </row>
    <row r="947" spans="1:7" ht="15" customHeight="1">
      <c r="A947" s="1"/>
      <c r="B947" s="1"/>
      <c r="C947" s="1"/>
      <c r="D947" s="1"/>
      <c r="E947" s="78" t="s">
        <v>523</v>
      </c>
      <c r="F947" s="78"/>
      <c r="G947" s="4">
        <f>ROUND(G946*(0/100),2)</f>
        <v>0</v>
      </c>
    </row>
    <row r="948" spans="1:7" ht="15" customHeight="1">
      <c r="A948" s="1"/>
      <c r="B948" s="1"/>
      <c r="C948" s="1"/>
      <c r="D948" s="1"/>
      <c r="E948" s="78" t="s">
        <v>524</v>
      </c>
      <c r="F948" s="78"/>
      <c r="G948" s="4">
        <f>G947+G946</f>
        <v>9.83</v>
      </c>
    </row>
    <row r="949" spans="1:7" ht="9.9499999999999993" customHeight="1">
      <c r="A949" s="1"/>
      <c r="B949" s="1"/>
      <c r="C949" s="1"/>
      <c r="D949" s="1"/>
      <c r="E949" s="79"/>
      <c r="F949" s="79"/>
      <c r="G949" s="79"/>
    </row>
    <row r="950" spans="1:7" ht="20.100000000000001" customHeight="1">
      <c r="A950" s="80" t="s">
        <v>989</v>
      </c>
      <c r="B950" s="80"/>
      <c r="C950" s="80"/>
      <c r="D950" s="80"/>
      <c r="E950" s="80"/>
      <c r="F950" s="80"/>
      <c r="G950" s="80"/>
    </row>
    <row r="951" spans="1:7" ht="15" customHeight="1">
      <c r="A951" s="76" t="s">
        <v>553</v>
      </c>
      <c r="B951" s="76"/>
      <c r="C951" s="12" t="s">
        <v>4</v>
      </c>
      <c r="D951" s="12" t="s">
        <v>501</v>
      </c>
      <c r="E951" s="12" t="s">
        <v>502</v>
      </c>
      <c r="F951" s="12" t="s">
        <v>503</v>
      </c>
      <c r="G951" s="12" t="s">
        <v>504</v>
      </c>
    </row>
    <row r="952" spans="1:7" ht="21" customHeight="1">
      <c r="A952" s="18" t="s">
        <v>990</v>
      </c>
      <c r="B952" s="19" t="s">
        <v>991</v>
      </c>
      <c r="C952" s="18" t="s">
        <v>14</v>
      </c>
      <c r="D952" s="18" t="s">
        <v>58</v>
      </c>
      <c r="E952" s="20">
        <v>13.6</v>
      </c>
      <c r="F952" s="21">
        <v>3.46</v>
      </c>
      <c r="G952" s="21">
        <f>TRUNC(TRUNC(E952,8)*F952,2)</f>
        <v>47.05</v>
      </c>
    </row>
    <row r="953" spans="1:7" ht="15" customHeight="1">
      <c r="A953" s="18" t="s">
        <v>992</v>
      </c>
      <c r="B953" s="19" t="s">
        <v>993</v>
      </c>
      <c r="C953" s="18" t="s">
        <v>14</v>
      </c>
      <c r="D953" s="18" t="s">
        <v>994</v>
      </c>
      <c r="E953" s="20">
        <v>5.0000000000000001E-3</v>
      </c>
      <c r="F953" s="21">
        <v>43.65</v>
      </c>
      <c r="G953" s="21">
        <f>TRUNC(TRUNC(E953,8)*F953,2)</f>
        <v>0.21</v>
      </c>
    </row>
    <row r="954" spans="1:7" ht="29.1" customHeight="1">
      <c r="A954" s="18" t="s">
        <v>995</v>
      </c>
      <c r="B954" s="19" t="s">
        <v>996</v>
      </c>
      <c r="C954" s="18" t="s">
        <v>14</v>
      </c>
      <c r="D954" s="18" t="s">
        <v>81</v>
      </c>
      <c r="E954" s="20">
        <v>0.42</v>
      </c>
      <c r="F954" s="21">
        <v>2.13</v>
      </c>
      <c r="G954" s="21">
        <f>TRUNC(TRUNC(E954,8)*F954,2)</f>
        <v>0.89</v>
      </c>
    </row>
    <row r="955" spans="1:7" ht="15" customHeight="1">
      <c r="A955" s="1"/>
      <c r="B955" s="1"/>
      <c r="C955" s="1"/>
      <c r="D955" s="1"/>
      <c r="E955" s="77" t="s">
        <v>555</v>
      </c>
      <c r="F955" s="77"/>
      <c r="G955" s="22">
        <f>SUM(G952:G954)</f>
        <v>48.15</v>
      </c>
    </row>
    <row r="956" spans="1:7" ht="15" customHeight="1">
      <c r="A956" s="76" t="s">
        <v>586</v>
      </c>
      <c r="B956" s="76"/>
      <c r="C956" s="12" t="s">
        <v>4</v>
      </c>
      <c r="D956" s="12" t="s">
        <v>501</v>
      </c>
      <c r="E956" s="12" t="s">
        <v>502</v>
      </c>
      <c r="F956" s="12" t="s">
        <v>503</v>
      </c>
      <c r="G956" s="12" t="s">
        <v>504</v>
      </c>
    </row>
    <row r="957" spans="1:7" ht="15" customHeight="1">
      <c r="A957" s="18" t="s">
        <v>818</v>
      </c>
      <c r="B957" s="19" t="s">
        <v>819</v>
      </c>
      <c r="C957" s="18" t="s">
        <v>14</v>
      </c>
      <c r="D957" s="18" t="s">
        <v>15</v>
      </c>
      <c r="E957" s="20">
        <v>0.95</v>
      </c>
      <c r="F957" s="21">
        <v>28.88</v>
      </c>
      <c r="G957" s="21">
        <f>TRUNC(TRUNC(E957,8)*F957,2)</f>
        <v>27.43</v>
      </c>
    </row>
    <row r="958" spans="1:7" ht="15" customHeight="1">
      <c r="A958" s="18" t="s">
        <v>607</v>
      </c>
      <c r="B958" s="19" t="s">
        <v>608</v>
      </c>
      <c r="C958" s="18" t="s">
        <v>14</v>
      </c>
      <c r="D958" s="18" t="s">
        <v>15</v>
      </c>
      <c r="E958" s="20">
        <v>0.47499999999999998</v>
      </c>
      <c r="F958" s="21">
        <v>22.1</v>
      </c>
      <c r="G958" s="21">
        <f>TRUNC(TRUNC(E958,8)*F958,2)</f>
        <v>10.49</v>
      </c>
    </row>
    <row r="959" spans="1:7" ht="18" customHeight="1">
      <c r="A959" s="1"/>
      <c r="B959" s="1"/>
      <c r="C959" s="1"/>
      <c r="D959" s="1"/>
      <c r="E959" s="77" t="s">
        <v>589</v>
      </c>
      <c r="F959" s="77"/>
      <c r="G959" s="22">
        <f>SUM(G957:G958)</f>
        <v>37.92</v>
      </c>
    </row>
    <row r="960" spans="1:7" ht="15" customHeight="1">
      <c r="A960" s="76" t="s">
        <v>518</v>
      </c>
      <c r="B960" s="76"/>
      <c r="C960" s="12" t="s">
        <v>4</v>
      </c>
      <c r="D960" s="12" t="s">
        <v>501</v>
      </c>
      <c r="E960" s="12" t="s">
        <v>502</v>
      </c>
      <c r="F960" s="12" t="s">
        <v>503</v>
      </c>
      <c r="G960" s="12" t="s">
        <v>504</v>
      </c>
    </row>
    <row r="961" spans="1:7" ht="38.1" customHeight="1">
      <c r="A961" s="18" t="s">
        <v>997</v>
      </c>
      <c r="B961" s="19" t="s">
        <v>998</v>
      </c>
      <c r="C961" s="18" t="s">
        <v>14</v>
      </c>
      <c r="D961" s="18" t="s">
        <v>118</v>
      </c>
      <c r="E961" s="20">
        <v>8.6999999999999994E-3</v>
      </c>
      <c r="F961" s="21">
        <v>728.91</v>
      </c>
      <c r="G961" s="21">
        <f>TRUNC(TRUNC(E961,8)*F961,2)</f>
        <v>6.34</v>
      </c>
    </row>
    <row r="962" spans="1:7" ht="15" customHeight="1">
      <c r="A962" s="1"/>
      <c r="B962" s="1"/>
      <c r="C962" s="1"/>
      <c r="D962" s="1"/>
      <c r="E962" s="77" t="s">
        <v>521</v>
      </c>
      <c r="F962" s="77"/>
      <c r="G962" s="22">
        <f>SUM(G961:G961)</f>
        <v>6.34</v>
      </c>
    </row>
    <row r="963" spans="1:7" ht="15" customHeight="1">
      <c r="A963" s="1"/>
      <c r="B963" s="1"/>
      <c r="C963" s="1"/>
      <c r="D963" s="1"/>
      <c r="E963" s="78" t="s">
        <v>522</v>
      </c>
      <c r="F963" s="78"/>
      <c r="G963" s="4">
        <f>SUM(G955,G959,G962)</f>
        <v>92.41</v>
      </c>
    </row>
    <row r="964" spans="1:7" ht="15" customHeight="1">
      <c r="A964" s="1"/>
      <c r="B964" s="1"/>
      <c r="C964" s="1"/>
      <c r="D964" s="1"/>
      <c r="E964" s="78" t="s">
        <v>523</v>
      </c>
      <c r="F964" s="78"/>
      <c r="G964" s="4">
        <f>ROUND(G963*(0/100),2)</f>
        <v>0</v>
      </c>
    </row>
    <row r="965" spans="1:7" ht="15" customHeight="1">
      <c r="A965" s="1"/>
      <c r="B965" s="1"/>
      <c r="C965" s="1"/>
      <c r="D965" s="1"/>
      <c r="E965" s="78" t="s">
        <v>524</v>
      </c>
      <c r="F965" s="78"/>
      <c r="G965" s="4">
        <f>G964+G963</f>
        <v>92.41</v>
      </c>
    </row>
    <row r="966" spans="1:7" ht="9.9499999999999993" customHeight="1">
      <c r="A966" s="1"/>
      <c r="B966" s="1"/>
      <c r="C966" s="1"/>
      <c r="D966" s="1"/>
      <c r="E966" s="79"/>
      <c r="F966" s="79"/>
      <c r="G966" s="79"/>
    </row>
    <row r="967" spans="1:7" ht="20.100000000000001" customHeight="1">
      <c r="A967" s="80" t="s">
        <v>999</v>
      </c>
      <c r="B967" s="80"/>
      <c r="C967" s="80"/>
      <c r="D967" s="80"/>
      <c r="E967" s="80"/>
      <c r="F967" s="80"/>
      <c r="G967" s="80"/>
    </row>
    <row r="968" spans="1:7" ht="15" customHeight="1">
      <c r="A968" s="76" t="s">
        <v>553</v>
      </c>
      <c r="B968" s="76"/>
      <c r="C968" s="12" t="s">
        <v>4</v>
      </c>
      <c r="D968" s="12" t="s">
        <v>501</v>
      </c>
      <c r="E968" s="12" t="s">
        <v>502</v>
      </c>
      <c r="F968" s="12" t="s">
        <v>503</v>
      </c>
      <c r="G968" s="12" t="s">
        <v>504</v>
      </c>
    </row>
    <row r="969" spans="1:7" ht="21" customHeight="1">
      <c r="A969" s="18" t="s">
        <v>1000</v>
      </c>
      <c r="B969" s="19" t="s">
        <v>1001</v>
      </c>
      <c r="C969" s="18" t="s">
        <v>564</v>
      </c>
      <c r="D969" s="18" t="s">
        <v>1002</v>
      </c>
      <c r="E969" s="20">
        <v>0.47499999999999998</v>
      </c>
      <c r="F969" s="21">
        <v>207.86</v>
      </c>
      <c r="G969" s="21">
        <f>ROUND(ROUND(E969,8)*F969,2)</f>
        <v>98.73</v>
      </c>
    </row>
    <row r="970" spans="1:7" ht="21" customHeight="1">
      <c r="A970" s="18" t="s">
        <v>1003</v>
      </c>
      <c r="B970" s="19" t="s">
        <v>1004</v>
      </c>
      <c r="C970" s="18" t="s">
        <v>564</v>
      </c>
      <c r="D970" s="18" t="s">
        <v>48</v>
      </c>
      <c r="E970" s="20">
        <v>0.95</v>
      </c>
      <c r="F970" s="21">
        <v>542.29999999999995</v>
      </c>
      <c r="G970" s="21">
        <f>ROUND(ROUND(E970,8)*F970,2)</f>
        <v>515.19000000000005</v>
      </c>
    </row>
    <row r="971" spans="1:7" ht="15" customHeight="1">
      <c r="A971" s="1"/>
      <c r="B971" s="1"/>
      <c r="C971" s="1"/>
      <c r="D971" s="1"/>
      <c r="E971" s="77" t="s">
        <v>555</v>
      </c>
      <c r="F971" s="77"/>
      <c r="G971" s="22">
        <f>SUM(G969:G970)</f>
        <v>613.92000000000007</v>
      </c>
    </row>
    <row r="972" spans="1:7" ht="15" customHeight="1">
      <c r="A972" s="76" t="s">
        <v>586</v>
      </c>
      <c r="B972" s="76"/>
      <c r="C972" s="12" t="s">
        <v>4</v>
      </c>
      <c r="D972" s="12" t="s">
        <v>501</v>
      </c>
      <c r="E972" s="12" t="s">
        <v>502</v>
      </c>
      <c r="F972" s="12" t="s">
        <v>503</v>
      </c>
      <c r="G972" s="12" t="s">
        <v>504</v>
      </c>
    </row>
    <row r="973" spans="1:7" ht="21" customHeight="1">
      <c r="A973" s="18" t="s">
        <v>12</v>
      </c>
      <c r="B973" s="19" t="s">
        <v>13</v>
      </c>
      <c r="C973" s="18" t="s">
        <v>14</v>
      </c>
      <c r="D973" s="18" t="s">
        <v>15</v>
      </c>
      <c r="E973" s="20">
        <v>0.10299999999999999</v>
      </c>
      <c r="F973" s="21">
        <v>131.88</v>
      </c>
      <c r="G973" s="21">
        <f>ROUND(ROUND(E973,8)*F973,2)</f>
        <v>13.58</v>
      </c>
    </row>
    <row r="974" spans="1:7" ht="15" customHeight="1">
      <c r="A974" s="18" t="s">
        <v>1005</v>
      </c>
      <c r="B974" s="19" t="s">
        <v>1006</v>
      </c>
      <c r="C974" s="18" t="s">
        <v>14</v>
      </c>
      <c r="D974" s="18" t="s">
        <v>15</v>
      </c>
      <c r="E974" s="20">
        <v>0.309</v>
      </c>
      <c r="F974" s="21">
        <v>41.16</v>
      </c>
      <c r="G974" s="21">
        <f>ROUND(ROUND(E974,8)*F974,2)</f>
        <v>12.72</v>
      </c>
    </row>
    <row r="975" spans="1:7" ht="15" customHeight="1">
      <c r="A975" s="18" t="s">
        <v>818</v>
      </c>
      <c r="B975" s="19" t="s">
        <v>819</v>
      </c>
      <c r="C975" s="18" t="s">
        <v>14</v>
      </c>
      <c r="D975" s="18" t="s">
        <v>15</v>
      </c>
      <c r="E975" s="20">
        <v>2.7320000000000002</v>
      </c>
      <c r="F975" s="21">
        <v>28.88</v>
      </c>
      <c r="G975" s="21">
        <f>ROUND(ROUND(E975,8)*F975,2)</f>
        <v>78.900000000000006</v>
      </c>
    </row>
    <row r="976" spans="1:7" ht="15" customHeight="1">
      <c r="A976" s="18" t="s">
        <v>607</v>
      </c>
      <c r="B976" s="19" t="s">
        <v>608</v>
      </c>
      <c r="C976" s="18" t="s">
        <v>14</v>
      </c>
      <c r="D976" s="18" t="s">
        <v>15</v>
      </c>
      <c r="E976" s="20">
        <v>3.2989999999999999</v>
      </c>
      <c r="F976" s="21">
        <v>22.1</v>
      </c>
      <c r="G976" s="21">
        <f>ROUND(ROUND(E976,8)*F976,2)</f>
        <v>72.91</v>
      </c>
    </row>
    <row r="977" spans="1:7" ht="18" customHeight="1">
      <c r="A977" s="1"/>
      <c r="B977" s="1"/>
      <c r="C977" s="1"/>
      <c r="D977" s="1"/>
      <c r="E977" s="77" t="s">
        <v>589</v>
      </c>
      <c r="F977" s="77"/>
      <c r="G977" s="22">
        <f>SUM(G973:G976)</f>
        <v>178.11</v>
      </c>
    </row>
    <row r="978" spans="1:7" ht="15" customHeight="1">
      <c r="A978" s="1"/>
      <c r="B978" s="1"/>
      <c r="C978" s="1"/>
      <c r="D978" s="1"/>
      <c r="E978" s="78" t="s">
        <v>522</v>
      </c>
      <c r="F978" s="78"/>
      <c r="G978" s="4">
        <f>SUM(G971,G977)</f>
        <v>792.03000000000009</v>
      </c>
    </row>
    <row r="979" spans="1:7" ht="15" customHeight="1">
      <c r="A979" s="1"/>
      <c r="B979" s="1"/>
      <c r="C979" s="1"/>
      <c r="D979" s="1"/>
      <c r="E979" s="78" t="s">
        <v>523</v>
      </c>
      <c r="F979" s="78"/>
      <c r="G979" s="4">
        <f>ROUND(G978*(0/100),2)</f>
        <v>0</v>
      </c>
    </row>
    <row r="980" spans="1:7" ht="15" customHeight="1">
      <c r="A980" s="1"/>
      <c r="B980" s="1"/>
      <c r="C980" s="1"/>
      <c r="D980" s="1"/>
      <c r="E980" s="78" t="s">
        <v>524</v>
      </c>
      <c r="F980" s="78"/>
      <c r="G980" s="4">
        <f>G979+G978</f>
        <v>792.03000000000009</v>
      </c>
    </row>
    <row r="981" spans="1:7" ht="9.9499999999999993" customHeight="1">
      <c r="A981" s="1"/>
      <c r="B981" s="1"/>
      <c r="C981" s="1"/>
      <c r="D981" s="1"/>
      <c r="E981" s="79"/>
      <c r="F981" s="79"/>
      <c r="G981" s="79"/>
    </row>
    <row r="982" spans="1:7" ht="20.100000000000001" customHeight="1">
      <c r="A982" s="80" t="s">
        <v>1007</v>
      </c>
      <c r="B982" s="80"/>
      <c r="C982" s="80"/>
      <c r="D982" s="80"/>
      <c r="E982" s="80"/>
      <c r="F982" s="80"/>
      <c r="G982" s="80"/>
    </row>
    <row r="983" spans="1:7" ht="15" customHeight="1">
      <c r="A983" s="76" t="s">
        <v>586</v>
      </c>
      <c r="B983" s="76"/>
      <c r="C983" s="12" t="s">
        <v>4</v>
      </c>
      <c r="D983" s="12" t="s">
        <v>501</v>
      </c>
      <c r="E983" s="12" t="s">
        <v>502</v>
      </c>
      <c r="F983" s="12" t="s">
        <v>503</v>
      </c>
      <c r="G983" s="12" t="s">
        <v>504</v>
      </c>
    </row>
    <row r="984" spans="1:7" ht="15" customHeight="1">
      <c r="A984" s="18" t="s">
        <v>818</v>
      </c>
      <c r="B984" s="19" t="s">
        <v>819</v>
      </c>
      <c r="C984" s="18" t="s">
        <v>14</v>
      </c>
      <c r="D984" s="18" t="s">
        <v>15</v>
      </c>
      <c r="E984" s="20">
        <v>6.8099999999999994E-2</v>
      </c>
      <c r="F984" s="21">
        <v>28.88</v>
      </c>
      <c r="G984" s="21">
        <f>TRUNC(TRUNC(E984,8)*F984,2)</f>
        <v>1.96</v>
      </c>
    </row>
    <row r="985" spans="1:7" ht="15" customHeight="1">
      <c r="A985" s="18" t="s">
        <v>607</v>
      </c>
      <c r="B985" s="19" t="s">
        <v>608</v>
      </c>
      <c r="C985" s="18" t="s">
        <v>14</v>
      </c>
      <c r="D985" s="18" t="s">
        <v>15</v>
      </c>
      <c r="E985" s="20">
        <v>2.5499999999999998E-2</v>
      </c>
      <c r="F985" s="21">
        <v>22.1</v>
      </c>
      <c r="G985" s="21">
        <f>TRUNC(TRUNC(E985,8)*F985,2)</f>
        <v>0.56000000000000005</v>
      </c>
    </row>
    <row r="986" spans="1:7" ht="18" customHeight="1">
      <c r="A986" s="1"/>
      <c r="B986" s="1"/>
      <c r="C986" s="1"/>
      <c r="D986" s="1"/>
      <c r="E986" s="77" t="s">
        <v>589</v>
      </c>
      <c r="F986" s="77"/>
      <c r="G986" s="22">
        <f>SUM(G984:G985)</f>
        <v>2.52</v>
      </c>
    </row>
    <row r="987" spans="1:7" ht="15" customHeight="1">
      <c r="A987" s="76" t="s">
        <v>518</v>
      </c>
      <c r="B987" s="76"/>
      <c r="C987" s="12" t="s">
        <v>4</v>
      </c>
      <c r="D987" s="12" t="s">
        <v>501</v>
      </c>
      <c r="E987" s="12" t="s">
        <v>502</v>
      </c>
      <c r="F987" s="12" t="s">
        <v>503</v>
      </c>
      <c r="G987" s="12" t="s">
        <v>504</v>
      </c>
    </row>
    <row r="988" spans="1:7" ht="29.1" customHeight="1">
      <c r="A988" s="18" t="s">
        <v>1008</v>
      </c>
      <c r="B988" s="19" t="s">
        <v>1009</v>
      </c>
      <c r="C988" s="18" t="s">
        <v>14</v>
      </c>
      <c r="D988" s="18" t="s">
        <v>118</v>
      </c>
      <c r="E988" s="20">
        <v>3.7000000000000002E-3</v>
      </c>
      <c r="F988" s="21">
        <v>671.61</v>
      </c>
      <c r="G988" s="21">
        <f>TRUNC(TRUNC(E988,8)*F988,2)</f>
        <v>2.48</v>
      </c>
    </row>
    <row r="989" spans="1:7" ht="15" customHeight="1">
      <c r="A989" s="1"/>
      <c r="B989" s="1"/>
      <c r="C989" s="1"/>
      <c r="D989" s="1"/>
      <c r="E989" s="77" t="s">
        <v>521</v>
      </c>
      <c r="F989" s="77"/>
      <c r="G989" s="22">
        <f>SUM(G988:G988)</f>
        <v>2.48</v>
      </c>
    </row>
    <row r="990" spans="1:7" ht="15" customHeight="1">
      <c r="A990" s="1"/>
      <c r="B990" s="1"/>
      <c r="C990" s="1"/>
      <c r="D990" s="1"/>
      <c r="E990" s="78" t="s">
        <v>522</v>
      </c>
      <c r="F990" s="78"/>
      <c r="G990" s="4">
        <f>SUM(G986,G989)</f>
        <v>5</v>
      </c>
    </row>
    <row r="991" spans="1:7" ht="15" customHeight="1">
      <c r="A991" s="1"/>
      <c r="B991" s="1"/>
      <c r="C991" s="1"/>
      <c r="D991" s="1"/>
      <c r="E991" s="78" t="s">
        <v>523</v>
      </c>
      <c r="F991" s="78"/>
      <c r="G991" s="4">
        <f>ROUND(G990*(0/100),2)</f>
        <v>0</v>
      </c>
    </row>
    <row r="992" spans="1:7" ht="15" customHeight="1">
      <c r="A992" s="1"/>
      <c r="B992" s="1"/>
      <c r="C992" s="1"/>
      <c r="D992" s="1"/>
      <c r="E992" s="78" t="s">
        <v>524</v>
      </c>
      <c r="F992" s="78"/>
      <c r="G992" s="4">
        <f>G991+G990</f>
        <v>5</v>
      </c>
    </row>
    <row r="993" spans="1:7" ht="9.9499999999999993" customHeight="1">
      <c r="A993" s="1"/>
      <c r="B993" s="1"/>
      <c r="C993" s="1"/>
      <c r="D993" s="1"/>
      <c r="E993" s="79"/>
      <c r="F993" s="79"/>
      <c r="G993" s="79"/>
    </row>
    <row r="994" spans="1:7" ht="20.100000000000001" customHeight="1">
      <c r="A994" s="80" t="s">
        <v>1010</v>
      </c>
      <c r="B994" s="80"/>
      <c r="C994" s="80"/>
      <c r="D994" s="80"/>
      <c r="E994" s="80"/>
      <c r="F994" s="80"/>
      <c r="G994" s="80"/>
    </row>
    <row r="995" spans="1:7" ht="15" customHeight="1">
      <c r="A995" s="76" t="s">
        <v>586</v>
      </c>
      <c r="B995" s="76"/>
      <c r="C995" s="12" t="s">
        <v>4</v>
      </c>
      <c r="D995" s="12" t="s">
        <v>501</v>
      </c>
      <c r="E995" s="12" t="s">
        <v>502</v>
      </c>
      <c r="F995" s="12" t="s">
        <v>503</v>
      </c>
      <c r="G995" s="12" t="s">
        <v>504</v>
      </c>
    </row>
    <row r="996" spans="1:7" ht="15" customHeight="1">
      <c r="A996" s="18" t="s">
        <v>818</v>
      </c>
      <c r="B996" s="19" t="s">
        <v>819</v>
      </c>
      <c r="C996" s="18" t="s">
        <v>14</v>
      </c>
      <c r="D996" s="18" t="s">
        <v>15</v>
      </c>
      <c r="E996" s="20">
        <v>0.6</v>
      </c>
      <c r="F996" s="23">
        <v>28.88</v>
      </c>
      <c r="G996" s="23">
        <f>ROUND(ROUND(E996,8)*F996,4)</f>
        <v>17.327999999999999</v>
      </c>
    </row>
    <row r="997" spans="1:7" ht="15" customHeight="1">
      <c r="A997" s="18" t="s">
        <v>607</v>
      </c>
      <c r="B997" s="19" t="s">
        <v>608</v>
      </c>
      <c r="C997" s="18" t="s">
        <v>14</v>
      </c>
      <c r="D997" s="18" t="s">
        <v>15</v>
      </c>
      <c r="E997" s="20">
        <v>0.6</v>
      </c>
      <c r="F997" s="23">
        <v>22.1</v>
      </c>
      <c r="G997" s="23">
        <f>ROUND(ROUND(E997,8)*F997,4)</f>
        <v>13.26</v>
      </c>
    </row>
    <row r="998" spans="1:7" ht="18" customHeight="1">
      <c r="A998" s="1"/>
      <c r="B998" s="1"/>
      <c r="C998" s="1"/>
      <c r="D998" s="1"/>
      <c r="E998" s="77" t="s">
        <v>589</v>
      </c>
      <c r="F998" s="77"/>
      <c r="G998" s="24">
        <f>SUM(G996:G997)</f>
        <v>30.588000000000001</v>
      </c>
    </row>
    <row r="999" spans="1:7" ht="15" customHeight="1">
      <c r="A999" s="76" t="s">
        <v>518</v>
      </c>
      <c r="B999" s="76"/>
      <c r="C999" s="12" t="s">
        <v>4</v>
      </c>
      <c r="D999" s="12" t="s">
        <v>501</v>
      </c>
      <c r="E999" s="12" t="s">
        <v>502</v>
      </c>
      <c r="F999" s="12" t="s">
        <v>503</v>
      </c>
      <c r="G999" s="12" t="s">
        <v>504</v>
      </c>
    </row>
    <row r="1000" spans="1:7" ht="15" customHeight="1">
      <c r="A1000" s="18" t="s">
        <v>1011</v>
      </c>
      <c r="B1000" s="19" t="s">
        <v>1012</v>
      </c>
      <c r="C1000" s="18" t="s">
        <v>29</v>
      </c>
      <c r="D1000" s="18" t="s">
        <v>118</v>
      </c>
      <c r="E1000" s="20">
        <v>2.5000000000000001E-2</v>
      </c>
      <c r="F1000" s="23">
        <v>649.29</v>
      </c>
      <c r="G1000" s="23">
        <f>ROUND(ROUND(E1000,8)*F1000,4)</f>
        <v>16.232299999999999</v>
      </c>
    </row>
    <row r="1001" spans="1:7" ht="15" customHeight="1">
      <c r="A1001" s="1"/>
      <c r="B1001" s="1"/>
      <c r="C1001" s="1"/>
      <c r="D1001" s="1"/>
      <c r="E1001" s="77" t="s">
        <v>521</v>
      </c>
      <c r="F1001" s="77"/>
      <c r="G1001" s="24">
        <f>SUM(G1000:G1000)</f>
        <v>16.232299999999999</v>
      </c>
    </row>
    <row r="1002" spans="1:7" ht="15" customHeight="1">
      <c r="A1002" s="1"/>
      <c r="B1002" s="1"/>
      <c r="C1002" s="1"/>
      <c r="D1002" s="1"/>
      <c r="E1002" s="78" t="s">
        <v>522</v>
      </c>
      <c r="F1002" s="78"/>
      <c r="G1002" s="4">
        <f>SUM(G998,G1001)</f>
        <v>46.820300000000003</v>
      </c>
    </row>
    <row r="1003" spans="1:7" ht="15" customHeight="1">
      <c r="A1003" s="1"/>
      <c r="B1003" s="1"/>
      <c r="C1003" s="1"/>
      <c r="D1003" s="1"/>
      <c r="E1003" s="78" t="s">
        <v>523</v>
      </c>
      <c r="F1003" s="78"/>
      <c r="G1003" s="4">
        <f>ROUND(G1002*(0/100),2)</f>
        <v>0</v>
      </c>
    </row>
    <row r="1004" spans="1:7" ht="15" customHeight="1">
      <c r="A1004" s="1"/>
      <c r="B1004" s="1"/>
      <c r="C1004" s="1"/>
      <c r="D1004" s="1"/>
      <c r="E1004" s="78" t="s">
        <v>524</v>
      </c>
      <c r="F1004" s="78"/>
      <c r="G1004" s="4">
        <f>G1003+G1002</f>
        <v>46.820300000000003</v>
      </c>
    </row>
    <row r="1005" spans="1:7" ht="9.9499999999999993" customHeight="1">
      <c r="A1005" s="1"/>
      <c r="B1005" s="1"/>
      <c r="C1005" s="1"/>
      <c r="D1005" s="1"/>
      <c r="E1005" s="79"/>
      <c r="F1005" s="79"/>
      <c r="G1005" s="79"/>
    </row>
    <row r="1006" spans="1:7" ht="20.100000000000001" customHeight="1">
      <c r="A1006" s="80" t="s">
        <v>1013</v>
      </c>
      <c r="B1006" s="80"/>
      <c r="C1006" s="80"/>
      <c r="D1006" s="80"/>
      <c r="E1006" s="80"/>
      <c r="F1006" s="80"/>
      <c r="G1006" s="80"/>
    </row>
    <row r="1007" spans="1:7" ht="15" customHeight="1">
      <c r="A1007" s="76" t="s">
        <v>518</v>
      </c>
      <c r="B1007" s="76"/>
      <c r="C1007" s="12" t="s">
        <v>4</v>
      </c>
      <c r="D1007" s="12" t="s">
        <v>501</v>
      </c>
      <c r="E1007" s="12" t="s">
        <v>502</v>
      </c>
      <c r="F1007" s="12" t="s">
        <v>503</v>
      </c>
      <c r="G1007" s="12" t="s">
        <v>504</v>
      </c>
    </row>
    <row r="1008" spans="1:7" ht="21" customHeight="1">
      <c r="A1008" s="18" t="s">
        <v>1014</v>
      </c>
      <c r="B1008" s="19" t="s">
        <v>1015</v>
      </c>
      <c r="C1008" s="18" t="s">
        <v>170</v>
      </c>
      <c r="D1008" s="18" t="s">
        <v>171</v>
      </c>
      <c r="E1008" s="20">
        <v>1</v>
      </c>
      <c r="F1008" s="21">
        <v>17.78</v>
      </c>
      <c r="G1008" s="21">
        <f>ROUND(ROUND(E1008,8)*F1008,2)</f>
        <v>17.78</v>
      </c>
    </row>
    <row r="1009" spans="1:7" ht="21" customHeight="1">
      <c r="A1009" s="18" t="s">
        <v>1016</v>
      </c>
      <c r="B1009" s="19" t="s">
        <v>1017</v>
      </c>
      <c r="C1009" s="18" t="s">
        <v>170</v>
      </c>
      <c r="D1009" s="18" t="s">
        <v>171</v>
      </c>
      <c r="E1009" s="20">
        <v>1</v>
      </c>
      <c r="F1009" s="21">
        <v>16.59</v>
      </c>
      <c r="G1009" s="21">
        <f>ROUND(ROUND(E1009,8)*F1009,2)</f>
        <v>16.59</v>
      </c>
    </row>
    <row r="1010" spans="1:7" ht="21" customHeight="1">
      <c r="A1010" s="18" t="s">
        <v>1018</v>
      </c>
      <c r="B1010" s="19" t="s">
        <v>1019</v>
      </c>
      <c r="C1010" s="18" t="s">
        <v>170</v>
      </c>
      <c r="D1010" s="18" t="s">
        <v>171</v>
      </c>
      <c r="E1010" s="20">
        <v>1</v>
      </c>
      <c r="F1010" s="21">
        <v>7.76</v>
      </c>
      <c r="G1010" s="21">
        <f>ROUND(ROUND(E1010,8)*F1010,2)</f>
        <v>7.76</v>
      </c>
    </row>
    <row r="1011" spans="1:7" ht="15" customHeight="1">
      <c r="A1011" s="1"/>
      <c r="B1011" s="1"/>
      <c r="C1011" s="1"/>
      <c r="D1011" s="1"/>
      <c r="E1011" s="77" t="s">
        <v>521</v>
      </c>
      <c r="F1011" s="77"/>
      <c r="G1011" s="22">
        <f>SUM(G1008:G1010)</f>
        <v>42.13</v>
      </c>
    </row>
    <row r="1012" spans="1:7" ht="15" customHeight="1">
      <c r="A1012" s="1"/>
      <c r="B1012" s="1"/>
      <c r="C1012" s="1"/>
      <c r="D1012" s="1"/>
      <c r="E1012" s="78" t="s">
        <v>522</v>
      </c>
      <c r="F1012" s="78"/>
      <c r="G1012" s="4">
        <f>SUM(G1011)</f>
        <v>42.13</v>
      </c>
    </row>
    <row r="1013" spans="1:7" ht="15" customHeight="1">
      <c r="A1013" s="1"/>
      <c r="B1013" s="1"/>
      <c r="C1013" s="1"/>
      <c r="D1013" s="1"/>
      <c r="E1013" s="78" t="s">
        <v>523</v>
      </c>
      <c r="F1013" s="78"/>
      <c r="G1013" s="4">
        <f>ROUND(G1012*(0/100),2)</f>
        <v>0</v>
      </c>
    </row>
    <row r="1014" spans="1:7" ht="15" customHeight="1">
      <c r="A1014" s="1"/>
      <c r="B1014" s="1"/>
      <c r="C1014" s="1"/>
      <c r="D1014" s="1"/>
      <c r="E1014" s="78" t="s">
        <v>524</v>
      </c>
      <c r="F1014" s="78"/>
      <c r="G1014" s="4">
        <f>G1013+G1012</f>
        <v>42.13</v>
      </c>
    </row>
    <row r="1015" spans="1:7" ht="9.9499999999999993" customHeight="1">
      <c r="A1015" s="1"/>
      <c r="B1015" s="1"/>
      <c r="C1015" s="1"/>
      <c r="D1015" s="1"/>
      <c r="E1015" s="79"/>
      <c r="F1015" s="79"/>
      <c r="G1015" s="79"/>
    </row>
    <row r="1016" spans="1:7" ht="20.100000000000001" customHeight="1">
      <c r="A1016" s="80" t="s">
        <v>1020</v>
      </c>
      <c r="B1016" s="80"/>
      <c r="C1016" s="80"/>
      <c r="D1016" s="80"/>
      <c r="E1016" s="80"/>
      <c r="F1016" s="80"/>
      <c r="G1016" s="80"/>
    </row>
    <row r="1017" spans="1:7" ht="15" customHeight="1">
      <c r="A1017" s="76" t="s">
        <v>586</v>
      </c>
      <c r="B1017" s="76"/>
      <c r="C1017" s="12" t="s">
        <v>4</v>
      </c>
      <c r="D1017" s="12" t="s">
        <v>501</v>
      </c>
      <c r="E1017" s="12" t="s">
        <v>502</v>
      </c>
      <c r="F1017" s="12" t="s">
        <v>503</v>
      </c>
      <c r="G1017" s="12" t="s">
        <v>504</v>
      </c>
    </row>
    <row r="1018" spans="1:7" ht="21" customHeight="1">
      <c r="A1018" s="18" t="s">
        <v>858</v>
      </c>
      <c r="B1018" s="19" t="s">
        <v>859</v>
      </c>
      <c r="C1018" s="18" t="s">
        <v>14</v>
      </c>
      <c r="D1018" s="18" t="s">
        <v>15</v>
      </c>
      <c r="E1018" s="20">
        <v>0.2301</v>
      </c>
      <c r="F1018" s="21">
        <v>28.73</v>
      </c>
      <c r="G1018" s="21">
        <f>TRUNC(TRUNC(E1018,8)*F1018,2)</f>
        <v>6.61</v>
      </c>
    </row>
    <row r="1019" spans="1:7" ht="15" customHeight="1">
      <c r="A1019" s="18" t="s">
        <v>607</v>
      </c>
      <c r="B1019" s="19" t="s">
        <v>608</v>
      </c>
      <c r="C1019" s="18" t="s">
        <v>14</v>
      </c>
      <c r="D1019" s="18" t="s">
        <v>15</v>
      </c>
      <c r="E1019" s="20">
        <v>0.77400000000000002</v>
      </c>
      <c r="F1019" s="21">
        <v>22.1</v>
      </c>
      <c r="G1019" s="21">
        <f>TRUNC(TRUNC(E1019,8)*F1019,2)</f>
        <v>17.100000000000001</v>
      </c>
    </row>
    <row r="1020" spans="1:7" ht="18" customHeight="1">
      <c r="A1020" s="1"/>
      <c r="B1020" s="1"/>
      <c r="C1020" s="1"/>
      <c r="D1020" s="1"/>
      <c r="E1020" s="77" t="s">
        <v>589</v>
      </c>
      <c r="F1020" s="77"/>
      <c r="G1020" s="22">
        <f>SUM(G1018:G1019)</f>
        <v>23.71</v>
      </c>
    </row>
    <row r="1021" spans="1:7" ht="15" customHeight="1">
      <c r="A1021" s="1"/>
      <c r="B1021" s="1"/>
      <c r="C1021" s="1"/>
      <c r="D1021" s="1"/>
      <c r="E1021" s="78" t="s">
        <v>522</v>
      </c>
      <c r="F1021" s="78"/>
      <c r="G1021" s="4">
        <f>SUM(G1020)</f>
        <v>23.71</v>
      </c>
    </row>
    <row r="1022" spans="1:7" ht="15" customHeight="1">
      <c r="A1022" s="1"/>
      <c r="B1022" s="1"/>
      <c r="C1022" s="1"/>
      <c r="D1022" s="1"/>
      <c r="E1022" s="78" t="s">
        <v>523</v>
      </c>
      <c r="F1022" s="78"/>
      <c r="G1022" s="4">
        <f>ROUND(G1021*(0/100),2)</f>
        <v>0</v>
      </c>
    </row>
    <row r="1023" spans="1:7" ht="15" customHeight="1">
      <c r="A1023" s="1"/>
      <c r="B1023" s="1"/>
      <c r="C1023" s="1"/>
      <c r="D1023" s="1"/>
      <c r="E1023" s="78" t="s">
        <v>524</v>
      </c>
      <c r="F1023" s="78"/>
      <c r="G1023" s="4">
        <f>G1022+G1021</f>
        <v>23.71</v>
      </c>
    </row>
    <row r="1024" spans="1:7" ht="9.9499999999999993" customHeight="1">
      <c r="A1024" s="1"/>
      <c r="B1024" s="1"/>
      <c r="C1024" s="1"/>
      <c r="D1024" s="1"/>
      <c r="E1024" s="79"/>
      <c r="F1024" s="79"/>
      <c r="G1024" s="79"/>
    </row>
    <row r="1025" spans="1:7" ht="20.100000000000001" customHeight="1">
      <c r="A1025" s="80" t="s">
        <v>1021</v>
      </c>
      <c r="B1025" s="80"/>
      <c r="C1025" s="80"/>
      <c r="D1025" s="80"/>
      <c r="E1025" s="80"/>
      <c r="F1025" s="80"/>
      <c r="G1025" s="80"/>
    </row>
    <row r="1026" spans="1:7" ht="15" customHeight="1">
      <c r="A1026" s="76" t="s">
        <v>586</v>
      </c>
      <c r="B1026" s="76"/>
      <c r="C1026" s="12" t="s">
        <v>4</v>
      </c>
      <c r="D1026" s="12" t="s">
        <v>501</v>
      </c>
      <c r="E1026" s="12" t="s">
        <v>502</v>
      </c>
      <c r="F1026" s="12" t="s">
        <v>503</v>
      </c>
      <c r="G1026" s="12" t="s">
        <v>504</v>
      </c>
    </row>
    <row r="1027" spans="1:7" ht="15" customHeight="1">
      <c r="A1027" s="18" t="s">
        <v>818</v>
      </c>
      <c r="B1027" s="19" t="s">
        <v>819</v>
      </c>
      <c r="C1027" s="18" t="s">
        <v>14</v>
      </c>
      <c r="D1027" s="18" t="s">
        <v>15</v>
      </c>
      <c r="E1027" s="20">
        <v>0.11509999999999999</v>
      </c>
      <c r="F1027" s="21">
        <v>28.88</v>
      </c>
      <c r="G1027" s="21">
        <f>TRUNC(TRUNC(E1027,8)*F1027,2)</f>
        <v>3.32</v>
      </c>
    </row>
    <row r="1028" spans="1:7" ht="15" customHeight="1">
      <c r="A1028" s="18" t="s">
        <v>607</v>
      </c>
      <c r="B1028" s="19" t="s">
        <v>608</v>
      </c>
      <c r="C1028" s="18" t="s">
        <v>14</v>
      </c>
      <c r="D1028" s="18" t="s">
        <v>15</v>
      </c>
      <c r="E1028" s="20">
        <v>0.38719999999999999</v>
      </c>
      <c r="F1028" s="21">
        <v>22.1</v>
      </c>
      <c r="G1028" s="21">
        <f>TRUNC(TRUNC(E1028,8)*F1028,2)</f>
        <v>8.5500000000000007</v>
      </c>
    </row>
    <row r="1029" spans="1:7" ht="18" customHeight="1">
      <c r="A1029" s="1"/>
      <c r="B1029" s="1"/>
      <c r="C1029" s="1"/>
      <c r="D1029" s="1"/>
      <c r="E1029" s="77" t="s">
        <v>589</v>
      </c>
      <c r="F1029" s="77"/>
      <c r="G1029" s="22">
        <f>SUM(G1027:G1028)</f>
        <v>11.870000000000001</v>
      </c>
    </row>
    <row r="1030" spans="1:7" ht="15" customHeight="1">
      <c r="A1030" s="1"/>
      <c r="B1030" s="1"/>
      <c r="C1030" s="1"/>
      <c r="D1030" s="1"/>
      <c r="E1030" s="78" t="s">
        <v>522</v>
      </c>
      <c r="F1030" s="78"/>
      <c r="G1030" s="4">
        <f>SUM(G1029)</f>
        <v>11.870000000000001</v>
      </c>
    </row>
    <row r="1031" spans="1:7" ht="15" customHeight="1">
      <c r="A1031" s="1"/>
      <c r="B1031" s="1"/>
      <c r="C1031" s="1"/>
      <c r="D1031" s="1"/>
      <c r="E1031" s="78" t="s">
        <v>523</v>
      </c>
      <c r="F1031" s="78"/>
      <c r="G1031" s="4">
        <f>ROUND(G1030*(0/100),2)</f>
        <v>0</v>
      </c>
    </row>
    <row r="1032" spans="1:7" ht="15" customHeight="1">
      <c r="A1032" s="1"/>
      <c r="B1032" s="1"/>
      <c r="C1032" s="1"/>
      <c r="D1032" s="1"/>
      <c r="E1032" s="78" t="s">
        <v>524</v>
      </c>
      <c r="F1032" s="78"/>
      <c r="G1032" s="4">
        <f>G1031+G1030</f>
        <v>11.870000000000001</v>
      </c>
    </row>
    <row r="1033" spans="1:7" ht="9.9499999999999993" customHeight="1">
      <c r="A1033" s="1"/>
      <c r="B1033" s="1"/>
      <c r="C1033" s="1"/>
      <c r="D1033" s="1"/>
      <c r="E1033" s="79"/>
      <c r="F1033" s="79"/>
      <c r="G1033" s="79"/>
    </row>
    <row r="1034" spans="1:7" ht="20.100000000000001" customHeight="1">
      <c r="A1034" s="80" t="s">
        <v>1022</v>
      </c>
      <c r="B1034" s="80"/>
      <c r="C1034" s="80"/>
      <c r="D1034" s="80"/>
      <c r="E1034" s="80"/>
      <c r="F1034" s="80"/>
      <c r="G1034" s="80"/>
    </row>
    <row r="1035" spans="1:7" ht="15" customHeight="1">
      <c r="A1035" s="76" t="s">
        <v>807</v>
      </c>
      <c r="B1035" s="76"/>
      <c r="C1035" s="12" t="s">
        <v>4</v>
      </c>
      <c r="D1035" s="12" t="s">
        <v>501</v>
      </c>
      <c r="E1035" s="12" t="s">
        <v>502</v>
      </c>
      <c r="F1035" s="12" t="s">
        <v>503</v>
      </c>
      <c r="G1035" s="12" t="s">
        <v>504</v>
      </c>
    </row>
    <row r="1036" spans="1:7" ht="38.1" customHeight="1">
      <c r="A1036" s="18" t="s">
        <v>808</v>
      </c>
      <c r="B1036" s="19" t="s">
        <v>809</v>
      </c>
      <c r="C1036" s="18" t="s">
        <v>14</v>
      </c>
      <c r="D1036" s="18" t="s">
        <v>810</v>
      </c>
      <c r="E1036" s="20">
        <v>1.4999999999999999E-2</v>
      </c>
      <c r="F1036" s="21">
        <v>1.99</v>
      </c>
      <c r="G1036" s="21">
        <f>ROUND(ROUND(E1036,8)*F1036,2)</f>
        <v>0.03</v>
      </c>
    </row>
    <row r="1037" spans="1:7" ht="18" customHeight="1">
      <c r="A1037" s="1"/>
      <c r="B1037" s="1"/>
      <c r="C1037" s="1"/>
      <c r="D1037" s="1"/>
      <c r="E1037" s="77" t="s">
        <v>811</v>
      </c>
      <c r="F1037" s="77"/>
      <c r="G1037" s="22">
        <f>SUM(G1036:G1036)</f>
        <v>0.03</v>
      </c>
    </row>
    <row r="1038" spans="1:7" ht="15" customHeight="1">
      <c r="A1038" s="76" t="s">
        <v>514</v>
      </c>
      <c r="B1038" s="76"/>
      <c r="C1038" s="12" t="s">
        <v>4</v>
      </c>
      <c r="D1038" s="12" t="s">
        <v>501</v>
      </c>
      <c r="E1038" s="12" t="s">
        <v>502</v>
      </c>
      <c r="F1038" s="12" t="s">
        <v>503</v>
      </c>
      <c r="G1038" s="12" t="s">
        <v>504</v>
      </c>
    </row>
    <row r="1039" spans="1:7" ht="21" customHeight="1">
      <c r="A1039" s="18" t="s">
        <v>812</v>
      </c>
      <c r="B1039" s="19" t="s">
        <v>813</v>
      </c>
      <c r="C1039" s="18" t="s">
        <v>564</v>
      </c>
      <c r="D1039" s="18" t="s">
        <v>15</v>
      </c>
      <c r="E1039" s="20">
        <v>8.8999999999999996E-2</v>
      </c>
      <c r="F1039" s="21">
        <v>28.24</v>
      </c>
      <c r="G1039" s="21">
        <f>ROUND(ROUND(E1039,8)*F1039,2)</f>
        <v>2.5099999999999998</v>
      </c>
    </row>
    <row r="1040" spans="1:7" ht="15" customHeight="1">
      <c r="A1040" s="1"/>
      <c r="B1040" s="1"/>
      <c r="C1040" s="1"/>
      <c r="D1040" s="1"/>
      <c r="E1040" s="77" t="s">
        <v>517</v>
      </c>
      <c r="F1040" s="77"/>
      <c r="G1040" s="22">
        <f>SUM(G1039:G1039)</f>
        <v>2.5099999999999998</v>
      </c>
    </row>
    <row r="1041" spans="1:7" ht="15" customHeight="1">
      <c r="A1041" s="1"/>
      <c r="B1041" s="1"/>
      <c r="C1041" s="1"/>
      <c r="D1041" s="1"/>
      <c r="E1041" s="78" t="s">
        <v>522</v>
      </c>
      <c r="F1041" s="78"/>
      <c r="G1041" s="4">
        <f>SUM(G1037,G1040)</f>
        <v>2.5399999999999996</v>
      </c>
    </row>
    <row r="1042" spans="1:7" ht="15" customHeight="1">
      <c r="A1042" s="1"/>
      <c r="B1042" s="1"/>
      <c r="C1042" s="1"/>
      <c r="D1042" s="1"/>
      <c r="E1042" s="78" t="s">
        <v>523</v>
      </c>
      <c r="F1042" s="78"/>
      <c r="G1042" s="4">
        <f>ROUND(G1041*(0/100),2)</f>
        <v>0</v>
      </c>
    </row>
    <row r="1043" spans="1:7" ht="15" customHeight="1">
      <c r="A1043" s="1"/>
      <c r="B1043" s="1"/>
      <c r="C1043" s="1"/>
      <c r="D1043" s="1"/>
      <c r="E1043" s="78" t="s">
        <v>524</v>
      </c>
      <c r="F1043" s="78"/>
      <c r="G1043" s="4">
        <f>G1042+G1041</f>
        <v>2.5399999999999996</v>
      </c>
    </row>
    <row r="1044" spans="1:7" ht="9.9499999999999993" customHeight="1">
      <c r="A1044" s="1"/>
      <c r="B1044" s="1"/>
      <c r="C1044" s="1"/>
      <c r="D1044" s="1"/>
      <c r="E1044" s="79"/>
      <c r="F1044" s="79"/>
      <c r="G1044" s="79"/>
    </row>
    <row r="1045" spans="1:7" ht="20.100000000000001" customHeight="1">
      <c r="A1045" s="80" t="s">
        <v>1023</v>
      </c>
      <c r="B1045" s="80"/>
      <c r="C1045" s="80"/>
      <c r="D1045" s="80"/>
      <c r="E1045" s="80"/>
      <c r="F1045" s="80"/>
      <c r="G1045" s="80"/>
    </row>
    <row r="1046" spans="1:7" ht="15" customHeight="1">
      <c r="A1046" s="76" t="s">
        <v>586</v>
      </c>
      <c r="B1046" s="76"/>
      <c r="C1046" s="12" t="s">
        <v>4</v>
      </c>
      <c r="D1046" s="12" t="s">
        <v>501</v>
      </c>
      <c r="E1046" s="12" t="s">
        <v>502</v>
      </c>
      <c r="F1046" s="12" t="s">
        <v>503</v>
      </c>
      <c r="G1046" s="12" t="s">
        <v>504</v>
      </c>
    </row>
    <row r="1047" spans="1:7" ht="15" customHeight="1">
      <c r="A1047" s="18" t="s">
        <v>818</v>
      </c>
      <c r="B1047" s="19" t="s">
        <v>819</v>
      </c>
      <c r="C1047" s="18" t="s">
        <v>14</v>
      </c>
      <c r="D1047" s="18" t="s">
        <v>15</v>
      </c>
      <c r="E1047" s="20">
        <v>0.1394</v>
      </c>
      <c r="F1047" s="21">
        <v>28.88</v>
      </c>
      <c r="G1047" s="21">
        <f>TRUNC(TRUNC(E1047,8)*F1047,2)</f>
        <v>4.0199999999999996</v>
      </c>
    </row>
    <row r="1048" spans="1:7" ht="15" customHeight="1">
      <c r="A1048" s="18" t="s">
        <v>607</v>
      </c>
      <c r="B1048" s="19" t="s">
        <v>608</v>
      </c>
      <c r="C1048" s="18" t="s">
        <v>14</v>
      </c>
      <c r="D1048" s="18" t="s">
        <v>15</v>
      </c>
      <c r="E1048" s="20">
        <v>4.65E-2</v>
      </c>
      <c r="F1048" s="21">
        <v>22.1</v>
      </c>
      <c r="G1048" s="21">
        <f>TRUNC(TRUNC(E1048,8)*F1048,2)</f>
        <v>1.02</v>
      </c>
    </row>
    <row r="1049" spans="1:7" ht="18" customHeight="1">
      <c r="A1049" s="1"/>
      <c r="B1049" s="1"/>
      <c r="C1049" s="1"/>
      <c r="D1049" s="1"/>
      <c r="E1049" s="77" t="s">
        <v>589</v>
      </c>
      <c r="F1049" s="77"/>
      <c r="G1049" s="22">
        <f>SUM(G1047:G1048)</f>
        <v>5.0399999999999991</v>
      </c>
    </row>
    <row r="1050" spans="1:7" ht="15" customHeight="1">
      <c r="A1050" s="76" t="s">
        <v>518</v>
      </c>
      <c r="B1050" s="76"/>
      <c r="C1050" s="12" t="s">
        <v>4</v>
      </c>
      <c r="D1050" s="12" t="s">
        <v>501</v>
      </c>
      <c r="E1050" s="12" t="s">
        <v>502</v>
      </c>
      <c r="F1050" s="12" t="s">
        <v>503</v>
      </c>
      <c r="G1050" s="12" t="s">
        <v>504</v>
      </c>
    </row>
    <row r="1051" spans="1:7" ht="29.1" customHeight="1">
      <c r="A1051" s="18" t="s">
        <v>863</v>
      </c>
      <c r="B1051" s="19" t="s">
        <v>864</v>
      </c>
      <c r="C1051" s="18" t="s">
        <v>14</v>
      </c>
      <c r="D1051" s="18" t="s">
        <v>118</v>
      </c>
      <c r="E1051" s="20">
        <v>3.7000000000000002E-3</v>
      </c>
      <c r="F1051" s="21">
        <v>550.55999999999995</v>
      </c>
      <c r="G1051" s="21">
        <f>TRUNC(TRUNC(E1051,8)*F1051,2)</f>
        <v>2.0299999999999998</v>
      </c>
    </row>
    <row r="1052" spans="1:7" ht="15" customHeight="1">
      <c r="A1052" s="1"/>
      <c r="B1052" s="1"/>
      <c r="C1052" s="1"/>
      <c r="D1052" s="1"/>
      <c r="E1052" s="77" t="s">
        <v>521</v>
      </c>
      <c r="F1052" s="77"/>
      <c r="G1052" s="22">
        <f>SUM(G1051:G1051)</f>
        <v>2.0299999999999998</v>
      </c>
    </row>
    <row r="1053" spans="1:7" ht="15" customHeight="1">
      <c r="A1053" s="1"/>
      <c r="B1053" s="1"/>
      <c r="C1053" s="1"/>
      <c r="D1053" s="1"/>
      <c r="E1053" s="78" t="s">
        <v>522</v>
      </c>
      <c r="F1053" s="78"/>
      <c r="G1053" s="4">
        <f>SUM(G1049,G1052)</f>
        <v>7.0699999999999985</v>
      </c>
    </row>
    <row r="1054" spans="1:7" ht="15" customHeight="1">
      <c r="A1054" s="1"/>
      <c r="B1054" s="1"/>
      <c r="C1054" s="1"/>
      <c r="D1054" s="1"/>
      <c r="E1054" s="78" t="s">
        <v>523</v>
      </c>
      <c r="F1054" s="78"/>
      <c r="G1054" s="4">
        <f>ROUND(G1053*(0/100),2)</f>
        <v>0</v>
      </c>
    </row>
    <row r="1055" spans="1:7" ht="15" customHeight="1">
      <c r="A1055" s="1"/>
      <c r="B1055" s="1"/>
      <c r="C1055" s="1"/>
      <c r="D1055" s="1"/>
      <c r="E1055" s="78" t="s">
        <v>524</v>
      </c>
      <c r="F1055" s="78"/>
      <c r="G1055" s="4">
        <f>G1054+G1053</f>
        <v>7.0699999999999985</v>
      </c>
    </row>
    <row r="1056" spans="1:7" ht="9.9499999999999993" customHeight="1">
      <c r="A1056" s="1"/>
      <c r="B1056" s="1"/>
      <c r="C1056" s="1"/>
      <c r="D1056" s="1"/>
      <c r="E1056" s="79"/>
      <c r="F1056" s="79"/>
      <c r="G1056" s="79"/>
    </row>
    <row r="1057" spans="1:7" ht="20.100000000000001" customHeight="1">
      <c r="A1057" s="80" t="s">
        <v>1024</v>
      </c>
      <c r="B1057" s="80"/>
      <c r="C1057" s="80"/>
      <c r="D1057" s="80"/>
      <c r="E1057" s="80"/>
      <c r="F1057" s="80"/>
      <c r="G1057" s="80"/>
    </row>
    <row r="1058" spans="1:7" ht="15" customHeight="1">
      <c r="A1058" s="76" t="s">
        <v>553</v>
      </c>
      <c r="B1058" s="76"/>
      <c r="C1058" s="12" t="s">
        <v>4</v>
      </c>
      <c r="D1058" s="12" t="s">
        <v>501</v>
      </c>
      <c r="E1058" s="12" t="s">
        <v>502</v>
      </c>
      <c r="F1058" s="12" t="s">
        <v>503</v>
      </c>
      <c r="G1058" s="12" t="s">
        <v>504</v>
      </c>
    </row>
    <row r="1059" spans="1:7" ht="21" customHeight="1">
      <c r="A1059" s="18" t="s">
        <v>866</v>
      </c>
      <c r="B1059" s="19" t="s">
        <v>867</v>
      </c>
      <c r="C1059" s="18" t="s">
        <v>14</v>
      </c>
      <c r="D1059" s="18" t="s">
        <v>48</v>
      </c>
      <c r="E1059" s="20">
        <v>0.15809999999999999</v>
      </c>
      <c r="F1059" s="21">
        <v>15.57</v>
      </c>
      <c r="G1059" s="21">
        <f>TRUNC(TRUNC(E1059,8)*F1059,2)</f>
        <v>2.46</v>
      </c>
    </row>
    <row r="1060" spans="1:7" ht="15" customHeight="1">
      <c r="A1060" s="1"/>
      <c r="B1060" s="1"/>
      <c r="C1060" s="1"/>
      <c r="D1060" s="1"/>
      <c r="E1060" s="77" t="s">
        <v>555</v>
      </c>
      <c r="F1060" s="77"/>
      <c r="G1060" s="22">
        <f>SUM(G1059:G1059)</f>
        <v>2.46</v>
      </c>
    </row>
    <row r="1061" spans="1:7" ht="15" customHeight="1">
      <c r="A1061" s="76" t="s">
        <v>586</v>
      </c>
      <c r="B1061" s="76"/>
      <c r="C1061" s="12" t="s">
        <v>4</v>
      </c>
      <c r="D1061" s="12" t="s">
        <v>501</v>
      </c>
      <c r="E1061" s="12" t="s">
        <v>502</v>
      </c>
      <c r="F1061" s="12" t="s">
        <v>503</v>
      </c>
      <c r="G1061" s="12" t="s">
        <v>504</v>
      </c>
    </row>
    <row r="1062" spans="1:7" ht="15" customHeight="1">
      <c r="A1062" s="18" t="s">
        <v>818</v>
      </c>
      <c r="B1062" s="19" t="s">
        <v>819</v>
      </c>
      <c r="C1062" s="18" t="s">
        <v>14</v>
      </c>
      <c r="D1062" s="18" t="s">
        <v>15</v>
      </c>
      <c r="E1062" s="20">
        <v>0.53200000000000003</v>
      </c>
      <c r="F1062" s="21">
        <v>28.88</v>
      </c>
      <c r="G1062" s="21">
        <f>TRUNC(TRUNC(E1062,8)*F1062,2)</f>
        <v>15.36</v>
      </c>
    </row>
    <row r="1063" spans="1:7" ht="15" customHeight="1">
      <c r="A1063" s="18" t="s">
        <v>607</v>
      </c>
      <c r="B1063" s="19" t="s">
        <v>608</v>
      </c>
      <c r="C1063" s="18" t="s">
        <v>14</v>
      </c>
      <c r="D1063" s="18" t="s">
        <v>15</v>
      </c>
      <c r="E1063" s="20">
        <v>0.53200000000000003</v>
      </c>
      <c r="F1063" s="21">
        <v>22.1</v>
      </c>
      <c r="G1063" s="21">
        <f>TRUNC(TRUNC(E1063,8)*F1063,2)</f>
        <v>11.75</v>
      </c>
    </row>
    <row r="1064" spans="1:7" ht="18" customHeight="1">
      <c r="A1064" s="1"/>
      <c r="B1064" s="1"/>
      <c r="C1064" s="1"/>
      <c r="D1064" s="1"/>
      <c r="E1064" s="77" t="s">
        <v>589</v>
      </c>
      <c r="F1064" s="77"/>
      <c r="G1064" s="22">
        <f>SUM(G1062:G1063)</f>
        <v>27.11</v>
      </c>
    </row>
    <row r="1065" spans="1:7" ht="15" customHeight="1">
      <c r="A1065" s="76" t="s">
        <v>518</v>
      </c>
      <c r="B1065" s="76"/>
      <c r="C1065" s="12" t="s">
        <v>4</v>
      </c>
      <c r="D1065" s="12" t="s">
        <v>501</v>
      </c>
      <c r="E1065" s="12" t="s">
        <v>502</v>
      </c>
      <c r="F1065" s="12" t="s">
        <v>503</v>
      </c>
      <c r="G1065" s="12" t="s">
        <v>504</v>
      </c>
    </row>
    <row r="1066" spans="1:7" ht="38.1" customHeight="1">
      <c r="A1066" s="18" t="s">
        <v>868</v>
      </c>
      <c r="B1066" s="19" t="s">
        <v>869</v>
      </c>
      <c r="C1066" s="18" t="s">
        <v>14</v>
      </c>
      <c r="D1066" s="18" t="s">
        <v>118</v>
      </c>
      <c r="E1066" s="20">
        <v>3.9300000000000002E-2</v>
      </c>
      <c r="F1066" s="21">
        <v>615.35</v>
      </c>
      <c r="G1066" s="21">
        <f>TRUNC(TRUNC(E1066,8)*F1066,2)</f>
        <v>24.18</v>
      </c>
    </row>
    <row r="1067" spans="1:7" ht="15" customHeight="1">
      <c r="A1067" s="1"/>
      <c r="B1067" s="1"/>
      <c r="C1067" s="1"/>
      <c r="D1067" s="1"/>
      <c r="E1067" s="77" t="s">
        <v>521</v>
      </c>
      <c r="F1067" s="77"/>
      <c r="G1067" s="22">
        <f>SUM(G1066:G1066)</f>
        <v>24.18</v>
      </c>
    </row>
    <row r="1068" spans="1:7" ht="15" customHeight="1">
      <c r="A1068" s="1"/>
      <c r="B1068" s="1"/>
      <c r="C1068" s="1"/>
      <c r="D1068" s="1"/>
      <c r="E1068" s="78" t="s">
        <v>522</v>
      </c>
      <c r="F1068" s="78"/>
      <c r="G1068" s="4">
        <f>SUM(G1060,G1064,G1067)</f>
        <v>53.75</v>
      </c>
    </row>
    <row r="1069" spans="1:7" ht="15" customHeight="1">
      <c r="A1069" s="1"/>
      <c r="B1069" s="1"/>
      <c r="C1069" s="1"/>
      <c r="D1069" s="1"/>
      <c r="E1069" s="78" t="s">
        <v>523</v>
      </c>
      <c r="F1069" s="78"/>
      <c r="G1069" s="4">
        <f>ROUND(G1068*(0/100),2)</f>
        <v>0</v>
      </c>
    </row>
    <row r="1070" spans="1:7" ht="15" customHeight="1">
      <c r="A1070" s="1"/>
      <c r="B1070" s="1"/>
      <c r="C1070" s="1"/>
      <c r="D1070" s="1"/>
      <c r="E1070" s="78" t="s">
        <v>524</v>
      </c>
      <c r="F1070" s="78"/>
      <c r="G1070" s="4">
        <f>G1069+G1068</f>
        <v>53.75</v>
      </c>
    </row>
    <row r="1071" spans="1:7" ht="9.9499999999999993" customHeight="1">
      <c r="A1071" s="1"/>
      <c r="B1071" s="1"/>
      <c r="C1071" s="1"/>
      <c r="D1071" s="1"/>
      <c r="E1071" s="79"/>
      <c r="F1071" s="79"/>
      <c r="G1071" s="79"/>
    </row>
    <row r="1072" spans="1:7" ht="20.100000000000001" customHeight="1">
      <c r="A1072" s="80" t="s">
        <v>1025</v>
      </c>
      <c r="B1072" s="80"/>
      <c r="C1072" s="80"/>
      <c r="D1072" s="80"/>
      <c r="E1072" s="80"/>
      <c r="F1072" s="80"/>
      <c r="G1072" s="80"/>
    </row>
    <row r="1073" spans="1:7" ht="15" customHeight="1">
      <c r="A1073" s="76" t="s">
        <v>553</v>
      </c>
      <c r="B1073" s="76"/>
      <c r="C1073" s="12" t="s">
        <v>4</v>
      </c>
      <c r="D1073" s="12" t="s">
        <v>501</v>
      </c>
      <c r="E1073" s="12" t="s">
        <v>502</v>
      </c>
      <c r="F1073" s="12" t="s">
        <v>503</v>
      </c>
      <c r="G1073" s="12" t="s">
        <v>504</v>
      </c>
    </row>
    <row r="1074" spans="1:7" ht="15" customHeight="1">
      <c r="A1074" s="18" t="s">
        <v>878</v>
      </c>
      <c r="B1074" s="19" t="s">
        <v>879</v>
      </c>
      <c r="C1074" s="18" t="s">
        <v>14</v>
      </c>
      <c r="D1074" s="18" t="s">
        <v>101</v>
      </c>
      <c r="E1074" s="20">
        <v>7.73</v>
      </c>
      <c r="F1074" s="21">
        <v>3.95</v>
      </c>
      <c r="G1074" s="21">
        <f>ROUND(ROUND(E1074,8)*F1074,2)</f>
        <v>30.53</v>
      </c>
    </row>
    <row r="1075" spans="1:7" ht="21" customHeight="1">
      <c r="A1075" s="18" t="s">
        <v>1026</v>
      </c>
      <c r="B1075" s="19" t="s">
        <v>242</v>
      </c>
      <c r="C1075" s="18" t="s">
        <v>564</v>
      </c>
      <c r="D1075" s="18" t="s">
        <v>48</v>
      </c>
      <c r="E1075" s="20">
        <v>1.05</v>
      </c>
      <c r="F1075" s="21">
        <v>60.87</v>
      </c>
      <c r="G1075" s="21">
        <f>ROUND(ROUND(E1075,8)*F1075,2)</f>
        <v>63.91</v>
      </c>
    </row>
    <row r="1076" spans="1:7" ht="15" customHeight="1">
      <c r="A1076" s="1"/>
      <c r="B1076" s="1"/>
      <c r="C1076" s="1"/>
      <c r="D1076" s="1"/>
      <c r="E1076" s="77" t="s">
        <v>555</v>
      </c>
      <c r="F1076" s="77"/>
      <c r="G1076" s="22">
        <f>SUM(G1074:G1075)</f>
        <v>94.44</v>
      </c>
    </row>
    <row r="1077" spans="1:7" ht="15" customHeight="1">
      <c r="A1077" s="76" t="s">
        <v>586</v>
      </c>
      <c r="B1077" s="76"/>
      <c r="C1077" s="12" t="s">
        <v>4</v>
      </c>
      <c r="D1077" s="12" t="s">
        <v>501</v>
      </c>
      <c r="E1077" s="12" t="s">
        <v>502</v>
      </c>
      <c r="F1077" s="12" t="s">
        <v>503</v>
      </c>
      <c r="G1077" s="12" t="s">
        <v>504</v>
      </c>
    </row>
    <row r="1078" spans="1:7" ht="21" customHeight="1">
      <c r="A1078" s="18" t="s">
        <v>858</v>
      </c>
      <c r="B1078" s="19" t="s">
        <v>859</v>
      </c>
      <c r="C1078" s="18" t="s">
        <v>14</v>
      </c>
      <c r="D1078" s="18" t="s">
        <v>15</v>
      </c>
      <c r="E1078" s="20">
        <v>1.1559999999999999</v>
      </c>
      <c r="F1078" s="21">
        <v>28.73</v>
      </c>
      <c r="G1078" s="21">
        <f>ROUND(ROUND(E1078,8)*F1078,2)</f>
        <v>33.21</v>
      </c>
    </row>
    <row r="1079" spans="1:7" ht="15" customHeight="1">
      <c r="A1079" s="18" t="s">
        <v>607</v>
      </c>
      <c r="B1079" s="19" t="s">
        <v>608</v>
      </c>
      <c r="C1079" s="18" t="s">
        <v>14</v>
      </c>
      <c r="D1079" s="18" t="s">
        <v>15</v>
      </c>
      <c r="E1079" s="20">
        <v>0.57799999999999996</v>
      </c>
      <c r="F1079" s="21">
        <v>22.1</v>
      </c>
      <c r="G1079" s="21">
        <f>ROUND(ROUND(E1079,8)*F1079,2)</f>
        <v>12.77</v>
      </c>
    </row>
    <row r="1080" spans="1:7" ht="18" customHeight="1">
      <c r="A1080" s="1"/>
      <c r="B1080" s="1"/>
      <c r="C1080" s="1"/>
      <c r="D1080" s="1"/>
      <c r="E1080" s="77" t="s">
        <v>589</v>
      </c>
      <c r="F1080" s="77"/>
      <c r="G1080" s="22">
        <f>SUM(G1078:G1079)</f>
        <v>45.980000000000004</v>
      </c>
    </row>
    <row r="1081" spans="1:7" ht="15" customHeight="1">
      <c r="A1081" s="1"/>
      <c r="B1081" s="1"/>
      <c r="C1081" s="1"/>
      <c r="D1081" s="1"/>
      <c r="E1081" s="78" t="s">
        <v>522</v>
      </c>
      <c r="F1081" s="78"/>
      <c r="G1081" s="4">
        <f>SUM(G1076,G1080)</f>
        <v>140.42000000000002</v>
      </c>
    </row>
    <row r="1082" spans="1:7" ht="15" customHeight="1">
      <c r="A1082" s="1"/>
      <c r="B1082" s="1"/>
      <c r="C1082" s="1"/>
      <c r="D1082" s="1"/>
      <c r="E1082" s="78" t="s">
        <v>523</v>
      </c>
      <c r="F1082" s="78"/>
      <c r="G1082" s="4">
        <f>ROUND(G1081*(0/100),2)</f>
        <v>0</v>
      </c>
    </row>
    <row r="1083" spans="1:7" ht="15" customHeight="1">
      <c r="A1083" s="1"/>
      <c r="B1083" s="1"/>
      <c r="C1083" s="1"/>
      <c r="D1083" s="1"/>
      <c r="E1083" s="78" t="s">
        <v>524</v>
      </c>
      <c r="F1083" s="78"/>
      <c r="G1083" s="4">
        <f>G1082+G1081</f>
        <v>140.42000000000002</v>
      </c>
    </row>
    <row r="1084" spans="1:7" ht="9.9499999999999993" customHeight="1">
      <c r="A1084" s="1"/>
      <c r="B1084" s="1"/>
      <c r="C1084" s="1"/>
      <c r="D1084" s="1"/>
      <c r="E1084" s="79"/>
      <c r="F1084" s="79"/>
      <c r="G1084" s="79"/>
    </row>
    <row r="1085" spans="1:7" ht="20.100000000000001" customHeight="1">
      <c r="A1085" s="80" t="s">
        <v>1027</v>
      </c>
      <c r="B1085" s="80"/>
      <c r="C1085" s="80"/>
      <c r="D1085" s="80"/>
      <c r="E1085" s="80"/>
      <c r="F1085" s="80"/>
      <c r="G1085" s="80"/>
    </row>
    <row r="1086" spans="1:7" ht="15" customHeight="1">
      <c r="A1086" s="76" t="s">
        <v>553</v>
      </c>
      <c r="B1086" s="76"/>
      <c r="C1086" s="12" t="s">
        <v>4</v>
      </c>
      <c r="D1086" s="12" t="s">
        <v>501</v>
      </c>
      <c r="E1086" s="12" t="s">
        <v>502</v>
      </c>
      <c r="F1086" s="12" t="s">
        <v>503</v>
      </c>
      <c r="G1086" s="12" t="s">
        <v>504</v>
      </c>
    </row>
    <row r="1087" spans="1:7" ht="15" customHeight="1">
      <c r="A1087" s="18" t="s">
        <v>878</v>
      </c>
      <c r="B1087" s="19" t="s">
        <v>879</v>
      </c>
      <c r="C1087" s="18" t="s">
        <v>14</v>
      </c>
      <c r="D1087" s="18" t="s">
        <v>101</v>
      </c>
      <c r="E1087" s="20">
        <v>7.73</v>
      </c>
      <c r="F1087" s="21">
        <v>3.95</v>
      </c>
      <c r="G1087" s="21">
        <f>ROUND(ROUND(E1087,8)*F1087,2)</f>
        <v>30.53</v>
      </c>
    </row>
    <row r="1088" spans="1:7" ht="21" customHeight="1">
      <c r="A1088" s="18" t="s">
        <v>1028</v>
      </c>
      <c r="B1088" s="19" t="s">
        <v>245</v>
      </c>
      <c r="C1088" s="18" t="s">
        <v>564</v>
      </c>
      <c r="D1088" s="18" t="s">
        <v>48</v>
      </c>
      <c r="E1088" s="20">
        <v>1.05</v>
      </c>
      <c r="F1088" s="21">
        <v>47.96</v>
      </c>
      <c r="G1088" s="21">
        <f>ROUND(ROUND(E1088,8)*F1088,2)</f>
        <v>50.36</v>
      </c>
    </row>
    <row r="1089" spans="1:7" ht="15" customHeight="1">
      <c r="A1089" s="1"/>
      <c r="B1089" s="1"/>
      <c r="C1089" s="1"/>
      <c r="D1089" s="1"/>
      <c r="E1089" s="77" t="s">
        <v>555</v>
      </c>
      <c r="F1089" s="77"/>
      <c r="G1089" s="22">
        <f>SUM(G1087:G1088)</f>
        <v>80.89</v>
      </c>
    </row>
    <row r="1090" spans="1:7" ht="15" customHeight="1">
      <c r="A1090" s="76" t="s">
        <v>586</v>
      </c>
      <c r="B1090" s="76"/>
      <c r="C1090" s="12" t="s">
        <v>4</v>
      </c>
      <c r="D1090" s="12" t="s">
        <v>501</v>
      </c>
      <c r="E1090" s="12" t="s">
        <v>502</v>
      </c>
      <c r="F1090" s="12" t="s">
        <v>503</v>
      </c>
      <c r="G1090" s="12" t="s">
        <v>504</v>
      </c>
    </row>
    <row r="1091" spans="1:7" ht="21" customHeight="1">
      <c r="A1091" s="18" t="s">
        <v>858</v>
      </c>
      <c r="B1091" s="19" t="s">
        <v>859</v>
      </c>
      <c r="C1091" s="18" t="s">
        <v>14</v>
      </c>
      <c r="D1091" s="18" t="s">
        <v>15</v>
      </c>
      <c r="E1091" s="20">
        <v>1.1559999999999999</v>
      </c>
      <c r="F1091" s="21">
        <v>28.73</v>
      </c>
      <c r="G1091" s="21">
        <f>ROUND(ROUND(E1091,8)*F1091,2)</f>
        <v>33.21</v>
      </c>
    </row>
    <row r="1092" spans="1:7" ht="15" customHeight="1">
      <c r="A1092" s="18" t="s">
        <v>607</v>
      </c>
      <c r="B1092" s="19" t="s">
        <v>608</v>
      </c>
      <c r="C1092" s="18" t="s">
        <v>14</v>
      </c>
      <c r="D1092" s="18" t="s">
        <v>15</v>
      </c>
      <c r="E1092" s="20">
        <v>0.57799999999999996</v>
      </c>
      <c r="F1092" s="21">
        <v>22.1</v>
      </c>
      <c r="G1092" s="21">
        <f>ROUND(ROUND(E1092,8)*F1092,2)</f>
        <v>12.77</v>
      </c>
    </row>
    <row r="1093" spans="1:7" ht="18" customHeight="1">
      <c r="A1093" s="1"/>
      <c r="B1093" s="1"/>
      <c r="C1093" s="1"/>
      <c r="D1093" s="1"/>
      <c r="E1093" s="77" t="s">
        <v>589</v>
      </c>
      <c r="F1093" s="77"/>
      <c r="G1093" s="22">
        <f>SUM(G1091:G1092)</f>
        <v>45.980000000000004</v>
      </c>
    </row>
    <row r="1094" spans="1:7" ht="15" customHeight="1">
      <c r="A1094" s="1"/>
      <c r="B1094" s="1"/>
      <c r="C1094" s="1"/>
      <c r="D1094" s="1"/>
      <c r="E1094" s="78" t="s">
        <v>522</v>
      </c>
      <c r="F1094" s="78"/>
      <c r="G1094" s="4">
        <f>SUM(G1089,G1093)</f>
        <v>126.87</v>
      </c>
    </row>
    <row r="1095" spans="1:7" ht="15" customHeight="1">
      <c r="A1095" s="1"/>
      <c r="B1095" s="1"/>
      <c r="C1095" s="1"/>
      <c r="D1095" s="1"/>
      <c r="E1095" s="78" t="s">
        <v>523</v>
      </c>
      <c r="F1095" s="78"/>
      <c r="G1095" s="4">
        <f>ROUND(G1094*(0/100),2)</f>
        <v>0</v>
      </c>
    </row>
    <row r="1096" spans="1:7" ht="15" customHeight="1">
      <c r="A1096" s="1"/>
      <c r="B1096" s="1"/>
      <c r="C1096" s="1"/>
      <c r="D1096" s="1"/>
      <c r="E1096" s="78" t="s">
        <v>524</v>
      </c>
      <c r="F1096" s="78"/>
      <c r="G1096" s="4">
        <f>G1095+G1094</f>
        <v>126.87</v>
      </c>
    </row>
    <row r="1097" spans="1:7" ht="9.9499999999999993" customHeight="1">
      <c r="A1097" s="1"/>
      <c r="B1097" s="1"/>
      <c r="C1097" s="1"/>
      <c r="D1097" s="1"/>
      <c r="E1097" s="79"/>
      <c r="F1097" s="79"/>
      <c r="G1097" s="79"/>
    </row>
    <row r="1098" spans="1:7" ht="20.100000000000001" customHeight="1">
      <c r="A1098" s="80" t="s">
        <v>1029</v>
      </c>
      <c r="B1098" s="80"/>
      <c r="C1098" s="80"/>
      <c r="D1098" s="80"/>
      <c r="E1098" s="80"/>
      <c r="F1098" s="80"/>
      <c r="G1098" s="80"/>
    </row>
    <row r="1099" spans="1:7" ht="15" customHeight="1">
      <c r="A1099" s="76" t="s">
        <v>553</v>
      </c>
      <c r="B1099" s="76"/>
      <c r="C1099" s="12" t="s">
        <v>4</v>
      </c>
      <c r="D1099" s="12" t="s">
        <v>501</v>
      </c>
      <c r="E1099" s="12" t="s">
        <v>502</v>
      </c>
      <c r="F1099" s="12" t="s">
        <v>503</v>
      </c>
      <c r="G1099" s="12" t="s">
        <v>504</v>
      </c>
    </row>
    <row r="1100" spans="1:7" ht="15" customHeight="1">
      <c r="A1100" s="18" t="s">
        <v>878</v>
      </c>
      <c r="B1100" s="19" t="s">
        <v>879</v>
      </c>
      <c r="C1100" s="18" t="s">
        <v>14</v>
      </c>
      <c r="D1100" s="18" t="s">
        <v>101</v>
      </c>
      <c r="E1100" s="20">
        <v>7.73</v>
      </c>
      <c r="F1100" s="21">
        <v>3.95</v>
      </c>
      <c r="G1100" s="21">
        <f>ROUND(ROUND(E1100,8)*F1100,2)</f>
        <v>30.53</v>
      </c>
    </row>
    <row r="1101" spans="1:7" ht="21" customHeight="1">
      <c r="A1101" s="18" t="s">
        <v>1030</v>
      </c>
      <c r="B1101" s="19" t="s">
        <v>248</v>
      </c>
      <c r="C1101" s="18" t="s">
        <v>564</v>
      </c>
      <c r="D1101" s="18" t="s">
        <v>48</v>
      </c>
      <c r="E1101" s="20">
        <v>1.05</v>
      </c>
      <c r="F1101" s="21">
        <v>54.63</v>
      </c>
      <c r="G1101" s="21">
        <f>ROUND(ROUND(E1101,8)*F1101,2)</f>
        <v>57.36</v>
      </c>
    </row>
    <row r="1102" spans="1:7" ht="15" customHeight="1">
      <c r="A1102" s="1"/>
      <c r="B1102" s="1"/>
      <c r="C1102" s="1"/>
      <c r="D1102" s="1"/>
      <c r="E1102" s="77" t="s">
        <v>555</v>
      </c>
      <c r="F1102" s="77"/>
      <c r="G1102" s="22">
        <f>SUM(G1100:G1101)</f>
        <v>87.89</v>
      </c>
    </row>
    <row r="1103" spans="1:7" ht="15" customHeight="1">
      <c r="A1103" s="76" t="s">
        <v>586</v>
      </c>
      <c r="B1103" s="76"/>
      <c r="C1103" s="12" t="s">
        <v>4</v>
      </c>
      <c r="D1103" s="12" t="s">
        <v>501</v>
      </c>
      <c r="E1103" s="12" t="s">
        <v>502</v>
      </c>
      <c r="F1103" s="12" t="s">
        <v>503</v>
      </c>
      <c r="G1103" s="12" t="s">
        <v>504</v>
      </c>
    </row>
    <row r="1104" spans="1:7" ht="21" customHeight="1">
      <c r="A1104" s="18" t="s">
        <v>858</v>
      </c>
      <c r="B1104" s="19" t="s">
        <v>859</v>
      </c>
      <c r="C1104" s="18" t="s">
        <v>14</v>
      </c>
      <c r="D1104" s="18" t="s">
        <v>15</v>
      </c>
      <c r="E1104" s="20">
        <v>1.1559999999999999</v>
      </c>
      <c r="F1104" s="21">
        <v>28.73</v>
      </c>
      <c r="G1104" s="21">
        <f>ROUND(ROUND(E1104,8)*F1104,2)</f>
        <v>33.21</v>
      </c>
    </row>
    <row r="1105" spans="1:7" ht="15" customHeight="1">
      <c r="A1105" s="18" t="s">
        <v>607</v>
      </c>
      <c r="B1105" s="19" t="s">
        <v>608</v>
      </c>
      <c r="C1105" s="18" t="s">
        <v>14</v>
      </c>
      <c r="D1105" s="18" t="s">
        <v>15</v>
      </c>
      <c r="E1105" s="20">
        <v>0.57799999999999996</v>
      </c>
      <c r="F1105" s="21">
        <v>22.1</v>
      </c>
      <c r="G1105" s="21">
        <f>ROUND(ROUND(E1105,8)*F1105,2)</f>
        <v>12.77</v>
      </c>
    </row>
    <row r="1106" spans="1:7" ht="18" customHeight="1">
      <c r="A1106" s="1"/>
      <c r="B1106" s="1"/>
      <c r="C1106" s="1"/>
      <c r="D1106" s="1"/>
      <c r="E1106" s="77" t="s">
        <v>589</v>
      </c>
      <c r="F1106" s="77"/>
      <c r="G1106" s="22">
        <f>SUM(G1104:G1105)</f>
        <v>45.980000000000004</v>
      </c>
    </row>
    <row r="1107" spans="1:7" ht="15" customHeight="1">
      <c r="A1107" s="1"/>
      <c r="B1107" s="1"/>
      <c r="C1107" s="1"/>
      <c r="D1107" s="1"/>
      <c r="E1107" s="78" t="s">
        <v>522</v>
      </c>
      <c r="F1107" s="78"/>
      <c r="G1107" s="4">
        <f>SUM(G1102,G1106)</f>
        <v>133.87</v>
      </c>
    </row>
    <row r="1108" spans="1:7" ht="15" customHeight="1">
      <c r="A1108" s="1"/>
      <c r="B1108" s="1"/>
      <c r="C1108" s="1"/>
      <c r="D1108" s="1"/>
      <c r="E1108" s="78" t="s">
        <v>523</v>
      </c>
      <c r="F1108" s="78"/>
      <c r="G1108" s="4">
        <f>ROUND(G1107*(0/100),2)</f>
        <v>0</v>
      </c>
    </row>
    <row r="1109" spans="1:7" ht="15" customHeight="1">
      <c r="A1109" s="1"/>
      <c r="B1109" s="1"/>
      <c r="C1109" s="1"/>
      <c r="D1109" s="1"/>
      <c r="E1109" s="78" t="s">
        <v>524</v>
      </c>
      <c r="F1109" s="78"/>
      <c r="G1109" s="4">
        <f>G1108+G1107</f>
        <v>133.87</v>
      </c>
    </row>
    <row r="1110" spans="1:7" ht="9.9499999999999993" customHeight="1">
      <c r="A1110" s="1"/>
      <c r="B1110" s="1"/>
      <c r="C1110" s="1"/>
      <c r="D1110" s="1"/>
      <c r="E1110" s="79"/>
      <c r="F1110" s="79"/>
      <c r="G1110" s="79"/>
    </row>
    <row r="1111" spans="1:7" ht="20.100000000000001" customHeight="1">
      <c r="A1111" s="80" t="s">
        <v>1031</v>
      </c>
      <c r="B1111" s="80"/>
      <c r="C1111" s="80"/>
      <c r="D1111" s="80"/>
      <c r="E1111" s="80"/>
      <c r="F1111" s="80"/>
      <c r="G1111" s="80"/>
    </row>
    <row r="1112" spans="1:7" ht="15" customHeight="1">
      <c r="A1112" s="76" t="s">
        <v>553</v>
      </c>
      <c r="B1112" s="76"/>
      <c r="C1112" s="12" t="s">
        <v>4</v>
      </c>
      <c r="D1112" s="12" t="s">
        <v>501</v>
      </c>
      <c r="E1112" s="12" t="s">
        <v>502</v>
      </c>
      <c r="F1112" s="12" t="s">
        <v>503</v>
      </c>
      <c r="G1112" s="12" t="s">
        <v>504</v>
      </c>
    </row>
    <row r="1113" spans="1:7" ht="15" customHeight="1">
      <c r="A1113" s="18" t="s">
        <v>884</v>
      </c>
      <c r="B1113" s="19" t="s">
        <v>885</v>
      </c>
      <c r="C1113" s="18" t="s">
        <v>14</v>
      </c>
      <c r="D1113" s="18" t="s">
        <v>101</v>
      </c>
      <c r="E1113" s="20">
        <v>0.28000000000000003</v>
      </c>
      <c r="F1113" s="21">
        <v>138.51</v>
      </c>
      <c r="G1113" s="21">
        <f>ROUND(ROUND(E1113,8)*F1113,2)</f>
        <v>38.78</v>
      </c>
    </row>
    <row r="1114" spans="1:7" ht="15" customHeight="1">
      <c r="A1114" s="1"/>
      <c r="B1114" s="1"/>
      <c r="C1114" s="1"/>
      <c r="D1114" s="1"/>
      <c r="E1114" s="77" t="s">
        <v>555</v>
      </c>
      <c r="F1114" s="77"/>
      <c r="G1114" s="22">
        <f>SUM(G1113:G1113)</f>
        <v>38.78</v>
      </c>
    </row>
    <row r="1115" spans="1:7" ht="15" customHeight="1">
      <c r="A1115" s="76" t="s">
        <v>586</v>
      </c>
      <c r="B1115" s="76"/>
      <c r="C1115" s="12" t="s">
        <v>4</v>
      </c>
      <c r="D1115" s="12" t="s">
        <v>501</v>
      </c>
      <c r="E1115" s="12" t="s">
        <v>502</v>
      </c>
      <c r="F1115" s="12" t="s">
        <v>503</v>
      </c>
      <c r="G1115" s="12" t="s">
        <v>504</v>
      </c>
    </row>
    <row r="1116" spans="1:7" ht="21" customHeight="1">
      <c r="A1116" s="18" t="s">
        <v>858</v>
      </c>
      <c r="B1116" s="19" t="s">
        <v>859</v>
      </c>
      <c r="C1116" s="18" t="s">
        <v>14</v>
      </c>
      <c r="D1116" s="18" t="s">
        <v>15</v>
      </c>
      <c r="E1116" s="20">
        <v>0.23</v>
      </c>
      <c r="F1116" s="21">
        <v>28.73</v>
      </c>
      <c r="G1116" s="21">
        <f>ROUND(ROUND(E1116,8)*F1116,2)</f>
        <v>6.61</v>
      </c>
    </row>
    <row r="1117" spans="1:7" ht="15" customHeight="1">
      <c r="A1117" s="18" t="s">
        <v>607</v>
      </c>
      <c r="B1117" s="19" t="s">
        <v>608</v>
      </c>
      <c r="C1117" s="18" t="s">
        <v>14</v>
      </c>
      <c r="D1117" s="18" t="s">
        <v>15</v>
      </c>
      <c r="E1117" s="20">
        <v>0.23</v>
      </c>
      <c r="F1117" s="21">
        <v>22.1</v>
      </c>
      <c r="G1117" s="21">
        <f>ROUND(ROUND(E1117,8)*F1117,2)</f>
        <v>5.08</v>
      </c>
    </row>
    <row r="1118" spans="1:7" ht="18" customHeight="1">
      <c r="A1118" s="1"/>
      <c r="B1118" s="1"/>
      <c r="C1118" s="1"/>
      <c r="D1118" s="1"/>
      <c r="E1118" s="77" t="s">
        <v>589</v>
      </c>
      <c r="F1118" s="77"/>
      <c r="G1118" s="22">
        <f>SUM(G1116:G1117)</f>
        <v>11.690000000000001</v>
      </c>
    </row>
    <row r="1119" spans="1:7" ht="15" customHeight="1">
      <c r="A1119" s="1"/>
      <c r="B1119" s="1"/>
      <c r="C1119" s="1"/>
      <c r="D1119" s="1"/>
      <c r="E1119" s="78" t="s">
        <v>522</v>
      </c>
      <c r="F1119" s="78"/>
      <c r="G1119" s="4">
        <f>SUM(G1114,G1118)</f>
        <v>50.47</v>
      </c>
    </row>
    <row r="1120" spans="1:7" ht="15" customHeight="1">
      <c r="A1120" s="1"/>
      <c r="B1120" s="1"/>
      <c r="C1120" s="1"/>
      <c r="D1120" s="1"/>
      <c r="E1120" s="78" t="s">
        <v>523</v>
      </c>
      <c r="F1120" s="78"/>
      <c r="G1120" s="4">
        <f>ROUND(G1119*(0/100),2)</f>
        <v>0</v>
      </c>
    </row>
    <row r="1121" spans="1:7" ht="15" customHeight="1">
      <c r="A1121" s="1"/>
      <c r="B1121" s="1"/>
      <c r="C1121" s="1"/>
      <c r="D1121" s="1"/>
      <c r="E1121" s="78" t="s">
        <v>524</v>
      </c>
      <c r="F1121" s="78"/>
      <c r="G1121" s="4">
        <f>G1120+G1119</f>
        <v>50.47</v>
      </c>
    </row>
    <row r="1122" spans="1:7" ht="9.9499999999999993" customHeight="1">
      <c r="A1122" s="1"/>
      <c r="B1122" s="1"/>
      <c r="C1122" s="1"/>
      <c r="D1122" s="1"/>
      <c r="E1122" s="79"/>
      <c r="F1122" s="79"/>
      <c r="G1122" s="79"/>
    </row>
    <row r="1123" spans="1:7" ht="20.100000000000001" customHeight="1">
      <c r="A1123" s="80" t="s">
        <v>1032</v>
      </c>
      <c r="B1123" s="80"/>
      <c r="C1123" s="80"/>
      <c r="D1123" s="80"/>
      <c r="E1123" s="80"/>
      <c r="F1123" s="80"/>
      <c r="G1123" s="80"/>
    </row>
    <row r="1124" spans="1:7" ht="15" customHeight="1">
      <c r="A1124" s="76" t="s">
        <v>553</v>
      </c>
      <c r="B1124" s="76"/>
      <c r="C1124" s="12" t="s">
        <v>4</v>
      </c>
      <c r="D1124" s="12" t="s">
        <v>501</v>
      </c>
      <c r="E1124" s="12" t="s">
        <v>502</v>
      </c>
      <c r="F1124" s="12" t="s">
        <v>503</v>
      </c>
      <c r="G1124" s="12" t="s">
        <v>504</v>
      </c>
    </row>
    <row r="1125" spans="1:7" ht="15" customHeight="1">
      <c r="A1125" s="18" t="s">
        <v>1033</v>
      </c>
      <c r="B1125" s="19" t="s">
        <v>1034</v>
      </c>
      <c r="C1125" s="18" t="s">
        <v>14</v>
      </c>
      <c r="D1125" s="18" t="s">
        <v>817</v>
      </c>
      <c r="E1125" s="20">
        <v>0.1666</v>
      </c>
      <c r="F1125" s="21">
        <v>11.28</v>
      </c>
      <c r="G1125" s="21">
        <f>TRUNC(TRUNC(E1125,8)*F1125,2)</f>
        <v>1.87</v>
      </c>
    </row>
    <row r="1126" spans="1:7" ht="15" customHeight="1">
      <c r="A1126" s="1"/>
      <c r="B1126" s="1"/>
      <c r="C1126" s="1"/>
      <c r="D1126" s="1"/>
      <c r="E1126" s="77" t="s">
        <v>555</v>
      </c>
      <c r="F1126" s="77"/>
      <c r="G1126" s="22">
        <f>SUM(G1125:G1125)</f>
        <v>1.87</v>
      </c>
    </row>
    <row r="1127" spans="1:7" ht="15" customHeight="1">
      <c r="A1127" s="76" t="s">
        <v>586</v>
      </c>
      <c r="B1127" s="76"/>
      <c r="C1127" s="12" t="s">
        <v>4</v>
      </c>
      <c r="D1127" s="12" t="s">
        <v>501</v>
      </c>
      <c r="E1127" s="12" t="s">
        <v>502</v>
      </c>
      <c r="F1127" s="12" t="s">
        <v>503</v>
      </c>
      <c r="G1127" s="12" t="s">
        <v>504</v>
      </c>
    </row>
    <row r="1128" spans="1:7" ht="15" customHeight="1">
      <c r="A1128" s="18" t="s">
        <v>1035</v>
      </c>
      <c r="B1128" s="19" t="s">
        <v>1036</v>
      </c>
      <c r="C1128" s="18" t="s">
        <v>14</v>
      </c>
      <c r="D1128" s="18" t="s">
        <v>15</v>
      </c>
      <c r="E1128" s="20">
        <v>6.6600000000000006E-2</v>
      </c>
      <c r="F1128" s="21">
        <v>30.37</v>
      </c>
      <c r="G1128" s="21">
        <f>TRUNC(TRUNC(E1128,8)*F1128,2)</f>
        <v>2.02</v>
      </c>
    </row>
    <row r="1129" spans="1:7" ht="15" customHeight="1">
      <c r="A1129" s="18" t="s">
        <v>607</v>
      </c>
      <c r="B1129" s="19" t="s">
        <v>608</v>
      </c>
      <c r="C1129" s="18" t="s">
        <v>14</v>
      </c>
      <c r="D1129" s="18" t="s">
        <v>15</v>
      </c>
      <c r="E1129" s="20">
        <v>2.2200000000000001E-2</v>
      </c>
      <c r="F1129" s="21">
        <v>22.1</v>
      </c>
      <c r="G1129" s="21">
        <f>TRUNC(TRUNC(E1129,8)*F1129,2)</f>
        <v>0.49</v>
      </c>
    </row>
    <row r="1130" spans="1:7" ht="18" customHeight="1">
      <c r="A1130" s="1"/>
      <c r="B1130" s="1"/>
      <c r="C1130" s="1"/>
      <c r="D1130" s="1"/>
      <c r="E1130" s="77" t="s">
        <v>589</v>
      </c>
      <c r="F1130" s="77"/>
      <c r="G1130" s="22">
        <f>SUM(G1128:G1129)</f>
        <v>2.5099999999999998</v>
      </c>
    </row>
    <row r="1131" spans="1:7" ht="15" customHeight="1">
      <c r="A1131" s="1"/>
      <c r="B1131" s="1"/>
      <c r="C1131" s="1"/>
      <c r="D1131" s="1"/>
      <c r="E1131" s="78" t="s">
        <v>522</v>
      </c>
      <c r="F1131" s="78"/>
      <c r="G1131" s="4">
        <f>SUM(G1126,G1130)</f>
        <v>4.38</v>
      </c>
    </row>
    <row r="1132" spans="1:7" ht="15" customHeight="1">
      <c r="A1132" s="1"/>
      <c r="B1132" s="1"/>
      <c r="C1132" s="1"/>
      <c r="D1132" s="1"/>
      <c r="E1132" s="78" t="s">
        <v>523</v>
      </c>
      <c r="F1132" s="78"/>
      <c r="G1132" s="4">
        <f>ROUND(G1131*(0/100),2)</f>
        <v>0</v>
      </c>
    </row>
    <row r="1133" spans="1:7" ht="15" customHeight="1">
      <c r="A1133" s="1"/>
      <c r="B1133" s="1"/>
      <c r="C1133" s="1"/>
      <c r="D1133" s="1"/>
      <c r="E1133" s="78" t="s">
        <v>524</v>
      </c>
      <c r="F1133" s="78"/>
      <c r="G1133" s="4">
        <f>G1132+G1131</f>
        <v>4.38</v>
      </c>
    </row>
    <row r="1134" spans="1:7" ht="9.9499999999999993" customHeight="1">
      <c r="A1134" s="1"/>
      <c r="B1134" s="1"/>
      <c r="C1134" s="1"/>
      <c r="D1134" s="1"/>
      <c r="E1134" s="79"/>
      <c r="F1134" s="79"/>
      <c r="G1134" s="79"/>
    </row>
    <row r="1135" spans="1:7" ht="20.100000000000001" customHeight="1">
      <c r="A1135" s="80" t="s">
        <v>1037</v>
      </c>
      <c r="B1135" s="80"/>
      <c r="C1135" s="80"/>
      <c r="D1135" s="80"/>
      <c r="E1135" s="80"/>
      <c r="F1135" s="80"/>
      <c r="G1135" s="80"/>
    </row>
    <row r="1136" spans="1:7" ht="15" customHeight="1">
      <c r="A1136" s="76" t="s">
        <v>553</v>
      </c>
      <c r="B1136" s="76"/>
      <c r="C1136" s="12" t="s">
        <v>4</v>
      </c>
      <c r="D1136" s="12" t="s">
        <v>501</v>
      </c>
      <c r="E1136" s="12" t="s">
        <v>502</v>
      </c>
      <c r="F1136" s="12" t="s">
        <v>503</v>
      </c>
      <c r="G1136" s="12" t="s">
        <v>504</v>
      </c>
    </row>
    <row r="1137" spans="1:7" ht="21" customHeight="1">
      <c r="A1137" s="18" t="s">
        <v>1038</v>
      </c>
      <c r="B1137" s="19" t="s">
        <v>1039</v>
      </c>
      <c r="C1137" s="18" t="s">
        <v>14</v>
      </c>
      <c r="D1137" s="18" t="s">
        <v>101</v>
      </c>
      <c r="E1137" s="20">
        <v>1.9379999999999999</v>
      </c>
      <c r="F1137" s="21">
        <v>7.65</v>
      </c>
      <c r="G1137" s="21">
        <f>TRUNC(TRUNC(E1137,8)*F1137,2)</f>
        <v>14.82</v>
      </c>
    </row>
    <row r="1138" spans="1:7" ht="15" customHeight="1">
      <c r="A1138" s="1"/>
      <c r="B1138" s="1"/>
      <c r="C1138" s="1"/>
      <c r="D1138" s="1"/>
      <c r="E1138" s="77" t="s">
        <v>555</v>
      </c>
      <c r="F1138" s="77"/>
      <c r="G1138" s="22">
        <f>SUM(G1137:G1137)</f>
        <v>14.82</v>
      </c>
    </row>
    <row r="1139" spans="1:7" ht="15" customHeight="1">
      <c r="A1139" s="76" t="s">
        <v>586</v>
      </c>
      <c r="B1139" s="76"/>
      <c r="C1139" s="12" t="s">
        <v>4</v>
      </c>
      <c r="D1139" s="12" t="s">
        <v>501</v>
      </c>
      <c r="E1139" s="12" t="s">
        <v>502</v>
      </c>
      <c r="F1139" s="12" t="s">
        <v>503</v>
      </c>
      <c r="G1139" s="12" t="s">
        <v>504</v>
      </c>
    </row>
    <row r="1140" spans="1:7" ht="15" customHeight="1">
      <c r="A1140" s="18" t="s">
        <v>1035</v>
      </c>
      <c r="B1140" s="19" t="s">
        <v>1036</v>
      </c>
      <c r="C1140" s="18" t="s">
        <v>14</v>
      </c>
      <c r="D1140" s="18" t="s">
        <v>15</v>
      </c>
      <c r="E1140" s="20">
        <v>0.17599999999999999</v>
      </c>
      <c r="F1140" s="21">
        <v>30.37</v>
      </c>
      <c r="G1140" s="21">
        <f>TRUNC(TRUNC(E1140,8)*F1140,2)</f>
        <v>5.34</v>
      </c>
    </row>
    <row r="1141" spans="1:7" ht="15" customHeight="1">
      <c r="A1141" s="18" t="s">
        <v>607</v>
      </c>
      <c r="B1141" s="19" t="s">
        <v>608</v>
      </c>
      <c r="C1141" s="18" t="s">
        <v>14</v>
      </c>
      <c r="D1141" s="18" t="s">
        <v>15</v>
      </c>
      <c r="E1141" s="20">
        <v>4.3999999999999997E-2</v>
      </c>
      <c r="F1141" s="21">
        <v>22.1</v>
      </c>
      <c r="G1141" s="21">
        <f>TRUNC(TRUNC(E1141,8)*F1141,2)</f>
        <v>0.97</v>
      </c>
    </row>
    <row r="1142" spans="1:7" ht="18" customHeight="1">
      <c r="A1142" s="1"/>
      <c r="B1142" s="1"/>
      <c r="C1142" s="1"/>
      <c r="D1142" s="1"/>
      <c r="E1142" s="77" t="s">
        <v>589</v>
      </c>
      <c r="F1142" s="77"/>
      <c r="G1142" s="22">
        <f>SUM(G1140:G1141)</f>
        <v>6.31</v>
      </c>
    </row>
    <row r="1143" spans="1:7" ht="15" customHeight="1">
      <c r="A1143" s="1"/>
      <c r="B1143" s="1"/>
      <c r="C1143" s="1"/>
      <c r="D1143" s="1"/>
      <c r="E1143" s="78" t="s">
        <v>522</v>
      </c>
      <c r="F1143" s="78"/>
      <c r="G1143" s="4">
        <f>SUM(G1138,G1142)</f>
        <v>21.13</v>
      </c>
    </row>
    <row r="1144" spans="1:7" ht="15" customHeight="1">
      <c r="A1144" s="1"/>
      <c r="B1144" s="1"/>
      <c r="C1144" s="1"/>
      <c r="D1144" s="1"/>
      <c r="E1144" s="78" t="s">
        <v>523</v>
      </c>
      <c r="F1144" s="78"/>
      <c r="G1144" s="4">
        <f>ROUND(G1143*(0/100),2)</f>
        <v>0</v>
      </c>
    </row>
    <row r="1145" spans="1:7" ht="15" customHeight="1">
      <c r="A1145" s="1"/>
      <c r="B1145" s="1"/>
      <c r="C1145" s="1"/>
      <c r="D1145" s="1"/>
      <c r="E1145" s="78" t="s">
        <v>524</v>
      </c>
      <c r="F1145" s="78"/>
      <c r="G1145" s="4">
        <f>G1144+G1143</f>
        <v>21.13</v>
      </c>
    </row>
    <row r="1146" spans="1:7" ht="9.9499999999999993" customHeight="1">
      <c r="A1146" s="1"/>
      <c r="B1146" s="1"/>
      <c r="C1146" s="1"/>
      <c r="D1146" s="1"/>
      <c r="E1146" s="79"/>
      <c r="F1146" s="79"/>
      <c r="G1146" s="79"/>
    </row>
    <row r="1147" spans="1:7" ht="20.100000000000001" customHeight="1">
      <c r="A1147" s="80" t="s">
        <v>1040</v>
      </c>
      <c r="B1147" s="80"/>
      <c r="C1147" s="80"/>
      <c r="D1147" s="80"/>
      <c r="E1147" s="80"/>
      <c r="F1147" s="80"/>
      <c r="G1147" s="80"/>
    </row>
    <row r="1148" spans="1:7" ht="15" customHeight="1">
      <c r="A1148" s="76" t="s">
        <v>553</v>
      </c>
      <c r="B1148" s="76"/>
      <c r="C1148" s="12" t="s">
        <v>4</v>
      </c>
      <c r="D1148" s="12" t="s">
        <v>501</v>
      </c>
      <c r="E1148" s="12" t="s">
        <v>502</v>
      </c>
      <c r="F1148" s="12" t="s">
        <v>503</v>
      </c>
      <c r="G1148" s="12" t="s">
        <v>504</v>
      </c>
    </row>
    <row r="1149" spans="1:7" ht="15" customHeight="1">
      <c r="A1149" s="18" t="s">
        <v>915</v>
      </c>
      <c r="B1149" s="19" t="s">
        <v>916</v>
      </c>
      <c r="C1149" s="18" t="s">
        <v>170</v>
      </c>
      <c r="D1149" s="18" t="s">
        <v>917</v>
      </c>
      <c r="E1149" s="20">
        <v>0.8</v>
      </c>
      <c r="F1149" s="21">
        <v>9.3000000000000007</v>
      </c>
      <c r="G1149" s="21">
        <f>ROUND(ROUND(E1149,8)*F1149,2)</f>
        <v>7.44</v>
      </c>
    </row>
    <row r="1150" spans="1:7" ht="15" customHeight="1">
      <c r="A1150" s="1"/>
      <c r="B1150" s="1"/>
      <c r="C1150" s="1"/>
      <c r="D1150" s="1"/>
      <c r="E1150" s="77" t="s">
        <v>555</v>
      </c>
      <c r="F1150" s="77"/>
      <c r="G1150" s="22">
        <f>SUM(G1149:G1149)</f>
        <v>7.44</v>
      </c>
    </row>
    <row r="1151" spans="1:7" ht="15" customHeight="1">
      <c r="A1151" s="76" t="s">
        <v>518</v>
      </c>
      <c r="B1151" s="76"/>
      <c r="C1151" s="12" t="s">
        <v>4</v>
      </c>
      <c r="D1151" s="12" t="s">
        <v>501</v>
      </c>
      <c r="E1151" s="12" t="s">
        <v>502</v>
      </c>
      <c r="F1151" s="12" t="s">
        <v>503</v>
      </c>
      <c r="G1151" s="12" t="s">
        <v>504</v>
      </c>
    </row>
    <row r="1152" spans="1:7" ht="21" customHeight="1">
      <c r="A1152" s="18" t="s">
        <v>887</v>
      </c>
      <c r="B1152" s="19" t="s">
        <v>888</v>
      </c>
      <c r="C1152" s="18" t="s">
        <v>170</v>
      </c>
      <c r="D1152" s="18" t="s">
        <v>889</v>
      </c>
      <c r="E1152" s="20">
        <v>0.01</v>
      </c>
      <c r="F1152" s="21">
        <v>658.14</v>
      </c>
      <c r="G1152" s="21">
        <f>ROUND(ROUND(E1152,8)*F1152,2)</f>
        <v>6.58</v>
      </c>
    </row>
    <row r="1153" spans="1:7" ht="29.1" customHeight="1">
      <c r="A1153" s="18" t="s">
        <v>890</v>
      </c>
      <c r="B1153" s="19" t="s">
        <v>891</v>
      </c>
      <c r="C1153" s="18" t="s">
        <v>170</v>
      </c>
      <c r="D1153" s="18" t="s">
        <v>171</v>
      </c>
      <c r="E1153" s="20">
        <v>0.35</v>
      </c>
      <c r="F1153" s="21">
        <v>124.65</v>
      </c>
      <c r="G1153" s="21">
        <f>ROUND(ROUND(E1153,8)*F1153,2)</f>
        <v>43.63</v>
      </c>
    </row>
    <row r="1154" spans="1:7" ht="15" customHeight="1">
      <c r="A1154" s="1"/>
      <c r="B1154" s="1"/>
      <c r="C1154" s="1"/>
      <c r="D1154" s="1"/>
      <c r="E1154" s="77" t="s">
        <v>521</v>
      </c>
      <c r="F1154" s="77"/>
      <c r="G1154" s="22">
        <f>SUM(G1152:G1153)</f>
        <v>50.21</v>
      </c>
    </row>
    <row r="1155" spans="1:7" ht="15" customHeight="1">
      <c r="A1155" s="1"/>
      <c r="B1155" s="1"/>
      <c r="C1155" s="1"/>
      <c r="D1155" s="1"/>
      <c r="E1155" s="78" t="s">
        <v>522</v>
      </c>
      <c r="F1155" s="78"/>
      <c r="G1155" s="4">
        <f>SUM(G1150,G1154)</f>
        <v>57.65</v>
      </c>
    </row>
    <row r="1156" spans="1:7" ht="15" customHeight="1">
      <c r="A1156" s="1"/>
      <c r="B1156" s="1"/>
      <c r="C1156" s="1"/>
      <c r="D1156" s="1"/>
      <c r="E1156" s="78" t="s">
        <v>523</v>
      </c>
      <c r="F1156" s="78"/>
      <c r="G1156" s="4">
        <f>ROUND(G1155*(0/100),2)</f>
        <v>0</v>
      </c>
    </row>
    <row r="1157" spans="1:7" ht="15" customHeight="1">
      <c r="A1157" s="1"/>
      <c r="B1157" s="1"/>
      <c r="C1157" s="1"/>
      <c r="D1157" s="1"/>
      <c r="E1157" s="78" t="s">
        <v>524</v>
      </c>
      <c r="F1157" s="78"/>
      <c r="G1157" s="4">
        <f>G1156+G1155</f>
        <v>57.65</v>
      </c>
    </row>
    <row r="1158" spans="1:7" ht="9.9499999999999993" customHeight="1">
      <c r="A1158" s="1"/>
      <c r="B1158" s="1"/>
      <c r="C1158" s="1"/>
      <c r="D1158" s="1"/>
      <c r="E1158" s="79"/>
      <c r="F1158" s="79"/>
      <c r="G1158" s="79"/>
    </row>
    <row r="1159" spans="1:7" ht="20.100000000000001" customHeight="1">
      <c r="A1159" s="80" t="s">
        <v>1041</v>
      </c>
      <c r="B1159" s="80"/>
      <c r="C1159" s="80"/>
      <c r="D1159" s="80"/>
      <c r="E1159" s="80"/>
      <c r="F1159" s="80"/>
      <c r="G1159" s="80"/>
    </row>
    <row r="1160" spans="1:7" ht="15" customHeight="1">
      <c r="A1160" s="76" t="s">
        <v>514</v>
      </c>
      <c r="B1160" s="76"/>
      <c r="C1160" s="12" t="s">
        <v>4</v>
      </c>
      <c r="D1160" s="12" t="s">
        <v>501</v>
      </c>
      <c r="E1160" s="12" t="s">
        <v>502</v>
      </c>
      <c r="F1160" s="12" t="s">
        <v>503</v>
      </c>
      <c r="G1160" s="12" t="s">
        <v>504</v>
      </c>
    </row>
    <row r="1161" spans="1:7" ht="15" customHeight="1">
      <c r="A1161" s="18" t="s">
        <v>938</v>
      </c>
      <c r="B1161" s="19" t="s">
        <v>939</v>
      </c>
      <c r="C1161" s="18" t="s">
        <v>29</v>
      </c>
      <c r="D1161" s="18" t="s">
        <v>15</v>
      </c>
      <c r="E1161" s="20">
        <v>0.3</v>
      </c>
      <c r="F1161" s="21">
        <v>26.86</v>
      </c>
      <c r="G1161" s="21">
        <f>ROUND(ROUND(E1161,8)*F1161,2)</f>
        <v>8.06</v>
      </c>
    </row>
    <row r="1162" spans="1:7" ht="15" customHeight="1">
      <c r="A1162" s="1"/>
      <c r="B1162" s="1"/>
      <c r="C1162" s="1"/>
      <c r="D1162" s="1"/>
      <c r="E1162" s="77" t="s">
        <v>517</v>
      </c>
      <c r="F1162" s="77"/>
      <c r="G1162" s="22">
        <f>SUM(G1161:G1161)</f>
        <v>8.06</v>
      </c>
    </row>
    <row r="1163" spans="1:7" ht="15" customHeight="1">
      <c r="A1163" s="76" t="s">
        <v>586</v>
      </c>
      <c r="B1163" s="76"/>
      <c r="C1163" s="12" t="s">
        <v>4</v>
      </c>
      <c r="D1163" s="12" t="s">
        <v>501</v>
      </c>
      <c r="E1163" s="12" t="s">
        <v>502</v>
      </c>
      <c r="F1163" s="12" t="s">
        <v>503</v>
      </c>
      <c r="G1163" s="12" t="s">
        <v>504</v>
      </c>
    </row>
    <row r="1164" spans="1:7" ht="21" customHeight="1">
      <c r="A1164" s="18" t="s">
        <v>1042</v>
      </c>
      <c r="B1164" s="19" t="s">
        <v>1043</v>
      </c>
      <c r="C1164" s="18" t="s">
        <v>14</v>
      </c>
      <c r="D1164" s="18" t="s">
        <v>15</v>
      </c>
      <c r="E1164" s="20">
        <v>0.6</v>
      </c>
      <c r="F1164" s="21">
        <v>22.38</v>
      </c>
      <c r="G1164" s="21">
        <f>ROUND(ROUND(E1164,8)*F1164,2)</f>
        <v>13.43</v>
      </c>
    </row>
    <row r="1165" spans="1:7" ht="18" customHeight="1">
      <c r="A1165" s="1"/>
      <c r="B1165" s="1"/>
      <c r="C1165" s="1"/>
      <c r="D1165" s="1"/>
      <c r="E1165" s="77" t="s">
        <v>589</v>
      </c>
      <c r="F1165" s="77"/>
      <c r="G1165" s="22">
        <f>SUM(G1164:G1164)</f>
        <v>13.43</v>
      </c>
    </row>
    <row r="1166" spans="1:7" ht="15" customHeight="1">
      <c r="A1166" s="1"/>
      <c r="B1166" s="1"/>
      <c r="C1166" s="1"/>
      <c r="D1166" s="1"/>
      <c r="E1166" s="78" t="s">
        <v>522</v>
      </c>
      <c r="F1166" s="78"/>
      <c r="G1166" s="4">
        <f>SUM(G1162,G1165)</f>
        <v>21.490000000000002</v>
      </c>
    </row>
    <row r="1167" spans="1:7" ht="15" customHeight="1">
      <c r="A1167" s="1"/>
      <c r="B1167" s="1"/>
      <c r="C1167" s="1"/>
      <c r="D1167" s="1"/>
      <c r="E1167" s="78" t="s">
        <v>523</v>
      </c>
      <c r="F1167" s="78"/>
      <c r="G1167" s="4">
        <f>ROUND(G1166*(0/100),2)</f>
        <v>0</v>
      </c>
    </row>
    <row r="1168" spans="1:7" ht="15" customHeight="1">
      <c r="A1168" s="1"/>
      <c r="B1168" s="1"/>
      <c r="C1168" s="1"/>
      <c r="D1168" s="1"/>
      <c r="E1168" s="78" t="s">
        <v>524</v>
      </c>
      <c r="F1168" s="78"/>
      <c r="G1168" s="4">
        <f>G1167+G1166</f>
        <v>21.490000000000002</v>
      </c>
    </row>
    <row r="1169" spans="1:7" ht="9.9499999999999993" customHeight="1">
      <c r="A1169" s="1"/>
      <c r="B1169" s="1"/>
      <c r="C1169" s="1"/>
      <c r="D1169" s="1"/>
      <c r="E1169" s="79"/>
      <c r="F1169" s="79"/>
      <c r="G1169" s="79"/>
    </row>
    <row r="1170" spans="1:7" ht="20.100000000000001" customHeight="1">
      <c r="A1170" s="80" t="s">
        <v>1044</v>
      </c>
      <c r="B1170" s="80"/>
      <c r="C1170" s="80"/>
      <c r="D1170" s="80"/>
      <c r="E1170" s="80"/>
      <c r="F1170" s="80"/>
      <c r="G1170" s="80"/>
    </row>
    <row r="1171" spans="1:7" ht="15" customHeight="1">
      <c r="A1171" s="76" t="s">
        <v>553</v>
      </c>
      <c r="B1171" s="76"/>
      <c r="C1171" s="12" t="s">
        <v>4</v>
      </c>
      <c r="D1171" s="12" t="s">
        <v>501</v>
      </c>
      <c r="E1171" s="12" t="s">
        <v>502</v>
      </c>
      <c r="F1171" s="12" t="s">
        <v>503</v>
      </c>
      <c r="G1171" s="12" t="s">
        <v>504</v>
      </c>
    </row>
    <row r="1172" spans="1:7" ht="29.1" customHeight="1">
      <c r="A1172" s="18" t="s">
        <v>1045</v>
      </c>
      <c r="B1172" s="19" t="s">
        <v>1046</v>
      </c>
      <c r="C1172" s="18" t="s">
        <v>564</v>
      </c>
      <c r="D1172" s="18" t="s">
        <v>58</v>
      </c>
      <c r="E1172" s="20">
        <v>1</v>
      </c>
      <c r="F1172" s="21">
        <v>614.01</v>
      </c>
      <c r="G1172" s="21">
        <f>ROUND(ROUND(E1172,8)*F1172,2)</f>
        <v>614.01</v>
      </c>
    </row>
    <row r="1173" spans="1:7" ht="15" customHeight="1">
      <c r="A1173" s="1"/>
      <c r="B1173" s="1"/>
      <c r="C1173" s="1"/>
      <c r="D1173" s="1"/>
      <c r="E1173" s="77" t="s">
        <v>555</v>
      </c>
      <c r="F1173" s="77"/>
      <c r="G1173" s="22">
        <f>SUM(G1172:G1172)</f>
        <v>614.01</v>
      </c>
    </row>
    <row r="1174" spans="1:7" ht="15" customHeight="1">
      <c r="A1174" s="76" t="s">
        <v>586</v>
      </c>
      <c r="B1174" s="76"/>
      <c r="C1174" s="12" t="s">
        <v>4</v>
      </c>
      <c r="D1174" s="12" t="s">
        <v>501</v>
      </c>
      <c r="E1174" s="12" t="s">
        <v>502</v>
      </c>
      <c r="F1174" s="12" t="s">
        <v>503</v>
      </c>
      <c r="G1174" s="12" t="s">
        <v>504</v>
      </c>
    </row>
    <row r="1175" spans="1:7" ht="21" customHeight="1">
      <c r="A1175" s="18" t="s">
        <v>1042</v>
      </c>
      <c r="B1175" s="19" t="s">
        <v>1043</v>
      </c>
      <c r="C1175" s="18" t="s">
        <v>14</v>
      </c>
      <c r="D1175" s="18" t="s">
        <v>15</v>
      </c>
      <c r="E1175" s="20">
        <v>0.6</v>
      </c>
      <c r="F1175" s="21">
        <v>22.38</v>
      </c>
      <c r="G1175" s="21">
        <f>ROUND(ROUND(E1175,8)*F1175,2)</f>
        <v>13.43</v>
      </c>
    </row>
    <row r="1176" spans="1:7" ht="21" customHeight="1">
      <c r="A1176" s="18" t="s">
        <v>785</v>
      </c>
      <c r="B1176" s="19" t="s">
        <v>786</v>
      </c>
      <c r="C1176" s="18" t="s">
        <v>14</v>
      </c>
      <c r="D1176" s="18" t="s">
        <v>15</v>
      </c>
      <c r="E1176" s="20">
        <v>0.3</v>
      </c>
      <c r="F1176" s="21">
        <v>25.03</v>
      </c>
      <c r="G1176" s="21">
        <f>ROUND(ROUND(E1176,8)*F1176,2)</f>
        <v>7.51</v>
      </c>
    </row>
    <row r="1177" spans="1:7" ht="18" customHeight="1">
      <c r="A1177" s="1"/>
      <c r="B1177" s="1"/>
      <c r="C1177" s="1"/>
      <c r="D1177" s="1"/>
      <c r="E1177" s="77" t="s">
        <v>589</v>
      </c>
      <c r="F1177" s="77"/>
      <c r="G1177" s="22">
        <f>SUM(G1175:G1176)</f>
        <v>20.939999999999998</v>
      </c>
    </row>
    <row r="1178" spans="1:7" ht="15" customHeight="1">
      <c r="A1178" s="1"/>
      <c r="B1178" s="1"/>
      <c r="C1178" s="1"/>
      <c r="D1178" s="1"/>
      <c r="E1178" s="78" t="s">
        <v>522</v>
      </c>
      <c r="F1178" s="78"/>
      <c r="G1178" s="4">
        <f>SUM(G1173,G1177)</f>
        <v>634.95000000000005</v>
      </c>
    </row>
    <row r="1179" spans="1:7" ht="15" customHeight="1">
      <c r="A1179" s="1"/>
      <c r="B1179" s="1"/>
      <c r="C1179" s="1"/>
      <c r="D1179" s="1"/>
      <c r="E1179" s="78" t="s">
        <v>523</v>
      </c>
      <c r="F1179" s="78"/>
      <c r="G1179" s="4">
        <f>ROUND(G1178*(0/100),2)</f>
        <v>0</v>
      </c>
    </row>
    <row r="1180" spans="1:7" ht="15" customHeight="1">
      <c r="A1180" s="1"/>
      <c r="B1180" s="1"/>
      <c r="C1180" s="1"/>
      <c r="D1180" s="1"/>
      <c r="E1180" s="78" t="s">
        <v>524</v>
      </c>
      <c r="F1180" s="78"/>
      <c r="G1180" s="4">
        <f>G1179+G1178</f>
        <v>634.95000000000005</v>
      </c>
    </row>
    <row r="1181" spans="1:7" ht="9.9499999999999993" customHeight="1">
      <c r="A1181" s="1"/>
      <c r="B1181" s="1"/>
      <c r="C1181" s="1"/>
      <c r="D1181" s="1"/>
      <c r="E1181" s="79"/>
      <c r="F1181" s="79"/>
      <c r="G1181" s="79"/>
    </row>
    <row r="1182" spans="1:7" ht="20.100000000000001" customHeight="1">
      <c r="A1182" s="80" t="s">
        <v>1047</v>
      </c>
      <c r="B1182" s="80"/>
      <c r="C1182" s="80"/>
      <c r="D1182" s="80"/>
      <c r="E1182" s="80"/>
      <c r="F1182" s="80"/>
      <c r="G1182" s="80"/>
    </row>
    <row r="1183" spans="1:7" ht="15" customHeight="1">
      <c r="A1183" s="76" t="s">
        <v>807</v>
      </c>
      <c r="B1183" s="76"/>
      <c r="C1183" s="12" t="s">
        <v>4</v>
      </c>
      <c r="D1183" s="12" t="s">
        <v>501</v>
      </c>
      <c r="E1183" s="12" t="s">
        <v>502</v>
      </c>
      <c r="F1183" s="12" t="s">
        <v>503</v>
      </c>
      <c r="G1183" s="12" t="s">
        <v>504</v>
      </c>
    </row>
    <row r="1184" spans="1:7" ht="38.1" customHeight="1">
      <c r="A1184" s="18" t="s">
        <v>808</v>
      </c>
      <c r="B1184" s="19" t="s">
        <v>809</v>
      </c>
      <c r="C1184" s="18" t="s">
        <v>14</v>
      </c>
      <c r="D1184" s="18" t="s">
        <v>810</v>
      </c>
      <c r="E1184" s="20">
        <v>1.4999999999999999E-2</v>
      </c>
      <c r="F1184" s="21">
        <v>1.99</v>
      </c>
      <c r="G1184" s="21">
        <f>TRUNC(TRUNC(E1184,8)*F1184,2)</f>
        <v>0.02</v>
      </c>
    </row>
    <row r="1185" spans="1:7" ht="18" customHeight="1">
      <c r="A1185" s="1"/>
      <c r="B1185" s="1"/>
      <c r="C1185" s="1"/>
      <c r="D1185" s="1"/>
      <c r="E1185" s="77" t="s">
        <v>811</v>
      </c>
      <c r="F1185" s="77"/>
      <c r="G1185" s="22">
        <f>SUM(G1184:G1184)</f>
        <v>0.02</v>
      </c>
    </row>
    <row r="1186" spans="1:7" ht="15" customHeight="1">
      <c r="A1186" s="76" t="s">
        <v>586</v>
      </c>
      <c r="B1186" s="76"/>
      <c r="C1186" s="12" t="s">
        <v>4</v>
      </c>
      <c r="D1186" s="12" t="s">
        <v>501</v>
      </c>
      <c r="E1186" s="12" t="s">
        <v>502</v>
      </c>
      <c r="F1186" s="12" t="s">
        <v>503</v>
      </c>
      <c r="G1186" s="12" t="s">
        <v>504</v>
      </c>
    </row>
    <row r="1187" spans="1:7" ht="15" customHeight="1">
      <c r="A1187" s="18" t="s">
        <v>607</v>
      </c>
      <c r="B1187" s="19" t="s">
        <v>608</v>
      </c>
      <c r="C1187" s="18" t="s">
        <v>14</v>
      </c>
      <c r="D1187" s="18" t="s">
        <v>15</v>
      </c>
      <c r="E1187" s="20">
        <v>8.8999999999999996E-2</v>
      </c>
      <c r="F1187" s="21">
        <v>22.1</v>
      </c>
      <c r="G1187" s="21">
        <f>TRUNC(TRUNC(E1187,8)*F1187,2)</f>
        <v>1.96</v>
      </c>
    </row>
    <row r="1188" spans="1:7" ht="18" customHeight="1">
      <c r="A1188" s="1"/>
      <c r="B1188" s="1"/>
      <c r="C1188" s="1"/>
      <c r="D1188" s="1"/>
      <c r="E1188" s="77" t="s">
        <v>589</v>
      </c>
      <c r="F1188" s="77"/>
      <c r="G1188" s="22">
        <f>SUM(G1187:G1187)</f>
        <v>1.96</v>
      </c>
    </row>
    <row r="1189" spans="1:7" ht="15" customHeight="1">
      <c r="A1189" s="1"/>
      <c r="B1189" s="1"/>
      <c r="C1189" s="1"/>
      <c r="D1189" s="1"/>
      <c r="E1189" s="78" t="s">
        <v>522</v>
      </c>
      <c r="F1189" s="78"/>
      <c r="G1189" s="4">
        <f>SUM(G1185,G1188)</f>
        <v>1.98</v>
      </c>
    </row>
    <row r="1190" spans="1:7" ht="15" customHeight="1">
      <c r="A1190" s="1"/>
      <c r="B1190" s="1"/>
      <c r="C1190" s="1"/>
      <c r="D1190" s="1"/>
      <c r="E1190" s="78" t="s">
        <v>523</v>
      </c>
      <c r="F1190" s="78"/>
      <c r="G1190" s="4">
        <f>ROUND(G1189*(0/100),2)</f>
        <v>0</v>
      </c>
    </row>
    <row r="1191" spans="1:7" ht="15" customHeight="1">
      <c r="A1191" s="1"/>
      <c r="B1191" s="1"/>
      <c r="C1191" s="1"/>
      <c r="D1191" s="1"/>
      <c r="E1191" s="78" t="s">
        <v>524</v>
      </c>
      <c r="F1191" s="78"/>
      <c r="G1191" s="4">
        <f>G1190+G1189</f>
        <v>1.98</v>
      </c>
    </row>
    <row r="1192" spans="1:7" ht="9.9499999999999993" customHeight="1">
      <c r="A1192" s="1"/>
      <c r="B1192" s="1"/>
      <c r="C1192" s="1"/>
      <c r="D1192" s="1"/>
      <c r="E1192" s="79"/>
      <c r="F1192" s="79"/>
      <c r="G1192" s="79"/>
    </row>
    <row r="1193" spans="1:7" ht="20.100000000000001" customHeight="1">
      <c r="A1193" s="80" t="s">
        <v>1048</v>
      </c>
      <c r="B1193" s="80"/>
      <c r="C1193" s="80"/>
      <c r="D1193" s="80"/>
      <c r="E1193" s="80"/>
      <c r="F1193" s="80"/>
      <c r="G1193" s="80"/>
    </row>
    <row r="1194" spans="1:7" ht="15" customHeight="1">
      <c r="A1194" s="76" t="s">
        <v>553</v>
      </c>
      <c r="B1194" s="76"/>
      <c r="C1194" s="12" t="s">
        <v>4</v>
      </c>
      <c r="D1194" s="12" t="s">
        <v>501</v>
      </c>
      <c r="E1194" s="12" t="s">
        <v>502</v>
      </c>
      <c r="F1194" s="12" t="s">
        <v>503</v>
      </c>
      <c r="G1194" s="12" t="s">
        <v>504</v>
      </c>
    </row>
    <row r="1195" spans="1:7" ht="21" customHeight="1">
      <c r="A1195" s="18" t="s">
        <v>1049</v>
      </c>
      <c r="B1195" s="19" t="s">
        <v>1050</v>
      </c>
      <c r="C1195" s="18" t="s">
        <v>14</v>
      </c>
      <c r="D1195" s="18" t="s">
        <v>817</v>
      </c>
      <c r="E1195" s="20">
        <v>0.21</v>
      </c>
      <c r="F1195" s="21">
        <v>16.59</v>
      </c>
      <c r="G1195" s="21">
        <f>TRUNC(TRUNC(E1195,8)*F1195,2)</f>
        <v>3.48</v>
      </c>
    </row>
    <row r="1196" spans="1:7" ht="15" customHeight="1">
      <c r="A1196" s="18" t="s">
        <v>1051</v>
      </c>
      <c r="B1196" s="19" t="s">
        <v>1052</v>
      </c>
      <c r="C1196" s="18" t="s">
        <v>14</v>
      </c>
      <c r="D1196" s="18" t="s">
        <v>101</v>
      </c>
      <c r="E1196" s="20">
        <v>0.5</v>
      </c>
      <c r="F1196" s="21">
        <v>0.72</v>
      </c>
      <c r="G1196" s="21">
        <f>TRUNC(TRUNC(E1196,8)*F1196,2)</f>
        <v>0.36</v>
      </c>
    </row>
    <row r="1197" spans="1:7" ht="15" customHeight="1">
      <c r="A1197" s="1"/>
      <c r="B1197" s="1"/>
      <c r="C1197" s="1"/>
      <c r="D1197" s="1"/>
      <c r="E1197" s="77" t="s">
        <v>555</v>
      </c>
      <c r="F1197" s="77"/>
      <c r="G1197" s="22">
        <f>SUM(G1195:G1196)</f>
        <v>3.84</v>
      </c>
    </row>
    <row r="1198" spans="1:7" ht="15" customHeight="1">
      <c r="A1198" s="76" t="s">
        <v>586</v>
      </c>
      <c r="B1198" s="76"/>
      <c r="C1198" s="12" t="s">
        <v>4</v>
      </c>
      <c r="D1198" s="12" t="s">
        <v>501</v>
      </c>
      <c r="E1198" s="12" t="s">
        <v>502</v>
      </c>
      <c r="F1198" s="12" t="s">
        <v>503</v>
      </c>
      <c r="G1198" s="12" t="s">
        <v>504</v>
      </c>
    </row>
    <row r="1199" spans="1:7" ht="15" customHeight="1">
      <c r="A1199" s="18" t="s">
        <v>818</v>
      </c>
      <c r="B1199" s="19" t="s">
        <v>819</v>
      </c>
      <c r="C1199" s="18" t="s">
        <v>14</v>
      </c>
      <c r="D1199" s="18" t="s">
        <v>15</v>
      </c>
      <c r="E1199" s="20">
        <v>0.245</v>
      </c>
      <c r="F1199" s="21">
        <v>28.88</v>
      </c>
      <c r="G1199" s="21">
        <f>TRUNC(TRUNC(E1199,8)*F1199,2)</f>
        <v>7.07</v>
      </c>
    </row>
    <row r="1200" spans="1:7" ht="15" customHeight="1">
      <c r="A1200" s="18" t="s">
        <v>607</v>
      </c>
      <c r="B1200" s="19" t="s">
        <v>608</v>
      </c>
      <c r="C1200" s="18" t="s">
        <v>14</v>
      </c>
      <c r="D1200" s="18" t="s">
        <v>15</v>
      </c>
      <c r="E1200" s="20">
        <v>0.123</v>
      </c>
      <c r="F1200" s="21">
        <v>22.1</v>
      </c>
      <c r="G1200" s="21">
        <f>TRUNC(TRUNC(E1200,8)*F1200,2)</f>
        <v>2.71</v>
      </c>
    </row>
    <row r="1201" spans="1:7" ht="18" customHeight="1">
      <c r="A1201" s="1"/>
      <c r="B1201" s="1"/>
      <c r="C1201" s="1"/>
      <c r="D1201" s="1"/>
      <c r="E1201" s="77" t="s">
        <v>589</v>
      </c>
      <c r="F1201" s="77"/>
      <c r="G1201" s="22">
        <f>SUM(G1199:G1200)</f>
        <v>9.7800000000000011</v>
      </c>
    </row>
    <row r="1202" spans="1:7" ht="15" customHeight="1">
      <c r="A1202" s="76" t="s">
        <v>518</v>
      </c>
      <c r="B1202" s="76"/>
      <c r="C1202" s="12" t="s">
        <v>4</v>
      </c>
      <c r="D1202" s="12" t="s">
        <v>501</v>
      </c>
      <c r="E1202" s="12" t="s">
        <v>502</v>
      </c>
      <c r="F1202" s="12" t="s">
        <v>503</v>
      </c>
      <c r="G1202" s="12" t="s">
        <v>504</v>
      </c>
    </row>
    <row r="1203" spans="1:7" ht="29.1" customHeight="1">
      <c r="A1203" s="18" t="s">
        <v>1053</v>
      </c>
      <c r="B1203" s="19" t="s">
        <v>1054</v>
      </c>
      <c r="C1203" s="18" t="s">
        <v>14</v>
      </c>
      <c r="D1203" s="18" t="s">
        <v>118</v>
      </c>
      <c r="E1203" s="20">
        <v>4.3099999999999999E-2</v>
      </c>
      <c r="F1203" s="21">
        <v>640.80999999999995</v>
      </c>
      <c r="G1203" s="21">
        <f>TRUNC(TRUNC(E1203,8)*F1203,2)</f>
        <v>27.61</v>
      </c>
    </row>
    <row r="1204" spans="1:7" ht="15" customHeight="1">
      <c r="A1204" s="1"/>
      <c r="B1204" s="1"/>
      <c r="C1204" s="1"/>
      <c r="D1204" s="1"/>
      <c r="E1204" s="77" t="s">
        <v>521</v>
      </c>
      <c r="F1204" s="77"/>
      <c r="G1204" s="22">
        <f>SUM(G1203:G1203)</f>
        <v>27.61</v>
      </c>
    </row>
    <row r="1205" spans="1:7" ht="15" customHeight="1">
      <c r="A1205" s="1"/>
      <c r="B1205" s="1"/>
      <c r="C1205" s="1"/>
      <c r="D1205" s="1"/>
      <c r="E1205" s="78" t="s">
        <v>522</v>
      </c>
      <c r="F1205" s="78"/>
      <c r="G1205" s="4">
        <f>SUM(G1197,G1201,G1204)</f>
        <v>41.230000000000004</v>
      </c>
    </row>
    <row r="1206" spans="1:7" ht="15" customHeight="1">
      <c r="A1206" s="1"/>
      <c r="B1206" s="1"/>
      <c r="C1206" s="1"/>
      <c r="D1206" s="1"/>
      <c r="E1206" s="78" t="s">
        <v>523</v>
      </c>
      <c r="F1206" s="78"/>
      <c r="G1206" s="4">
        <f>ROUND(G1205*(0/100),2)</f>
        <v>0</v>
      </c>
    </row>
    <row r="1207" spans="1:7" ht="15" customHeight="1">
      <c r="A1207" s="1"/>
      <c r="B1207" s="1"/>
      <c r="C1207" s="1"/>
      <c r="D1207" s="1"/>
      <c r="E1207" s="78" t="s">
        <v>524</v>
      </c>
      <c r="F1207" s="78"/>
      <c r="G1207" s="4">
        <f>G1206+G1205</f>
        <v>41.230000000000004</v>
      </c>
    </row>
    <row r="1208" spans="1:7" ht="9.9499999999999993" customHeight="1">
      <c r="A1208" s="1"/>
      <c r="B1208" s="1"/>
      <c r="C1208" s="1"/>
      <c r="D1208" s="1"/>
      <c r="E1208" s="79"/>
      <c r="F1208" s="79"/>
      <c r="G1208" s="79"/>
    </row>
    <row r="1209" spans="1:7" ht="20.100000000000001" customHeight="1">
      <c r="A1209" s="80" t="s">
        <v>1055</v>
      </c>
      <c r="B1209" s="80"/>
      <c r="C1209" s="80"/>
      <c r="D1209" s="80"/>
      <c r="E1209" s="80"/>
      <c r="F1209" s="80"/>
      <c r="G1209" s="80"/>
    </row>
    <row r="1210" spans="1:7" ht="15" customHeight="1">
      <c r="A1210" s="76" t="s">
        <v>553</v>
      </c>
      <c r="B1210" s="76"/>
      <c r="C1210" s="12" t="s">
        <v>4</v>
      </c>
      <c r="D1210" s="12" t="s">
        <v>501</v>
      </c>
      <c r="E1210" s="12" t="s">
        <v>502</v>
      </c>
      <c r="F1210" s="12" t="s">
        <v>503</v>
      </c>
      <c r="G1210" s="12" t="s">
        <v>504</v>
      </c>
    </row>
    <row r="1211" spans="1:7" ht="21" customHeight="1">
      <c r="A1211" s="18" t="s">
        <v>1056</v>
      </c>
      <c r="B1211" s="19" t="s">
        <v>1057</v>
      </c>
      <c r="C1211" s="18" t="s">
        <v>14</v>
      </c>
      <c r="D1211" s="18" t="s">
        <v>101</v>
      </c>
      <c r="E1211" s="20">
        <v>2.5</v>
      </c>
      <c r="F1211" s="21">
        <v>25.96</v>
      </c>
      <c r="G1211" s="21">
        <f>ROUND(ROUND(E1211,8)*F1211,2)</f>
        <v>64.900000000000006</v>
      </c>
    </row>
    <row r="1212" spans="1:7" ht="15" customHeight="1">
      <c r="A1212" s="1"/>
      <c r="B1212" s="1"/>
      <c r="C1212" s="1"/>
      <c r="D1212" s="1"/>
      <c r="E1212" s="77" t="s">
        <v>555</v>
      </c>
      <c r="F1212" s="77"/>
      <c r="G1212" s="22">
        <f>SUM(G1211:G1211)</f>
        <v>64.900000000000006</v>
      </c>
    </row>
    <row r="1213" spans="1:7" ht="15" customHeight="1">
      <c r="A1213" s="76" t="s">
        <v>586</v>
      </c>
      <c r="B1213" s="76"/>
      <c r="C1213" s="12" t="s">
        <v>4</v>
      </c>
      <c r="D1213" s="12" t="s">
        <v>501</v>
      </c>
      <c r="E1213" s="12" t="s">
        <v>502</v>
      </c>
      <c r="F1213" s="12" t="s">
        <v>503</v>
      </c>
      <c r="G1213" s="12" t="s">
        <v>504</v>
      </c>
    </row>
    <row r="1214" spans="1:7" ht="21" customHeight="1">
      <c r="A1214" s="18" t="s">
        <v>898</v>
      </c>
      <c r="B1214" s="19" t="s">
        <v>899</v>
      </c>
      <c r="C1214" s="18" t="s">
        <v>14</v>
      </c>
      <c r="D1214" s="18" t="s">
        <v>15</v>
      </c>
      <c r="E1214" s="20">
        <v>9.6000000000000002E-2</v>
      </c>
      <c r="F1214" s="21">
        <v>22.26</v>
      </c>
      <c r="G1214" s="21">
        <f>ROUND(ROUND(E1214,8)*F1214,2)</f>
        <v>2.14</v>
      </c>
    </row>
    <row r="1215" spans="1:7" ht="15" customHeight="1">
      <c r="A1215" s="18" t="s">
        <v>900</v>
      </c>
      <c r="B1215" s="19" t="s">
        <v>901</v>
      </c>
      <c r="C1215" s="18" t="s">
        <v>14</v>
      </c>
      <c r="D1215" s="18" t="s">
        <v>15</v>
      </c>
      <c r="E1215" s="20">
        <v>0.47599999999999998</v>
      </c>
      <c r="F1215" s="21">
        <v>28.88</v>
      </c>
      <c r="G1215" s="21">
        <f>ROUND(ROUND(E1215,8)*F1215,2)</f>
        <v>13.75</v>
      </c>
    </row>
    <row r="1216" spans="1:7" ht="18" customHeight="1">
      <c r="A1216" s="1"/>
      <c r="B1216" s="1"/>
      <c r="C1216" s="1"/>
      <c r="D1216" s="1"/>
      <c r="E1216" s="77" t="s">
        <v>589</v>
      </c>
      <c r="F1216" s="77"/>
      <c r="G1216" s="22">
        <f>SUM(G1214:G1215)</f>
        <v>15.89</v>
      </c>
    </row>
    <row r="1217" spans="1:7" ht="15" customHeight="1">
      <c r="A1217" s="1"/>
      <c r="B1217" s="1"/>
      <c r="C1217" s="1"/>
      <c r="D1217" s="1"/>
      <c r="E1217" s="78" t="s">
        <v>522</v>
      </c>
      <c r="F1217" s="78"/>
      <c r="G1217" s="4">
        <f>SUM(G1212,G1216)</f>
        <v>80.790000000000006</v>
      </c>
    </row>
    <row r="1218" spans="1:7" ht="15" customHeight="1">
      <c r="A1218" s="1"/>
      <c r="B1218" s="1"/>
      <c r="C1218" s="1"/>
      <c r="D1218" s="1"/>
      <c r="E1218" s="78" t="s">
        <v>523</v>
      </c>
      <c r="F1218" s="78"/>
      <c r="G1218" s="4">
        <f>ROUND(G1217*(0/100),2)</f>
        <v>0</v>
      </c>
    </row>
    <row r="1219" spans="1:7" ht="15" customHeight="1">
      <c r="A1219" s="1"/>
      <c r="B1219" s="1"/>
      <c r="C1219" s="1"/>
      <c r="D1219" s="1"/>
      <c r="E1219" s="78" t="s">
        <v>524</v>
      </c>
      <c r="F1219" s="78"/>
      <c r="G1219" s="4">
        <f>G1218+G1217</f>
        <v>80.790000000000006</v>
      </c>
    </row>
    <row r="1220" spans="1:7" ht="9.9499999999999993" customHeight="1">
      <c r="A1220" s="1"/>
      <c r="B1220" s="1"/>
      <c r="C1220" s="1"/>
      <c r="D1220" s="1"/>
      <c r="E1220" s="79"/>
      <c r="F1220" s="79"/>
      <c r="G1220" s="79"/>
    </row>
    <row r="1221" spans="1:7" ht="20.100000000000001" customHeight="1">
      <c r="A1221" s="80" t="s">
        <v>1058</v>
      </c>
      <c r="B1221" s="80"/>
      <c r="C1221" s="80"/>
      <c r="D1221" s="80"/>
      <c r="E1221" s="80"/>
      <c r="F1221" s="80"/>
      <c r="G1221" s="80"/>
    </row>
    <row r="1222" spans="1:7" ht="15" customHeight="1">
      <c r="A1222" s="76" t="s">
        <v>586</v>
      </c>
      <c r="B1222" s="76"/>
      <c r="C1222" s="12" t="s">
        <v>4</v>
      </c>
      <c r="D1222" s="12" t="s">
        <v>501</v>
      </c>
      <c r="E1222" s="12" t="s">
        <v>502</v>
      </c>
      <c r="F1222" s="12" t="s">
        <v>503</v>
      </c>
      <c r="G1222" s="12" t="s">
        <v>504</v>
      </c>
    </row>
    <row r="1223" spans="1:7" ht="15" customHeight="1">
      <c r="A1223" s="18" t="s">
        <v>818</v>
      </c>
      <c r="B1223" s="19" t="s">
        <v>819</v>
      </c>
      <c r="C1223" s="18" t="s">
        <v>14</v>
      </c>
      <c r="D1223" s="18" t="s">
        <v>15</v>
      </c>
      <c r="E1223" s="20">
        <v>0.13</v>
      </c>
      <c r="F1223" s="21">
        <v>28.88</v>
      </c>
      <c r="G1223" s="21">
        <f>ROUND(ROUND(E1223,8)*F1223,2)</f>
        <v>3.75</v>
      </c>
    </row>
    <row r="1224" spans="1:7" ht="15" customHeight="1">
      <c r="A1224" s="18" t="s">
        <v>607</v>
      </c>
      <c r="B1224" s="19" t="s">
        <v>608</v>
      </c>
      <c r="C1224" s="18" t="s">
        <v>14</v>
      </c>
      <c r="D1224" s="18" t="s">
        <v>15</v>
      </c>
      <c r="E1224" s="20">
        <v>1.3</v>
      </c>
      <c r="F1224" s="21">
        <v>22.1</v>
      </c>
      <c r="G1224" s="21">
        <f>ROUND(ROUND(E1224,8)*F1224,2)</f>
        <v>28.73</v>
      </c>
    </row>
    <row r="1225" spans="1:7" ht="18" customHeight="1">
      <c r="A1225" s="1"/>
      <c r="B1225" s="1"/>
      <c r="C1225" s="1"/>
      <c r="D1225" s="1"/>
      <c r="E1225" s="77" t="s">
        <v>589</v>
      </c>
      <c r="F1225" s="77"/>
      <c r="G1225" s="22">
        <f>SUM(G1223:G1224)</f>
        <v>32.480000000000004</v>
      </c>
    </row>
    <row r="1226" spans="1:7" ht="15" customHeight="1">
      <c r="A1226" s="1"/>
      <c r="B1226" s="1"/>
      <c r="C1226" s="1"/>
      <c r="D1226" s="1"/>
      <c r="E1226" s="78" t="s">
        <v>522</v>
      </c>
      <c r="F1226" s="78"/>
      <c r="G1226" s="4">
        <f>SUM(G1225)</f>
        <v>32.480000000000004</v>
      </c>
    </row>
    <row r="1227" spans="1:7" ht="15" customHeight="1">
      <c r="A1227" s="1"/>
      <c r="B1227" s="1"/>
      <c r="C1227" s="1"/>
      <c r="D1227" s="1"/>
      <c r="E1227" s="78" t="s">
        <v>523</v>
      </c>
      <c r="F1227" s="78"/>
      <c r="G1227" s="4">
        <f>ROUND(G1226*(0/100),2)</f>
        <v>0</v>
      </c>
    </row>
    <row r="1228" spans="1:7" ht="15" customHeight="1">
      <c r="A1228" s="1"/>
      <c r="B1228" s="1"/>
      <c r="C1228" s="1"/>
      <c r="D1228" s="1"/>
      <c r="E1228" s="78" t="s">
        <v>524</v>
      </c>
      <c r="F1228" s="78"/>
      <c r="G1228" s="4">
        <f>G1227+G1226</f>
        <v>32.480000000000004</v>
      </c>
    </row>
    <row r="1229" spans="1:7" ht="9.9499999999999993" customHeight="1">
      <c r="A1229" s="1"/>
      <c r="B1229" s="1"/>
      <c r="C1229" s="1"/>
      <c r="D1229" s="1"/>
      <c r="E1229" s="79"/>
      <c r="F1229" s="79"/>
      <c r="G1229" s="79"/>
    </row>
    <row r="1230" spans="1:7" ht="20.100000000000001" customHeight="1">
      <c r="A1230" s="80" t="s">
        <v>1059</v>
      </c>
      <c r="B1230" s="80"/>
      <c r="C1230" s="80"/>
      <c r="D1230" s="80"/>
      <c r="E1230" s="80"/>
      <c r="F1230" s="80"/>
      <c r="G1230" s="80"/>
    </row>
    <row r="1231" spans="1:7" ht="15" customHeight="1">
      <c r="A1231" s="76" t="s">
        <v>586</v>
      </c>
      <c r="B1231" s="76"/>
      <c r="C1231" s="12" t="s">
        <v>4</v>
      </c>
      <c r="D1231" s="12" t="s">
        <v>501</v>
      </c>
      <c r="E1231" s="12" t="s">
        <v>502</v>
      </c>
      <c r="F1231" s="12" t="s">
        <v>503</v>
      </c>
      <c r="G1231" s="12" t="s">
        <v>504</v>
      </c>
    </row>
    <row r="1232" spans="1:7" ht="15" customHeight="1">
      <c r="A1232" s="18" t="s">
        <v>818</v>
      </c>
      <c r="B1232" s="19" t="s">
        <v>819</v>
      </c>
      <c r="C1232" s="18" t="s">
        <v>14</v>
      </c>
      <c r="D1232" s="18" t="s">
        <v>15</v>
      </c>
      <c r="E1232" s="20">
        <v>0.11509999999999999</v>
      </c>
      <c r="F1232" s="21">
        <v>28.88</v>
      </c>
      <c r="G1232" s="21">
        <f>TRUNC(TRUNC(E1232,8)*F1232,2)</f>
        <v>3.32</v>
      </c>
    </row>
    <row r="1233" spans="1:7" ht="15" customHeight="1">
      <c r="A1233" s="18" t="s">
        <v>607</v>
      </c>
      <c r="B1233" s="19" t="s">
        <v>608</v>
      </c>
      <c r="C1233" s="18" t="s">
        <v>14</v>
      </c>
      <c r="D1233" s="18" t="s">
        <v>15</v>
      </c>
      <c r="E1233" s="20">
        <v>0.38719999999999999</v>
      </c>
      <c r="F1233" s="21">
        <v>22.1</v>
      </c>
      <c r="G1233" s="21">
        <f>TRUNC(TRUNC(E1233,8)*F1233,2)</f>
        <v>8.5500000000000007</v>
      </c>
    </row>
    <row r="1234" spans="1:7" ht="18" customHeight="1">
      <c r="A1234" s="1"/>
      <c r="B1234" s="1"/>
      <c r="C1234" s="1"/>
      <c r="D1234" s="1"/>
      <c r="E1234" s="77" t="s">
        <v>589</v>
      </c>
      <c r="F1234" s="77"/>
      <c r="G1234" s="22">
        <f>SUM(G1232:G1233)</f>
        <v>11.870000000000001</v>
      </c>
    </row>
    <row r="1235" spans="1:7" ht="15" customHeight="1">
      <c r="A1235" s="1"/>
      <c r="B1235" s="1"/>
      <c r="C1235" s="1"/>
      <c r="D1235" s="1"/>
      <c r="E1235" s="78" t="s">
        <v>522</v>
      </c>
      <c r="F1235" s="78"/>
      <c r="G1235" s="4">
        <f>SUM(G1234)</f>
        <v>11.870000000000001</v>
      </c>
    </row>
    <row r="1236" spans="1:7" ht="15" customHeight="1">
      <c r="A1236" s="1"/>
      <c r="B1236" s="1"/>
      <c r="C1236" s="1"/>
      <c r="D1236" s="1"/>
      <c r="E1236" s="78" t="s">
        <v>523</v>
      </c>
      <c r="F1236" s="78"/>
      <c r="G1236" s="4">
        <f>ROUND(G1235*(0/100),2)</f>
        <v>0</v>
      </c>
    </row>
    <row r="1237" spans="1:7" ht="15" customHeight="1">
      <c r="A1237" s="1"/>
      <c r="B1237" s="1"/>
      <c r="C1237" s="1"/>
      <c r="D1237" s="1"/>
      <c r="E1237" s="78" t="s">
        <v>524</v>
      </c>
      <c r="F1237" s="78"/>
      <c r="G1237" s="4">
        <f>G1236+G1235</f>
        <v>11.870000000000001</v>
      </c>
    </row>
    <row r="1238" spans="1:7" ht="9.9499999999999993" customHeight="1">
      <c r="A1238" s="1"/>
      <c r="B1238" s="1"/>
      <c r="C1238" s="1"/>
      <c r="D1238" s="1"/>
      <c r="E1238" s="79"/>
      <c r="F1238" s="79"/>
      <c r="G1238" s="79"/>
    </row>
    <row r="1239" spans="1:7" ht="20.100000000000001" customHeight="1">
      <c r="A1239" s="80" t="s">
        <v>1060</v>
      </c>
      <c r="B1239" s="80"/>
      <c r="C1239" s="80"/>
      <c r="D1239" s="80"/>
      <c r="E1239" s="80"/>
      <c r="F1239" s="80"/>
      <c r="G1239" s="80"/>
    </row>
    <row r="1240" spans="1:7" ht="15" customHeight="1">
      <c r="A1240" s="76" t="s">
        <v>553</v>
      </c>
      <c r="B1240" s="76"/>
      <c r="C1240" s="12" t="s">
        <v>4</v>
      </c>
      <c r="D1240" s="12" t="s">
        <v>501</v>
      </c>
      <c r="E1240" s="12" t="s">
        <v>502</v>
      </c>
      <c r="F1240" s="12" t="s">
        <v>503</v>
      </c>
      <c r="G1240" s="12" t="s">
        <v>504</v>
      </c>
    </row>
    <row r="1241" spans="1:7" ht="21" customHeight="1">
      <c r="A1241" s="18" t="s">
        <v>1049</v>
      </c>
      <c r="B1241" s="19" t="s">
        <v>1050</v>
      </c>
      <c r="C1241" s="18" t="s">
        <v>14</v>
      </c>
      <c r="D1241" s="18" t="s">
        <v>817</v>
      </c>
      <c r="E1241" s="20">
        <v>0.21</v>
      </c>
      <c r="F1241" s="21">
        <v>16.59</v>
      </c>
      <c r="G1241" s="21">
        <f>TRUNC(TRUNC(E1241,8)*F1241,2)</f>
        <v>3.48</v>
      </c>
    </row>
    <row r="1242" spans="1:7" ht="15" customHeight="1">
      <c r="A1242" s="18" t="s">
        <v>1051</v>
      </c>
      <c r="B1242" s="19" t="s">
        <v>1052</v>
      </c>
      <c r="C1242" s="18" t="s">
        <v>14</v>
      </c>
      <c r="D1242" s="18" t="s">
        <v>101</v>
      </c>
      <c r="E1242" s="20">
        <v>0.5</v>
      </c>
      <c r="F1242" s="21">
        <v>0.72</v>
      </c>
      <c r="G1242" s="21">
        <f>TRUNC(TRUNC(E1242,8)*F1242,2)</f>
        <v>0.36</v>
      </c>
    </row>
    <row r="1243" spans="1:7" ht="15" customHeight="1">
      <c r="A1243" s="1"/>
      <c r="B1243" s="1"/>
      <c r="C1243" s="1"/>
      <c r="D1243" s="1"/>
      <c r="E1243" s="77" t="s">
        <v>555</v>
      </c>
      <c r="F1243" s="77"/>
      <c r="G1243" s="22">
        <f>SUM(G1241:G1242)</f>
        <v>3.84</v>
      </c>
    </row>
    <row r="1244" spans="1:7" ht="15" customHeight="1">
      <c r="A1244" s="76" t="s">
        <v>586</v>
      </c>
      <c r="B1244" s="76"/>
      <c r="C1244" s="12" t="s">
        <v>4</v>
      </c>
      <c r="D1244" s="12" t="s">
        <v>501</v>
      </c>
      <c r="E1244" s="12" t="s">
        <v>502</v>
      </c>
      <c r="F1244" s="12" t="s">
        <v>503</v>
      </c>
      <c r="G1244" s="12" t="s">
        <v>504</v>
      </c>
    </row>
    <row r="1245" spans="1:7" ht="15" customHeight="1">
      <c r="A1245" s="18" t="s">
        <v>818</v>
      </c>
      <c r="B1245" s="19" t="s">
        <v>819</v>
      </c>
      <c r="C1245" s="18" t="s">
        <v>14</v>
      </c>
      <c r="D1245" s="18" t="s">
        <v>15</v>
      </c>
      <c r="E1245" s="20">
        <v>0.245</v>
      </c>
      <c r="F1245" s="21">
        <v>28.88</v>
      </c>
      <c r="G1245" s="21">
        <f>TRUNC(TRUNC(E1245,8)*F1245,2)</f>
        <v>7.07</v>
      </c>
    </row>
    <row r="1246" spans="1:7" ht="15" customHeight="1">
      <c r="A1246" s="18" t="s">
        <v>607</v>
      </c>
      <c r="B1246" s="19" t="s">
        <v>608</v>
      </c>
      <c r="C1246" s="18" t="s">
        <v>14</v>
      </c>
      <c r="D1246" s="18" t="s">
        <v>15</v>
      </c>
      <c r="E1246" s="20">
        <v>0.123</v>
      </c>
      <c r="F1246" s="21">
        <v>22.1</v>
      </c>
      <c r="G1246" s="21">
        <f>TRUNC(TRUNC(E1246,8)*F1246,2)</f>
        <v>2.71</v>
      </c>
    </row>
    <row r="1247" spans="1:7" ht="18" customHeight="1">
      <c r="A1247" s="1"/>
      <c r="B1247" s="1"/>
      <c r="C1247" s="1"/>
      <c r="D1247" s="1"/>
      <c r="E1247" s="77" t="s">
        <v>589</v>
      </c>
      <c r="F1247" s="77"/>
      <c r="G1247" s="22">
        <f>SUM(G1245:G1246)</f>
        <v>9.7800000000000011</v>
      </c>
    </row>
    <row r="1248" spans="1:7" ht="15" customHeight="1">
      <c r="A1248" s="76" t="s">
        <v>518</v>
      </c>
      <c r="B1248" s="76"/>
      <c r="C1248" s="12" t="s">
        <v>4</v>
      </c>
      <c r="D1248" s="12" t="s">
        <v>501</v>
      </c>
      <c r="E1248" s="12" t="s">
        <v>502</v>
      </c>
      <c r="F1248" s="12" t="s">
        <v>503</v>
      </c>
      <c r="G1248" s="12" t="s">
        <v>504</v>
      </c>
    </row>
    <row r="1249" spans="1:7" ht="29.1" customHeight="1">
      <c r="A1249" s="18" t="s">
        <v>1053</v>
      </c>
      <c r="B1249" s="19" t="s">
        <v>1054</v>
      </c>
      <c r="C1249" s="18" t="s">
        <v>14</v>
      </c>
      <c r="D1249" s="18" t="s">
        <v>118</v>
      </c>
      <c r="E1249" s="20">
        <v>4.3099999999999999E-2</v>
      </c>
      <c r="F1249" s="21">
        <v>640.80999999999995</v>
      </c>
      <c r="G1249" s="21">
        <f>TRUNC(TRUNC(E1249,8)*F1249,2)</f>
        <v>27.61</v>
      </c>
    </row>
    <row r="1250" spans="1:7" ht="15" customHeight="1">
      <c r="A1250" s="1"/>
      <c r="B1250" s="1"/>
      <c r="C1250" s="1"/>
      <c r="D1250" s="1"/>
      <c r="E1250" s="77" t="s">
        <v>521</v>
      </c>
      <c r="F1250" s="77"/>
      <c r="G1250" s="22">
        <f>SUM(G1249:G1249)</f>
        <v>27.61</v>
      </c>
    </row>
    <row r="1251" spans="1:7" ht="15" customHeight="1">
      <c r="A1251" s="1"/>
      <c r="B1251" s="1"/>
      <c r="C1251" s="1"/>
      <c r="D1251" s="1"/>
      <c r="E1251" s="78" t="s">
        <v>522</v>
      </c>
      <c r="F1251" s="78"/>
      <c r="G1251" s="4">
        <f>SUM(G1243,G1247,G1250)</f>
        <v>41.230000000000004</v>
      </c>
    </row>
    <row r="1252" spans="1:7" ht="15" customHeight="1">
      <c r="A1252" s="1"/>
      <c r="B1252" s="1"/>
      <c r="C1252" s="1"/>
      <c r="D1252" s="1"/>
      <c r="E1252" s="78" t="s">
        <v>523</v>
      </c>
      <c r="F1252" s="78"/>
      <c r="G1252" s="4">
        <f>ROUND(G1251*(0/100),2)</f>
        <v>0</v>
      </c>
    </row>
    <row r="1253" spans="1:7" ht="15" customHeight="1">
      <c r="A1253" s="1"/>
      <c r="B1253" s="1"/>
      <c r="C1253" s="1"/>
      <c r="D1253" s="1"/>
      <c r="E1253" s="78" t="s">
        <v>524</v>
      </c>
      <c r="F1253" s="78"/>
      <c r="G1253" s="4">
        <f>G1252+G1251</f>
        <v>41.230000000000004</v>
      </c>
    </row>
    <row r="1254" spans="1:7" ht="9.9499999999999993" customHeight="1">
      <c r="A1254" s="1"/>
      <c r="B1254" s="1"/>
      <c r="C1254" s="1"/>
      <c r="D1254" s="1"/>
      <c r="E1254" s="79"/>
      <c r="F1254" s="79"/>
      <c r="G1254" s="79"/>
    </row>
    <row r="1255" spans="1:7" ht="20.100000000000001" customHeight="1">
      <c r="A1255" s="80" t="s">
        <v>1061</v>
      </c>
      <c r="B1255" s="80"/>
      <c r="C1255" s="80"/>
      <c r="D1255" s="80"/>
      <c r="E1255" s="80"/>
      <c r="F1255" s="80"/>
      <c r="G1255" s="80"/>
    </row>
    <row r="1256" spans="1:7" ht="15" customHeight="1">
      <c r="A1256" s="76" t="s">
        <v>553</v>
      </c>
      <c r="B1256" s="76"/>
      <c r="C1256" s="12" t="s">
        <v>4</v>
      </c>
      <c r="D1256" s="12" t="s">
        <v>501</v>
      </c>
      <c r="E1256" s="12" t="s">
        <v>502</v>
      </c>
      <c r="F1256" s="12" t="s">
        <v>503</v>
      </c>
      <c r="G1256" s="12" t="s">
        <v>504</v>
      </c>
    </row>
    <row r="1257" spans="1:7" ht="15" customHeight="1">
      <c r="A1257" s="18" t="s">
        <v>908</v>
      </c>
      <c r="B1257" s="19" t="s">
        <v>909</v>
      </c>
      <c r="C1257" s="18" t="s">
        <v>14</v>
      </c>
      <c r="D1257" s="18" t="s">
        <v>101</v>
      </c>
      <c r="E1257" s="20">
        <v>0.26</v>
      </c>
      <c r="F1257" s="21">
        <v>8.01</v>
      </c>
      <c r="G1257" s="21">
        <f>ROUND(ROUND(E1257,8)*F1257,2)</f>
        <v>2.08</v>
      </c>
    </row>
    <row r="1258" spans="1:7" ht="21" customHeight="1">
      <c r="A1258" s="18" t="s">
        <v>1062</v>
      </c>
      <c r="B1258" s="19" t="s">
        <v>1063</v>
      </c>
      <c r="C1258" s="18" t="s">
        <v>14</v>
      </c>
      <c r="D1258" s="18" t="s">
        <v>48</v>
      </c>
      <c r="E1258" s="20">
        <v>1.1499999999999999</v>
      </c>
      <c r="F1258" s="21">
        <v>86.65</v>
      </c>
      <c r="G1258" s="21">
        <f>ROUND(ROUND(E1258,8)*F1258,2)</f>
        <v>99.65</v>
      </c>
    </row>
    <row r="1259" spans="1:7" ht="21" customHeight="1">
      <c r="A1259" s="18" t="s">
        <v>912</v>
      </c>
      <c r="B1259" s="19" t="s">
        <v>913</v>
      </c>
      <c r="C1259" s="18" t="s">
        <v>14</v>
      </c>
      <c r="D1259" s="18" t="s">
        <v>817</v>
      </c>
      <c r="E1259" s="20">
        <v>0.61499999999999999</v>
      </c>
      <c r="F1259" s="21">
        <v>21.59</v>
      </c>
      <c r="G1259" s="21">
        <f>ROUND(ROUND(E1259,8)*F1259,2)</f>
        <v>13.28</v>
      </c>
    </row>
    <row r="1260" spans="1:7" ht="15" customHeight="1">
      <c r="A1260" s="1"/>
      <c r="B1260" s="1"/>
      <c r="C1260" s="1"/>
      <c r="D1260" s="1"/>
      <c r="E1260" s="77" t="s">
        <v>555</v>
      </c>
      <c r="F1260" s="77"/>
      <c r="G1260" s="22">
        <f>SUM(G1257:G1259)</f>
        <v>115.01</v>
      </c>
    </row>
    <row r="1261" spans="1:7" ht="15" customHeight="1">
      <c r="A1261" s="76" t="s">
        <v>586</v>
      </c>
      <c r="B1261" s="76"/>
      <c r="C1261" s="12" t="s">
        <v>4</v>
      </c>
      <c r="D1261" s="12" t="s">
        <v>501</v>
      </c>
      <c r="E1261" s="12" t="s">
        <v>502</v>
      </c>
      <c r="F1261" s="12" t="s">
        <v>503</v>
      </c>
      <c r="G1261" s="12" t="s">
        <v>504</v>
      </c>
    </row>
    <row r="1262" spans="1:7" ht="21" customHeight="1">
      <c r="A1262" s="18" t="s">
        <v>898</v>
      </c>
      <c r="B1262" s="19" t="s">
        <v>899</v>
      </c>
      <c r="C1262" s="18" t="s">
        <v>14</v>
      </c>
      <c r="D1262" s="18" t="s">
        <v>15</v>
      </c>
      <c r="E1262" s="20">
        <v>0.192</v>
      </c>
      <c r="F1262" s="21">
        <v>22.26</v>
      </c>
      <c r="G1262" s="21">
        <f>ROUND(ROUND(E1262,8)*F1262,2)</f>
        <v>4.2699999999999996</v>
      </c>
    </row>
    <row r="1263" spans="1:7" ht="15" customHeight="1">
      <c r="A1263" s="18" t="s">
        <v>900</v>
      </c>
      <c r="B1263" s="19" t="s">
        <v>901</v>
      </c>
      <c r="C1263" s="18" t="s">
        <v>14</v>
      </c>
      <c r="D1263" s="18" t="s">
        <v>15</v>
      </c>
      <c r="E1263" s="20">
        <v>0.94799999999999995</v>
      </c>
      <c r="F1263" s="21">
        <v>28.88</v>
      </c>
      <c r="G1263" s="21">
        <f>ROUND(ROUND(E1263,8)*F1263,2)</f>
        <v>27.38</v>
      </c>
    </row>
    <row r="1264" spans="1:7" ht="18" customHeight="1">
      <c r="A1264" s="1"/>
      <c r="B1264" s="1"/>
      <c r="C1264" s="1"/>
      <c r="D1264" s="1"/>
      <c r="E1264" s="77" t="s">
        <v>589</v>
      </c>
      <c r="F1264" s="77"/>
      <c r="G1264" s="22">
        <f>SUM(G1262:G1263)</f>
        <v>31.65</v>
      </c>
    </row>
    <row r="1265" spans="1:7" ht="15" customHeight="1">
      <c r="A1265" s="1"/>
      <c r="B1265" s="1"/>
      <c r="C1265" s="1"/>
      <c r="D1265" s="1"/>
      <c r="E1265" s="78" t="s">
        <v>522</v>
      </c>
      <c r="F1265" s="78"/>
      <c r="G1265" s="4">
        <f>SUM(G1260,G1264)</f>
        <v>146.66</v>
      </c>
    </row>
    <row r="1266" spans="1:7" ht="15" customHeight="1">
      <c r="A1266" s="1"/>
      <c r="B1266" s="1"/>
      <c r="C1266" s="1"/>
      <c r="D1266" s="1"/>
      <c r="E1266" s="78" t="s">
        <v>523</v>
      </c>
      <c r="F1266" s="78"/>
      <c r="G1266" s="4">
        <f>ROUND(G1265*(0/100),2)</f>
        <v>0</v>
      </c>
    </row>
    <row r="1267" spans="1:7" ht="15" customHeight="1">
      <c r="A1267" s="1"/>
      <c r="B1267" s="1"/>
      <c r="C1267" s="1"/>
      <c r="D1267" s="1"/>
      <c r="E1267" s="78" t="s">
        <v>524</v>
      </c>
      <c r="F1267" s="78"/>
      <c r="G1267" s="4">
        <f>G1266+G1265</f>
        <v>146.66</v>
      </c>
    </row>
    <row r="1268" spans="1:7" ht="9.9499999999999993" customHeight="1">
      <c r="A1268" s="1"/>
      <c r="B1268" s="1"/>
      <c r="C1268" s="1"/>
      <c r="D1268" s="1"/>
      <c r="E1268" s="79"/>
      <c r="F1268" s="79"/>
      <c r="G1268" s="79"/>
    </row>
    <row r="1269" spans="1:7" ht="20.100000000000001" customHeight="1">
      <c r="A1269" s="80" t="s">
        <v>1064</v>
      </c>
      <c r="B1269" s="80"/>
      <c r="C1269" s="80"/>
      <c r="D1269" s="80"/>
      <c r="E1269" s="80"/>
      <c r="F1269" s="80"/>
      <c r="G1269" s="80"/>
    </row>
    <row r="1270" spans="1:7" ht="15" customHeight="1">
      <c r="A1270" s="76" t="s">
        <v>553</v>
      </c>
      <c r="B1270" s="76"/>
      <c r="C1270" s="12" t="s">
        <v>4</v>
      </c>
      <c r="D1270" s="12" t="s">
        <v>501</v>
      </c>
      <c r="E1270" s="12" t="s">
        <v>502</v>
      </c>
      <c r="F1270" s="12" t="s">
        <v>503</v>
      </c>
      <c r="G1270" s="12" t="s">
        <v>504</v>
      </c>
    </row>
    <row r="1271" spans="1:7" ht="21" customHeight="1">
      <c r="A1271" s="18" t="s">
        <v>1065</v>
      </c>
      <c r="B1271" s="19" t="s">
        <v>1066</v>
      </c>
      <c r="C1271" s="18" t="s">
        <v>14</v>
      </c>
      <c r="D1271" s="18" t="s">
        <v>48</v>
      </c>
      <c r="E1271" s="20">
        <v>1.04</v>
      </c>
      <c r="F1271" s="21">
        <v>2.73</v>
      </c>
      <c r="G1271" s="21">
        <f>TRUNC(TRUNC(E1271,8)*F1271,2)</f>
        <v>2.83</v>
      </c>
    </row>
    <row r="1272" spans="1:7" ht="15" customHeight="1">
      <c r="A1272" s="1"/>
      <c r="B1272" s="1"/>
      <c r="C1272" s="1"/>
      <c r="D1272" s="1"/>
      <c r="E1272" s="77" t="s">
        <v>555</v>
      </c>
      <c r="F1272" s="77"/>
      <c r="G1272" s="22">
        <f>SUM(G1271:G1271)</f>
        <v>2.83</v>
      </c>
    </row>
    <row r="1273" spans="1:7" ht="15" customHeight="1">
      <c r="A1273" s="76" t="s">
        <v>586</v>
      </c>
      <c r="B1273" s="76"/>
      <c r="C1273" s="12" t="s">
        <v>4</v>
      </c>
      <c r="D1273" s="12" t="s">
        <v>501</v>
      </c>
      <c r="E1273" s="12" t="s">
        <v>502</v>
      </c>
      <c r="F1273" s="12" t="s">
        <v>503</v>
      </c>
      <c r="G1273" s="12" t="s">
        <v>504</v>
      </c>
    </row>
    <row r="1274" spans="1:7" ht="15" customHeight="1">
      <c r="A1274" s="18" t="s">
        <v>818</v>
      </c>
      <c r="B1274" s="19" t="s">
        <v>819</v>
      </c>
      <c r="C1274" s="18" t="s">
        <v>14</v>
      </c>
      <c r="D1274" s="18" t="s">
        <v>15</v>
      </c>
      <c r="E1274" s="20">
        <v>0.92820000000000003</v>
      </c>
      <c r="F1274" s="21">
        <v>28.88</v>
      </c>
      <c r="G1274" s="21">
        <f>TRUNC(TRUNC(E1274,8)*F1274,2)</f>
        <v>26.8</v>
      </c>
    </row>
    <row r="1275" spans="1:7" ht="15" customHeight="1">
      <c r="A1275" s="18" t="s">
        <v>607</v>
      </c>
      <c r="B1275" s="19" t="s">
        <v>608</v>
      </c>
      <c r="C1275" s="18" t="s">
        <v>14</v>
      </c>
      <c r="D1275" s="18" t="s">
        <v>15</v>
      </c>
      <c r="E1275" s="20">
        <v>0.20930000000000001</v>
      </c>
      <c r="F1275" s="21">
        <v>22.1</v>
      </c>
      <c r="G1275" s="21">
        <f>TRUNC(TRUNC(E1275,8)*F1275,2)</f>
        <v>4.62</v>
      </c>
    </row>
    <row r="1276" spans="1:7" ht="18" customHeight="1">
      <c r="A1276" s="1"/>
      <c r="B1276" s="1"/>
      <c r="C1276" s="1"/>
      <c r="D1276" s="1"/>
      <c r="E1276" s="77" t="s">
        <v>589</v>
      </c>
      <c r="F1276" s="77"/>
      <c r="G1276" s="22">
        <f>SUM(G1274:G1275)</f>
        <v>31.42</v>
      </c>
    </row>
    <row r="1277" spans="1:7" ht="15" customHeight="1">
      <c r="A1277" s="76" t="s">
        <v>518</v>
      </c>
      <c r="B1277" s="76"/>
      <c r="C1277" s="12" t="s">
        <v>4</v>
      </c>
      <c r="D1277" s="12" t="s">
        <v>501</v>
      </c>
      <c r="E1277" s="12" t="s">
        <v>502</v>
      </c>
      <c r="F1277" s="12" t="s">
        <v>503</v>
      </c>
      <c r="G1277" s="12" t="s">
        <v>504</v>
      </c>
    </row>
    <row r="1278" spans="1:7" ht="29.1" customHeight="1">
      <c r="A1278" s="18" t="s">
        <v>1067</v>
      </c>
      <c r="B1278" s="19" t="s">
        <v>1068</v>
      </c>
      <c r="C1278" s="18" t="s">
        <v>14</v>
      </c>
      <c r="D1278" s="18" t="s">
        <v>118</v>
      </c>
      <c r="E1278" s="20">
        <v>4.3999999999999997E-2</v>
      </c>
      <c r="F1278" s="21">
        <v>825.74</v>
      </c>
      <c r="G1278" s="21">
        <f>TRUNC(TRUNC(E1278,8)*F1278,2)</f>
        <v>36.33</v>
      </c>
    </row>
    <row r="1279" spans="1:7" ht="15" customHeight="1">
      <c r="A1279" s="1"/>
      <c r="B1279" s="1"/>
      <c r="C1279" s="1"/>
      <c r="D1279" s="1"/>
      <c r="E1279" s="77" t="s">
        <v>521</v>
      </c>
      <c r="F1279" s="77"/>
      <c r="G1279" s="22">
        <f>SUM(G1278:G1278)</f>
        <v>36.33</v>
      </c>
    </row>
    <row r="1280" spans="1:7" ht="15" customHeight="1">
      <c r="A1280" s="1"/>
      <c r="B1280" s="1"/>
      <c r="C1280" s="1"/>
      <c r="D1280" s="1"/>
      <c r="E1280" s="78" t="s">
        <v>522</v>
      </c>
      <c r="F1280" s="78"/>
      <c r="G1280" s="4">
        <f>SUM(G1272,G1276,G1279)</f>
        <v>70.58</v>
      </c>
    </row>
    <row r="1281" spans="1:7" ht="15" customHeight="1">
      <c r="A1281" s="1"/>
      <c r="B1281" s="1"/>
      <c r="C1281" s="1"/>
      <c r="D1281" s="1"/>
      <c r="E1281" s="78" t="s">
        <v>523</v>
      </c>
      <c r="F1281" s="78"/>
      <c r="G1281" s="4">
        <f>ROUND(G1280*(0/100),2)</f>
        <v>0</v>
      </c>
    </row>
    <row r="1282" spans="1:7" ht="15" customHeight="1">
      <c r="A1282" s="1"/>
      <c r="B1282" s="1"/>
      <c r="C1282" s="1"/>
      <c r="D1282" s="1"/>
      <c r="E1282" s="78" t="s">
        <v>524</v>
      </c>
      <c r="F1282" s="78"/>
      <c r="G1282" s="4">
        <f>G1281+G1280</f>
        <v>70.58</v>
      </c>
    </row>
    <row r="1283" spans="1:7" ht="9.9499999999999993" customHeight="1">
      <c r="A1283" s="1"/>
      <c r="B1283" s="1"/>
      <c r="C1283" s="1"/>
      <c r="D1283" s="1"/>
      <c r="E1283" s="79"/>
      <c r="F1283" s="79"/>
      <c r="G1283" s="79"/>
    </row>
    <row r="1284" spans="1:7" ht="20.100000000000001" customHeight="1">
      <c r="A1284" s="80" t="s">
        <v>1069</v>
      </c>
      <c r="B1284" s="80"/>
      <c r="C1284" s="80"/>
      <c r="D1284" s="80"/>
      <c r="E1284" s="80"/>
      <c r="F1284" s="80"/>
      <c r="G1284" s="80"/>
    </row>
    <row r="1285" spans="1:7" ht="15" customHeight="1">
      <c r="A1285" s="76" t="s">
        <v>553</v>
      </c>
      <c r="B1285" s="76"/>
      <c r="C1285" s="12" t="s">
        <v>4</v>
      </c>
      <c r="D1285" s="12" t="s">
        <v>501</v>
      </c>
      <c r="E1285" s="12" t="s">
        <v>502</v>
      </c>
      <c r="F1285" s="12" t="s">
        <v>503</v>
      </c>
      <c r="G1285" s="12" t="s">
        <v>504</v>
      </c>
    </row>
    <row r="1286" spans="1:7" ht="21" customHeight="1">
      <c r="A1286" s="18" t="s">
        <v>1070</v>
      </c>
      <c r="B1286" s="19" t="s">
        <v>1071</v>
      </c>
      <c r="C1286" s="18" t="s">
        <v>14</v>
      </c>
      <c r="D1286" s="18" t="s">
        <v>48</v>
      </c>
      <c r="E1286" s="20">
        <v>1.05</v>
      </c>
      <c r="F1286" s="21">
        <v>12.48</v>
      </c>
      <c r="G1286" s="21">
        <f>TRUNC(TRUNC(E1286,8)*F1286,2)</f>
        <v>13.1</v>
      </c>
    </row>
    <row r="1287" spans="1:7" ht="15" customHeight="1">
      <c r="A1287" s="1"/>
      <c r="B1287" s="1"/>
      <c r="C1287" s="1"/>
      <c r="D1287" s="1"/>
      <c r="E1287" s="77" t="s">
        <v>555</v>
      </c>
      <c r="F1287" s="77"/>
      <c r="G1287" s="22">
        <f>SUM(G1286:G1286)</f>
        <v>13.1</v>
      </c>
    </row>
    <row r="1288" spans="1:7" ht="15" customHeight="1">
      <c r="A1288" s="76" t="s">
        <v>586</v>
      </c>
      <c r="B1288" s="76"/>
      <c r="C1288" s="12" t="s">
        <v>4</v>
      </c>
      <c r="D1288" s="12" t="s">
        <v>501</v>
      </c>
      <c r="E1288" s="12" t="s">
        <v>502</v>
      </c>
      <c r="F1288" s="12" t="s">
        <v>503</v>
      </c>
      <c r="G1288" s="12" t="s">
        <v>504</v>
      </c>
    </row>
    <row r="1289" spans="1:7" ht="15" customHeight="1">
      <c r="A1289" s="18" t="s">
        <v>818</v>
      </c>
      <c r="B1289" s="19" t="s">
        <v>819</v>
      </c>
      <c r="C1289" s="18" t="s">
        <v>14</v>
      </c>
      <c r="D1289" s="18" t="s">
        <v>15</v>
      </c>
      <c r="E1289" s="20">
        <v>0.51539999999999997</v>
      </c>
      <c r="F1289" s="21">
        <v>28.88</v>
      </c>
      <c r="G1289" s="21">
        <f>TRUNC(TRUNC(E1289,8)*F1289,2)</f>
        <v>14.88</v>
      </c>
    </row>
    <row r="1290" spans="1:7" ht="15" customHeight="1">
      <c r="A1290" s="18" t="s">
        <v>607</v>
      </c>
      <c r="B1290" s="19" t="s">
        <v>608</v>
      </c>
      <c r="C1290" s="18" t="s">
        <v>14</v>
      </c>
      <c r="D1290" s="18" t="s">
        <v>15</v>
      </c>
      <c r="E1290" s="20">
        <v>0.1162</v>
      </c>
      <c r="F1290" s="21">
        <v>22.1</v>
      </c>
      <c r="G1290" s="21">
        <f>TRUNC(TRUNC(E1290,8)*F1290,2)</f>
        <v>2.56</v>
      </c>
    </row>
    <row r="1291" spans="1:7" ht="18" customHeight="1">
      <c r="A1291" s="1"/>
      <c r="B1291" s="1"/>
      <c r="C1291" s="1"/>
      <c r="D1291" s="1"/>
      <c r="E1291" s="77" t="s">
        <v>589</v>
      </c>
      <c r="F1291" s="77"/>
      <c r="G1291" s="22">
        <f>SUM(G1289:G1290)</f>
        <v>17.440000000000001</v>
      </c>
    </row>
    <row r="1292" spans="1:7" ht="15" customHeight="1">
      <c r="A1292" s="76" t="s">
        <v>518</v>
      </c>
      <c r="B1292" s="76"/>
      <c r="C1292" s="12" t="s">
        <v>4</v>
      </c>
      <c r="D1292" s="12" t="s">
        <v>501</v>
      </c>
      <c r="E1292" s="12" t="s">
        <v>502</v>
      </c>
      <c r="F1292" s="12" t="s">
        <v>503</v>
      </c>
      <c r="G1292" s="12" t="s">
        <v>504</v>
      </c>
    </row>
    <row r="1293" spans="1:7" ht="29.1" customHeight="1">
      <c r="A1293" s="18" t="s">
        <v>1067</v>
      </c>
      <c r="B1293" s="19" t="s">
        <v>1068</v>
      </c>
      <c r="C1293" s="18" t="s">
        <v>14</v>
      </c>
      <c r="D1293" s="18" t="s">
        <v>118</v>
      </c>
      <c r="E1293" s="20">
        <v>2.5000000000000001E-2</v>
      </c>
      <c r="F1293" s="21">
        <v>825.74</v>
      </c>
      <c r="G1293" s="21">
        <f>TRUNC(TRUNC(E1293,8)*F1293,2)</f>
        <v>20.64</v>
      </c>
    </row>
    <row r="1294" spans="1:7" ht="15" customHeight="1">
      <c r="A1294" s="1"/>
      <c r="B1294" s="1"/>
      <c r="C1294" s="1"/>
      <c r="D1294" s="1"/>
      <c r="E1294" s="77" t="s">
        <v>521</v>
      </c>
      <c r="F1294" s="77"/>
      <c r="G1294" s="22">
        <f>SUM(G1293:G1293)</f>
        <v>20.64</v>
      </c>
    </row>
    <row r="1295" spans="1:7" ht="15" customHeight="1">
      <c r="A1295" s="1"/>
      <c r="B1295" s="1"/>
      <c r="C1295" s="1"/>
      <c r="D1295" s="1"/>
      <c r="E1295" s="78" t="s">
        <v>522</v>
      </c>
      <c r="F1295" s="78"/>
      <c r="G1295" s="4">
        <f>SUM(G1287,G1291,G1294)</f>
        <v>51.18</v>
      </c>
    </row>
    <row r="1296" spans="1:7" ht="15" customHeight="1">
      <c r="A1296" s="1"/>
      <c r="B1296" s="1"/>
      <c r="C1296" s="1"/>
      <c r="D1296" s="1"/>
      <c r="E1296" s="78" t="s">
        <v>523</v>
      </c>
      <c r="F1296" s="78"/>
      <c r="G1296" s="4">
        <f>ROUND(G1295*(0/100),2)</f>
        <v>0</v>
      </c>
    </row>
    <row r="1297" spans="1:7" ht="15" customHeight="1">
      <c r="A1297" s="1"/>
      <c r="B1297" s="1"/>
      <c r="C1297" s="1"/>
      <c r="D1297" s="1"/>
      <c r="E1297" s="78" t="s">
        <v>524</v>
      </c>
      <c r="F1297" s="78"/>
      <c r="G1297" s="4">
        <f>G1296+G1295</f>
        <v>51.18</v>
      </c>
    </row>
    <row r="1298" spans="1:7" ht="9.9499999999999993" customHeight="1">
      <c r="A1298" s="1"/>
      <c r="B1298" s="1"/>
      <c r="C1298" s="1"/>
      <c r="D1298" s="1"/>
      <c r="E1298" s="79"/>
      <c r="F1298" s="79"/>
      <c r="G1298" s="79"/>
    </row>
    <row r="1299" spans="1:7" ht="20.100000000000001" customHeight="1">
      <c r="A1299" s="80" t="s">
        <v>1072</v>
      </c>
      <c r="B1299" s="80"/>
      <c r="C1299" s="80"/>
      <c r="D1299" s="80"/>
      <c r="E1299" s="80"/>
      <c r="F1299" s="80"/>
      <c r="G1299" s="80"/>
    </row>
    <row r="1300" spans="1:7" ht="15" customHeight="1">
      <c r="A1300" s="76" t="s">
        <v>807</v>
      </c>
      <c r="B1300" s="76"/>
      <c r="C1300" s="12" t="s">
        <v>4</v>
      </c>
      <c r="D1300" s="12" t="s">
        <v>501</v>
      </c>
      <c r="E1300" s="12" t="s">
        <v>502</v>
      </c>
      <c r="F1300" s="12" t="s">
        <v>503</v>
      </c>
      <c r="G1300" s="12" t="s">
        <v>504</v>
      </c>
    </row>
    <row r="1301" spans="1:7" ht="29.1" customHeight="1">
      <c r="A1301" s="18" t="s">
        <v>849</v>
      </c>
      <c r="B1301" s="19" t="s">
        <v>850</v>
      </c>
      <c r="C1301" s="18" t="s">
        <v>14</v>
      </c>
      <c r="D1301" s="18" t="s">
        <v>840</v>
      </c>
      <c r="E1301" s="20">
        <v>0.1394</v>
      </c>
      <c r="F1301" s="21">
        <v>80.8</v>
      </c>
      <c r="G1301" s="21">
        <f>TRUNC(TRUNC(E1301,8)*F1301,2)</f>
        <v>11.26</v>
      </c>
    </row>
    <row r="1302" spans="1:7" ht="29.1" customHeight="1">
      <c r="A1302" s="18" t="s">
        <v>851</v>
      </c>
      <c r="B1302" s="19" t="s">
        <v>852</v>
      </c>
      <c r="C1302" s="18" t="s">
        <v>14</v>
      </c>
      <c r="D1302" s="18" t="s">
        <v>810</v>
      </c>
      <c r="E1302" s="20">
        <v>0.24</v>
      </c>
      <c r="F1302" s="21">
        <v>200.05</v>
      </c>
      <c r="G1302" s="21">
        <f>TRUNC(TRUNC(E1302,8)*F1302,2)</f>
        <v>48.01</v>
      </c>
    </row>
    <row r="1303" spans="1:7" ht="18" customHeight="1">
      <c r="A1303" s="1"/>
      <c r="B1303" s="1"/>
      <c r="C1303" s="1"/>
      <c r="D1303" s="1"/>
      <c r="E1303" s="77" t="s">
        <v>811</v>
      </c>
      <c r="F1303" s="77"/>
      <c r="G1303" s="22">
        <f>SUM(G1301:G1302)</f>
        <v>59.269999999999996</v>
      </c>
    </row>
    <row r="1304" spans="1:7" ht="15" customHeight="1">
      <c r="A1304" s="1"/>
      <c r="B1304" s="1"/>
      <c r="C1304" s="1"/>
      <c r="D1304" s="1"/>
      <c r="E1304" s="78" t="s">
        <v>522</v>
      </c>
      <c r="F1304" s="78"/>
      <c r="G1304" s="4">
        <f>SUM(G1303)</f>
        <v>59.269999999999996</v>
      </c>
    </row>
    <row r="1305" spans="1:7" ht="15" customHeight="1">
      <c r="A1305" s="1"/>
      <c r="B1305" s="1"/>
      <c r="C1305" s="1"/>
      <c r="D1305" s="1"/>
      <c r="E1305" s="78" t="s">
        <v>523</v>
      </c>
      <c r="F1305" s="78"/>
      <c r="G1305" s="4">
        <f>ROUND(G1304*(0/100),2)</f>
        <v>0</v>
      </c>
    </row>
    <row r="1306" spans="1:7" ht="15" customHeight="1">
      <c r="A1306" s="1"/>
      <c r="B1306" s="1"/>
      <c r="C1306" s="1"/>
      <c r="D1306" s="1"/>
      <c r="E1306" s="78" t="s">
        <v>524</v>
      </c>
      <c r="F1306" s="78"/>
      <c r="G1306" s="4">
        <f>G1305+G1304</f>
        <v>59.269999999999996</v>
      </c>
    </row>
    <row r="1307" spans="1:7" ht="9.9499999999999993" customHeight="1">
      <c r="A1307" s="1"/>
      <c r="B1307" s="1"/>
      <c r="C1307" s="1"/>
      <c r="D1307" s="1"/>
      <c r="E1307" s="79"/>
      <c r="F1307" s="79"/>
      <c r="G1307" s="79"/>
    </row>
    <row r="1308" spans="1:7" ht="20.100000000000001" customHeight="1">
      <c r="A1308" s="80" t="s">
        <v>1073</v>
      </c>
      <c r="B1308" s="80"/>
      <c r="C1308" s="80"/>
      <c r="D1308" s="80"/>
      <c r="E1308" s="80"/>
      <c r="F1308" s="80"/>
      <c r="G1308" s="80"/>
    </row>
    <row r="1309" spans="1:7" ht="15" customHeight="1">
      <c r="A1309" s="76" t="s">
        <v>586</v>
      </c>
      <c r="B1309" s="76"/>
      <c r="C1309" s="12" t="s">
        <v>4</v>
      </c>
      <c r="D1309" s="12" t="s">
        <v>501</v>
      </c>
      <c r="E1309" s="12" t="s">
        <v>502</v>
      </c>
      <c r="F1309" s="12" t="s">
        <v>503</v>
      </c>
      <c r="G1309" s="12" t="s">
        <v>504</v>
      </c>
    </row>
    <row r="1310" spans="1:7" ht="15" customHeight="1">
      <c r="A1310" s="18" t="s">
        <v>818</v>
      </c>
      <c r="B1310" s="19" t="s">
        <v>819</v>
      </c>
      <c r="C1310" s="18" t="s">
        <v>14</v>
      </c>
      <c r="D1310" s="18" t="s">
        <v>15</v>
      </c>
      <c r="E1310" s="20">
        <v>3.5586000000000002</v>
      </c>
      <c r="F1310" s="21">
        <v>28.88</v>
      </c>
      <c r="G1310" s="21">
        <f>TRUNC(TRUNC(E1310,8)*F1310,2)</f>
        <v>102.77</v>
      </c>
    </row>
    <row r="1311" spans="1:7" ht="15" customHeight="1">
      <c r="A1311" s="18" t="s">
        <v>607</v>
      </c>
      <c r="B1311" s="19" t="s">
        <v>608</v>
      </c>
      <c r="C1311" s="18" t="s">
        <v>14</v>
      </c>
      <c r="D1311" s="18" t="s">
        <v>15</v>
      </c>
      <c r="E1311" s="20">
        <v>22.063600000000001</v>
      </c>
      <c r="F1311" s="21">
        <v>22.1</v>
      </c>
      <c r="G1311" s="21">
        <f>TRUNC(TRUNC(E1311,8)*F1311,2)</f>
        <v>487.6</v>
      </c>
    </row>
    <row r="1312" spans="1:7" ht="18" customHeight="1">
      <c r="A1312" s="1"/>
      <c r="B1312" s="1"/>
      <c r="C1312" s="1"/>
      <c r="D1312" s="1"/>
      <c r="E1312" s="77" t="s">
        <v>589</v>
      </c>
      <c r="F1312" s="77"/>
      <c r="G1312" s="22">
        <f>SUM(G1310:G1311)</f>
        <v>590.37</v>
      </c>
    </row>
    <row r="1313" spans="1:7" ht="15" customHeight="1">
      <c r="A1313" s="1"/>
      <c r="B1313" s="1"/>
      <c r="C1313" s="1"/>
      <c r="D1313" s="1"/>
      <c r="E1313" s="78" t="s">
        <v>522</v>
      </c>
      <c r="F1313" s="78"/>
      <c r="G1313" s="4">
        <f>SUM(G1312)</f>
        <v>590.37</v>
      </c>
    </row>
    <row r="1314" spans="1:7" ht="15" customHeight="1">
      <c r="A1314" s="1"/>
      <c r="B1314" s="1"/>
      <c r="C1314" s="1"/>
      <c r="D1314" s="1"/>
      <c r="E1314" s="78" t="s">
        <v>523</v>
      </c>
      <c r="F1314" s="78"/>
      <c r="G1314" s="4">
        <f>ROUND(G1313*(0/100),2)</f>
        <v>0</v>
      </c>
    </row>
    <row r="1315" spans="1:7" ht="15" customHeight="1">
      <c r="A1315" s="1"/>
      <c r="B1315" s="1"/>
      <c r="C1315" s="1"/>
      <c r="D1315" s="1"/>
      <c r="E1315" s="78" t="s">
        <v>524</v>
      </c>
      <c r="F1315" s="78"/>
      <c r="G1315" s="4">
        <f>G1314+G1313</f>
        <v>590.37</v>
      </c>
    </row>
    <row r="1316" spans="1:7" ht="9.9499999999999993" customHeight="1">
      <c r="A1316" s="1"/>
      <c r="B1316" s="1"/>
      <c r="C1316" s="1"/>
      <c r="D1316" s="1"/>
      <c r="E1316" s="79"/>
      <c r="F1316" s="79"/>
      <c r="G1316" s="79"/>
    </row>
    <row r="1317" spans="1:7" ht="20.100000000000001" customHeight="1">
      <c r="A1317" s="80" t="s">
        <v>1074</v>
      </c>
      <c r="B1317" s="80"/>
      <c r="C1317" s="80"/>
      <c r="D1317" s="80"/>
      <c r="E1317" s="80"/>
      <c r="F1317" s="80"/>
      <c r="G1317" s="80"/>
    </row>
    <row r="1318" spans="1:7" ht="15" customHeight="1">
      <c r="A1318" s="76" t="s">
        <v>553</v>
      </c>
      <c r="B1318" s="76"/>
      <c r="C1318" s="12" t="s">
        <v>4</v>
      </c>
      <c r="D1318" s="12" t="s">
        <v>501</v>
      </c>
      <c r="E1318" s="12" t="s">
        <v>502</v>
      </c>
      <c r="F1318" s="12" t="s">
        <v>503</v>
      </c>
      <c r="G1318" s="12" t="s">
        <v>504</v>
      </c>
    </row>
    <row r="1319" spans="1:7" ht="21" customHeight="1">
      <c r="A1319" s="18" t="s">
        <v>824</v>
      </c>
      <c r="B1319" s="19" t="s">
        <v>825</v>
      </c>
      <c r="C1319" s="18" t="s">
        <v>14</v>
      </c>
      <c r="D1319" s="18" t="s">
        <v>101</v>
      </c>
      <c r="E1319" s="20">
        <v>2.5000000000000001E-2</v>
      </c>
      <c r="F1319" s="21">
        <v>15.73</v>
      </c>
      <c r="G1319" s="21">
        <f>ROUND(ROUND(E1319,8)*F1319,2)</f>
        <v>0.39</v>
      </c>
    </row>
    <row r="1320" spans="1:7" ht="29.1" customHeight="1">
      <c r="A1320" s="18" t="s">
        <v>826</v>
      </c>
      <c r="B1320" s="19" t="s">
        <v>827</v>
      </c>
      <c r="C1320" s="18" t="s">
        <v>14</v>
      </c>
      <c r="D1320" s="18" t="s">
        <v>58</v>
      </c>
      <c r="E1320" s="20">
        <v>0.54300000000000004</v>
      </c>
      <c r="F1320" s="21">
        <v>0.22</v>
      </c>
      <c r="G1320" s="21">
        <f>ROUND(ROUND(E1320,8)*F1320,2)</f>
        <v>0.12</v>
      </c>
    </row>
    <row r="1321" spans="1:7" ht="15" customHeight="1">
      <c r="A1321" s="1"/>
      <c r="B1321" s="1"/>
      <c r="C1321" s="1"/>
      <c r="D1321" s="1"/>
      <c r="E1321" s="77" t="s">
        <v>555</v>
      </c>
      <c r="F1321" s="77"/>
      <c r="G1321" s="22">
        <f>SUM(G1319:G1320)</f>
        <v>0.51</v>
      </c>
    </row>
    <row r="1322" spans="1:7" ht="15" customHeight="1">
      <c r="A1322" s="76" t="s">
        <v>586</v>
      </c>
      <c r="B1322" s="76"/>
      <c r="C1322" s="12" t="s">
        <v>4</v>
      </c>
      <c r="D1322" s="12" t="s">
        <v>501</v>
      </c>
      <c r="E1322" s="12" t="s">
        <v>502</v>
      </c>
      <c r="F1322" s="12" t="s">
        <v>503</v>
      </c>
      <c r="G1322" s="12" t="s">
        <v>504</v>
      </c>
    </row>
    <row r="1323" spans="1:7" ht="21" customHeight="1">
      <c r="A1323" s="18" t="s">
        <v>828</v>
      </c>
      <c r="B1323" s="19" t="s">
        <v>829</v>
      </c>
      <c r="C1323" s="18" t="s">
        <v>14</v>
      </c>
      <c r="D1323" s="18" t="s">
        <v>15</v>
      </c>
      <c r="E1323" s="20">
        <v>6.4000000000000003E-3</v>
      </c>
      <c r="F1323" s="21">
        <v>23.22</v>
      </c>
      <c r="G1323" s="21">
        <f>ROUND(ROUND(E1323,8)*F1323,2)</f>
        <v>0.15</v>
      </c>
    </row>
    <row r="1324" spans="1:7" ht="15" customHeight="1">
      <c r="A1324" s="18" t="s">
        <v>830</v>
      </c>
      <c r="B1324" s="19" t="s">
        <v>831</v>
      </c>
      <c r="C1324" s="18" t="s">
        <v>14</v>
      </c>
      <c r="D1324" s="18" t="s">
        <v>15</v>
      </c>
      <c r="E1324" s="20">
        <v>3.9199999999999999E-2</v>
      </c>
      <c r="F1324" s="21">
        <v>28.73</v>
      </c>
      <c r="G1324" s="21">
        <f>ROUND(ROUND(E1324,8)*F1324,2)</f>
        <v>1.1299999999999999</v>
      </c>
    </row>
    <row r="1325" spans="1:7" ht="18" customHeight="1">
      <c r="A1325" s="1"/>
      <c r="B1325" s="1"/>
      <c r="C1325" s="1"/>
      <c r="D1325" s="1"/>
      <c r="E1325" s="77" t="s">
        <v>589</v>
      </c>
      <c r="F1325" s="77"/>
      <c r="G1325" s="22">
        <f>SUM(G1323:G1324)</f>
        <v>1.2799999999999998</v>
      </c>
    </row>
    <row r="1326" spans="1:7" ht="15" customHeight="1">
      <c r="A1326" s="76" t="s">
        <v>518</v>
      </c>
      <c r="B1326" s="76"/>
      <c r="C1326" s="12" t="s">
        <v>4</v>
      </c>
      <c r="D1326" s="12" t="s">
        <v>501</v>
      </c>
      <c r="E1326" s="12" t="s">
        <v>502</v>
      </c>
      <c r="F1326" s="12" t="s">
        <v>503</v>
      </c>
      <c r="G1326" s="12" t="s">
        <v>504</v>
      </c>
    </row>
    <row r="1327" spans="1:7" ht="21" customHeight="1">
      <c r="A1327" s="18" t="s">
        <v>832</v>
      </c>
      <c r="B1327" s="19" t="s">
        <v>833</v>
      </c>
      <c r="C1327" s="18" t="s">
        <v>14</v>
      </c>
      <c r="D1327" s="18" t="s">
        <v>101</v>
      </c>
      <c r="E1327" s="20">
        <v>1</v>
      </c>
      <c r="F1327" s="21">
        <v>9.19</v>
      </c>
      <c r="G1327" s="21">
        <f>ROUND(ROUND(E1327,8)*F1327,2)</f>
        <v>9.19</v>
      </c>
    </row>
    <row r="1328" spans="1:7" ht="15" customHeight="1">
      <c r="A1328" s="1"/>
      <c r="B1328" s="1"/>
      <c r="C1328" s="1"/>
      <c r="D1328" s="1"/>
      <c r="E1328" s="77" t="s">
        <v>521</v>
      </c>
      <c r="F1328" s="77"/>
      <c r="G1328" s="22">
        <f>SUM(G1327:G1327)</f>
        <v>9.19</v>
      </c>
    </row>
    <row r="1329" spans="1:7" ht="15" customHeight="1">
      <c r="A1329" s="1"/>
      <c r="B1329" s="1"/>
      <c r="C1329" s="1"/>
      <c r="D1329" s="1"/>
      <c r="E1329" s="78" t="s">
        <v>522</v>
      </c>
      <c r="F1329" s="78"/>
      <c r="G1329" s="4">
        <f>SUM(G1321,G1325,G1328)</f>
        <v>10.979999999999999</v>
      </c>
    </row>
    <row r="1330" spans="1:7" ht="15" customHeight="1">
      <c r="A1330" s="1"/>
      <c r="B1330" s="1"/>
      <c r="C1330" s="1"/>
      <c r="D1330" s="1"/>
      <c r="E1330" s="78" t="s">
        <v>523</v>
      </c>
      <c r="F1330" s="78"/>
      <c r="G1330" s="4">
        <f>ROUND(G1329*(0/100),2)</f>
        <v>0</v>
      </c>
    </row>
    <row r="1331" spans="1:7" ht="15" customHeight="1">
      <c r="A1331" s="1"/>
      <c r="B1331" s="1"/>
      <c r="C1331" s="1"/>
      <c r="D1331" s="1"/>
      <c r="E1331" s="78" t="s">
        <v>524</v>
      </c>
      <c r="F1331" s="78"/>
      <c r="G1331" s="4">
        <f>G1330+G1329</f>
        <v>10.979999999999999</v>
      </c>
    </row>
    <row r="1332" spans="1:7" ht="9.9499999999999993" customHeight="1">
      <c r="A1332" s="1"/>
      <c r="B1332" s="1"/>
      <c r="C1332" s="1"/>
      <c r="D1332" s="1"/>
      <c r="E1332" s="79"/>
      <c r="F1332" s="79"/>
      <c r="G1332" s="79"/>
    </row>
    <row r="1333" spans="1:7" ht="20.100000000000001" customHeight="1">
      <c r="A1333" s="80" t="s">
        <v>1075</v>
      </c>
      <c r="B1333" s="80"/>
      <c r="C1333" s="80"/>
      <c r="D1333" s="80"/>
      <c r="E1333" s="80"/>
      <c r="F1333" s="80"/>
      <c r="G1333" s="80"/>
    </row>
    <row r="1334" spans="1:7" ht="15" customHeight="1">
      <c r="A1334" s="76" t="s">
        <v>557</v>
      </c>
      <c r="B1334" s="76"/>
      <c r="C1334" s="12" t="s">
        <v>4</v>
      </c>
      <c r="D1334" s="12" t="s">
        <v>501</v>
      </c>
      <c r="E1334" s="12" t="s">
        <v>502</v>
      </c>
      <c r="F1334" s="12" t="s">
        <v>503</v>
      </c>
      <c r="G1334" s="12" t="s">
        <v>504</v>
      </c>
    </row>
    <row r="1335" spans="1:7" ht="29.1" customHeight="1">
      <c r="A1335" s="18" t="s">
        <v>970</v>
      </c>
      <c r="B1335" s="19" t="s">
        <v>971</v>
      </c>
      <c r="C1335" s="18" t="s">
        <v>14</v>
      </c>
      <c r="D1335" s="18" t="s">
        <v>972</v>
      </c>
      <c r="E1335" s="20">
        <v>0.19600000000000001</v>
      </c>
      <c r="F1335" s="21">
        <v>19.82</v>
      </c>
      <c r="G1335" s="21">
        <f>TRUNC(TRUNC(E1335,8)*F1335,2)</f>
        <v>3.88</v>
      </c>
    </row>
    <row r="1336" spans="1:7" ht="29.1" customHeight="1">
      <c r="A1336" s="18" t="s">
        <v>973</v>
      </c>
      <c r="B1336" s="19" t="s">
        <v>974</v>
      </c>
      <c r="C1336" s="18" t="s">
        <v>14</v>
      </c>
      <c r="D1336" s="18" t="s">
        <v>19</v>
      </c>
      <c r="E1336" s="20">
        <v>0.78500000000000003</v>
      </c>
      <c r="F1336" s="21">
        <v>7.63</v>
      </c>
      <c r="G1336" s="21">
        <f>TRUNC(TRUNC(E1336,8)*F1336,2)</f>
        <v>5.98</v>
      </c>
    </row>
    <row r="1337" spans="1:7" ht="29.1" customHeight="1">
      <c r="A1337" s="18" t="s">
        <v>975</v>
      </c>
      <c r="B1337" s="19" t="s">
        <v>976</v>
      </c>
      <c r="C1337" s="18" t="s">
        <v>14</v>
      </c>
      <c r="D1337" s="18" t="s">
        <v>972</v>
      </c>
      <c r="E1337" s="20">
        <v>0.39300000000000002</v>
      </c>
      <c r="F1337" s="21">
        <v>20.72</v>
      </c>
      <c r="G1337" s="21">
        <f>TRUNC(TRUNC(E1337,8)*F1337,2)</f>
        <v>8.14</v>
      </c>
    </row>
    <row r="1338" spans="1:7" ht="15" customHeight="1">
      <c r="A1338" s="1"/>
      <c r="B1338" s="1"/>
      <c r="C1338" s="1"/>
      <c r="D1338" s="1"/>
      <c r="E1338" s="77" t="s">
        <v>558</v>
      </c>
      <c r="F1338" s="77"/>
      <c r="G1338" s="22">
        <f>SUM(G1335:G1337)</f>
        <v>18</v>
      </c>
    </row>
    <row r="1339" spans="1:7" ht="15" customHeight="1">
      <c r="A1339" s="76" t="s">
        <v>553</v>
      </c>
      <c r="B1339" s="76"/>
      <c r="C1339" s="12" t="s">
        <v>4</v>
      </c>
      <c r="D1339" s="12" t="s">
        <v>501</v>
      </c>
      <c r="E1339" s="12" t="s">
        <v>502</v>
      </c>
      <c r="F1339" s="12" t="s">
        <v>503</v>
      </c>
      <c r="G1339" s="12" t="s">
        <v>504</v>
      </c>
    </row>
    <row r="1340" spans="1:7" ht="21" customHeight="1">
      <c r="A1340" s="18" t="s">
        <v>977</v>
      </c>
      <c r="B1340" s="19" t="s">
        <v>978</v>
      </c>
      <c r="C1340" s="18" t="s">
        <v>14</v>
      </c>
      <c r="D1340" s="18" t="s">
        <v>817</v>
      </c>
      <c r="E1340" s="20">
        <v>4.0000000000000001E-3</v>
      </c>
      <c r="F1340" s="21">
        <v>7.74</v>
      </c>
      <c r="G1340" s="21">
        <f>TRUNC(TRUNC(E1340,8)*F1340,2)</f>
        <v>0.03</v>
      </c>
    </row>
    <row r="1341" spans="1:7" ht="21" customHeight="1">
      <c r="A1341" s="18" t="s">
        <v>979</v>
      </c>
      <c r="B1341" s="19" t="s">
        <v>980</v>
      </c>
      <c r="C1341" s="18" t="s">
        <v>14</v>
      </c>
      <c r="D1341" s="18" t="s">
        <v>101</v>
      </c>
      <c r="E1341" s="20">
        <v>1.9E-2</v>
      </c>
      <c r="F1341" s="21">
        <v>16.8</v>
      </c>
      <c r="G1341" s="21">
        <f>TRUNC(TRUNC(E1341,8)*F1341,2)</f>
        <v>0.31</v>
      </c>
    </row>
    <row r="1342" spans="1:7" ht="15" customHeight="1">
      <c r="A1342" s="1"/>
      <c r="B1342" s="1"/>
      <c r="C1342" s="1"/>
      <c r="D1342" s="1"/>
      <c r="E1342" s="77" t="s">
        <v>555</v>
      </c>
      <c r="F1342" s="77"/>
      <c r="G1342" s="22">
        <f>SUM(G1340:G1341)</f>
        <v>0.33999999999999997</v>
      </c>
    </row>
    <row r="1343" spans="1:7" ht="15" customHeight="1">
      <c r="A1343" s="76" t="s">
        <v>586</v>
      </c>
      <c r="B1343" s="76"/>
      <c r="C1343" s="12" t="s">
        <v>4</v>
      </c>
      <c r="D1343" s="12" t="s">
        <v>501</v>
      </c>
      <c r="E1343" s="12" t="s">
        <v>502</v>
      </c>
      <c r="F1343" s="12" t="s">
        <v>503</v>
      </c>
      <c r="G1343" s="12" t="s">
        <v>504</v>
      </c>
    </row>
    <row r="1344" spans="1:7" ht="21" customHeight="1">
      <c r="A1344" s="18" t="s">
        <v>795</v>
      </c>
      <c r="B1344" s="19" t="s">
        <v>796</v>
      </c>
      <c r="C1344" s="18" t="s">
        <v>14</v>
      </c>
      <c r="D1344" s="18" t="s">
        <v>15</v>
      </c>
      <c r="E1344" s="20">
        <v>0.121</v>
      </c>
      <c r="F1344" s="21">
        <v>23.13</v>
      </c>
      <c r="G1344" s="21">
        <f>TRUNC(TRUNC(E1344,8)*F1344,2)</f>
        <v>2.79</v>
      </c>
    </row>
    <row r="1345" spans="1:7" ht="21" customHeight="1">
      <c r="A1345" s="18" t="s">
        <v>605</v>
      </c>
      <c r="B1345" s="19" t="s">
        <v>606</v>
      </c>
      <c r="C1345" s="18" t="s">
        <v>14</v>
      </c>
      <c r="D1345" s="18" t="s">
        <v>15</v>
      </c>
      <c r="E1345" s="20">
        <v>0.66100000000000003</v>
      </c>
      <c r="F1345" s="21">
        <v>28.52</v>
      </c>
      <c r="G1345" s="21">
        <f>TRUNC(TRUNC(E1345,8)*F1345,2)</f>
        <v>18.850000000000001</v>
      </c>
    </row>
    <row r="1346" spans="1:7" ht="18" customHeight="1">
      <c r="A1346" s="1"/>
      <c r="B1346" s="1"/>
      <c r="C1346" s="1"/>
      <c r="D1346" s="1"/>
      <c r="E1346" s="77" t="s">
        <v>589</v>
      </c>
      <c r="F1346" s="77"/>
      <c r="G1346" s="22">
        <f>SUM(G1344:G1345)</f>
        <v>21.64</v>
      </c>
    </row>
    <row r="1347" spans="1:7" ht="15" customHeight="1">
      <c r="A1347" s="76" t="s">
        <v>518</v>
      </c>
      <c r="B1347" s="76"/>
      <c r="C1347" s="12" t="s">
        <v>4</v>
      </c>
      <c r="D1347" s="12" t="s">
        <v>501</v>
      </c>
      <c r="E1347" s="12" t="s">
        <v>502</v>
      </c>
      <c r="F1347" s="12" t="s">
        <v>503</v>
      </c>
      <c r="G1347" s="12" t="s">
        <v>504</v>
      </c>
    </row>
    <row r="1348" spans="1:7" ht="29.1" customHeight="1">
      <c r="A1348" s="18" t="s">
        <v>981</v>
      </c>
      <c r="B1348" s="19" t="s">
        <v>982</v>
      </c>
      <c r="C1348" s="18" t="s">
        <v>14</v>
      </c>
      <c r="D1348" s="18" t="s">
        <v>48</v>
      </c>
      <c r="E1348" s="20">
        <v>0.105</v>
      </c>
      <c r="F1348" s="21">
        <v>246.32</v>
      </c>
      <c r="G1348" s="21">
        <f>TRUNC(TRUNC(E1348,8)*F1348,2)</f>
        <v>25.86</v>
      </c>
    </row>
    <row r="1349" spans="1:7" ht="15" customHeight="1">
      <c r="A1349" s="1"/>
      <c r="B1349" s="1"/>
      <c r="C1349" s="1"/>
      <c r="D1349" s="1"/>
      <c r="E1349" s="77" t="s">
        <v>521</v>
      </c>
      <c r="F1349" s="77"/>
      <c r="G1349" s="22">
        <f>SUM(G1348:G1348)</f>
        <v>25.86</v>
      </c>
    </row>
    <row r="1350" spans="1:7" ht="15" customHeight="1">
      <c r="A1350" s="1"/>
      <c r="B1350" s="1"/>
      <c r="C1350" s="1"/>
      <c r="D1350" s="1"/>
      <c r="E1350" s="78" t="s">
        <v>522</v>
      </c>
      <c r="F1350" s="78"/>
      <c r="G1350" s="4">
        <f>SUM(G1338,G1342,G1346,G1349)</f>
        <v>65.84</v>
      </c>
    </row>
    <row r="1351" spans="1:7" ht="15" customHeight="1">
      <c r="A1351" s="1"/>
      <c r="B1351" s="1"/>
      <c r="C1351" s="1"/>
      <c r="D1351" s="1"/>
      <c r="E1351" s="78" t="s">
        <v>523</v>
      </c>
      <c r="F1351" s="78"/>
      <c r="G1351" s="4">
        <f>ROUND(G1350*(0/100),2)</f>
        <v>0</v>
      </c>
    </row>
    <row r="1352" spans="1:7" ht="15" customHeight="1">
      <c r="A1352" s="1"/>
      <c r="B1352" s="1"/>
      <c r="C1352" s="1"/>
      <c r="D1352" s="1"/>
      <c r="E1352" s="78" t="s">
        <v>524</v>
      </c>
      <c r="F1352" s="78"/>
      <c r="G1352" s="4">
        <f>G1351+G1350</f>
        <v>65.84</v>
      </c>
    </row>
    <row r="1353" spans="1:7" ht="9.9499999999999993" customHeight="1">
      <c r="A1353" s="1"/>
      <c r="B1353" s="1"/>
      <c r="C1353" s="1"/>
      <c r="D1353" s="1"/>
      <c r="E1353" s="79"/>
      <c r="F1353" s="79"/>
      <c r="G1353" s="79"/>
    </row>
    <row r="1354" spans="1:7" ht="20.100000000000001" customHeight="1">
      <c r="A1354" s="80" t="s">
        <v>1076</v>
      </c>
      <c r="B1354" s="80"/>
      <c r="C1354" s="80"/>
      <c r="D1354" s="80"/>
      <c r="E1354" s="80"/>
      <c r="F1354" s="80"/>
      <c r="G1354" s="80"/>
    </row>
    <row r="1355" spans="1:7" ht="15" customHeight="1">
      <c r="A1355" s="76" t="s">
        <v>807</v>
      </c>
      <c r="B1355" s="76"/>
      <c r="C1355" s="12" t="s">
        <v>4</v>
      </c>
      <c r="D1355" s="12" t="s">
        <v>501</v>
      </c>
      <c r="E1355" s="12" t="s">
        <v>502</v>
      </c>
      <c r="F1355" s="12" t="s">
        <v>503</v>
      </c>
      <c r="G1355" s="12" t="s">
        <v>504</v>
      </c>
    </row>
    <row r="1356" spans="1:7" ht="29.1" customHeight="1">
      <c r="A1356" s="18" t="s">
        <v>1077</v>
      </c>
      <c r="B1356" s="19" t="s">
        <v>1078</v>
      </c>
      <c r="C1356" s="18" t="s">
        <v>14</v>
      </c>
      <c r="D1356" s="18" t="s">
        <v>840</v>
      </c>
      <c r="E1356" s="20">
        <v>1.417</v>
      </c>
      <c r="F1356" s="21">
        <v>0.45</v>
      </c>
      <c r="G1356" s="21">
        <f>TRUNC(TRUNC(E1356,8)*F1356,2)</f>
        <v>0.63</v>
      </c>
    </row>
    <row r="1357" spans="1:7" ht="29.1" customHeight="1">
      <c r="A1357" s="18" t="s">
        <v>1079</v>
      </c>
      <c r="B1357" s="19" t="s">
        <v>1080</v>
      </c>
      <c r="C1357" s="18" t="s">
        <v>14</v>
      </c>
      <c r="D1357" s="18" t="s">
        <v>810</v>
      </c>
      <c r="E1357" s="20">
        <v>1.042</v>
      </c>
      <c r="F1357" s="21">
        <v>1.23</v>
      </c>
      <c r="G1357" s="21">
        <f>TRUNC(TRUNC(E1357,8)*F1357,2)</f>
        <v>1.28</v>
      </c>
    </row>
    <row r="1358" spans="1:7" ht="18" customHeight="1">
      <c r="A1358" s="1"/>
      <c r="B1358" s="1"/>
      <c r="C1358" s="1"/>
      <c r="D1358" s="1"/>
      <c r="E1358" s="77" t="s">
        <v>811</v>
      </c>
      <c r="F1358" s="77"/>
      <c r="G1358" s="22">
        <f>SUM(G1356:G1357)</f>
        <v>1.9100000000000001</v>
      </c>
    </row>
    <row r="1359" spans="1:7" ht="15" customHeight="1">
      <c r="A1359" s="76" t="s">
        <v>553</v>
      </c>
      <c r="B1359" s="76"/>
      <c r="C1359" s="12" t="s">
        <v>4</v>
      </c>
      <c r="D1359" s="12" t="s">
        <v>501</v>
      </c>
      <c r="E1359" s="12" t="s">
        <v>502</v>
      </c>
      <c r="F1359" s="12" t="s">
        <v>503</v>
      </c>
      <c r="G1359" s="12" t="s">
        <v>504</v>
      </c>
    </row>
    <row r="1360" spans="1:7" ht="29.1" customHeight="1">
      <c r="A1360" s="18" t="s">
        <v>1081</v>
      </c>
      <c r="B1360" s="19" t="s">
        <v>1082</v>
      </c>
      <c r="C1360" s="18" t="s">
        <v>14</v>
      </c>
      <c r="D1360" s="18" t="s">
        <v>118</v>
      </c>
      <c r="E1360" s="20">
        <v>1.103</v>
      </c>
      <c r="F1360" s="21">
        <v>573.22</v>
      </c>
      <c r="G1360" s="21">
        <f>TRUNC(TRUNC(E1360,8)*F1360,2)</f>
        <v>632.26</v>
      </c>
    </row>
    <row r="1361" spans="1:7" ht="15" customHeight="1">
      <c r="A1361" s="1"/>
      <c r="B1361" s="1"/>
      <c r="C1361" s="1"/>
      <c r="D1361" s="1"/>
      <c r="E1361" s="77" t="s">
        <v>555</v>
      </c>
      <c r="F1361" s="77"/>
      <c r="G1361" s="22">
        <f>SUM(G1360:G1360)</f>
        <v>632.26</v>
      </c>
    </row>
    <row r="1362" spans="1:7" ht="15" customHeight="1">
      <c r="A1362" s="76" t="s">
        <v>586</v>
      </c>
      <c r="B1362" s="76"/>
      <c r="C1362" s="12" t="s">
        <v>4</v>
      </c>
      <c r="D1362" s="12" t="s">
        <v>501</v>
      </c>
      <c r="E1362" s="12" t="s">
        <v>502</v>
      </c>
      <c r="F1362" s="12" t="s">
        <v>503</v>
      </c>
      <c r="G1362" s="12" t="s">
        <v>504</v>
      </c>
    </row>
    <row r="1363" spans="1:7" ht="21" customHeight="1">
      <c r="A1363" s="18" t="s">
        <v>605</v>
      </c>
      <c r="B1363" s="19" t="s">
        <v>606</v>
      </c>
      <c r="C1363" s="18" t="s">
        <v>14</v>
      </c>
      <c r="D1363" s="18" t="s">
        <v>15</v>
      </c>
      <c r="E1363" s="20">
        <v>2.4590000000000001</v>
      </c>
      <c r="F1363" s="21">
        <v>28.52</v>
      </c>
      <c r="G1363" s="21">
        <f>TRUNC(TRUNC(E1363,8)*F1363,2)</f>
        <v>70.13</v>
      </c>
    </row>
    <row r="1364" spans="1:7" ht="15" customHeight="1">
      <c r="A1364" s="18" t="s">
        <v>818</v>
      </c>
      <c r="B1364" s="19" t="s">
        <v>819</v>
      </c>
      <c r="C1364" s="18" t="s">
        <v>14</v>
      </c>
      <c r="D1364" s="18" t="s">
        <v>15</v>
      </c>
      <c r="E1364" s="20">
        <v>2.4590000000000001</v>
      </c>
      <c r="F1364" s="21">
        <v>28.88</v>
      </c>
      <c r="G1364" s="21">
        <f>TRUNC(TRUNC(E1364,8)*F1364,2)</f>
        <v>71.010000000000005</v>
      </c>
    </row>
    <row r="1365" spans="1:7" ht="15" customHeight="1">
      <c r="A1365" s="18" t="s">
        <v>607</v>
      </c>
      <c r="B1365" s="19" t="s">
        <v>608</v>
      </c>
      <c r="C1365" s="18" t="s">
        <v>14</v>
      </c>
      <c r="D1365" s="18" t="s">
        <v>15</v>
      </c>
      <c r="E1365" s="20">
        <v>7.3769999999999998</v>
      </c>
      <c r="F1365" s="21">
        <v>22.1</v>
      </c>
      <c r="G1365" s="21">
        <f>TRUNC(TRUNC(E1365,8)*F1365,2)</f>
        <v>163.03</v>
      </c>
    </row>
    <row r="1366" spans="1:7" ht="18" customHeight="1">
      <c r="A1366" s="1"/>
      <c r="B1366" s="1"/>
      <c r="C1366" s="1"/>
      <c r="D1366" s="1"/>
      <c r="E1366" s="77" t="s">
        <v>589</v>
      </c>
      <c r="F1366" s="77"/>
      <c r="G1366" s="22">
        <f>SUM(G1363:G1365)</f>
        <v>304.16999999999996</v>
      </c>
    </row>
    <row r="1367" spans="1:7" ht="15" customHeight="1">
      <c r="A1367" s="1"/>
      <c r="B1367" s="1"/>
      <c r="C1367" s="1"/>
      <c r="D1367" s="1"/>
      <c r="E1367" s="78" t="s">
        <v>522</v>
      </c>
      <c r="F1367" s="78"/>
      <c r="G1367" s="4">
        <f>SUM(G1358,G1361,G1366)</f>
        <v>938.33999999999992</v>
      </c>
    </row>
    <row r="1368" spans="1:7" ht="15" customHeight="1">
      <c r="A1368" s="1"/>
      <c r="B1368" s="1"/>
      <c r="C1368" s="1"/>
      <c r="D1368" s="1"/>
      <c r="E1368" s="78" t="s">
        <v>523</v>
      </c>
      <c r="F1368" s="78"/>
      <c r="G1368" s="4">
        <f>ROUND(G1367*(0/100),2)</f>
        <v>0</v>
      </c>
    </row>
    <row r="1369" spans="1:7" ht="15" customHeight="1">
      <c r="A1369" s="1"/>
      <c r="B1369" s="1"/>
      <c r="C1369" s="1"/>
      <c r="D1369" s="1"/>
      <c r="E1369" s="78" t="s">
        <v>524</v>
      </c>
      <c r="F1369" s="78"/>
      <c r="G1369" s="4">
        <f>G1368+G1367</f>
        <v>938.33999999999992</v>
      </c>
    </row>
    <row r="1370" spans="1:7" ht="9.9499999999999993" customHeight="1">
      <c r="A1370" s="1"/>
      <c r="B1370" s="1"/>
      <c r="C1370" s="1"/>
      <c r="D1370" s="1"/>
      <c r="E1370" s="79"/>
      <c r="F1370" s="79"/>
      <c r="G1370" s="79"/>
    </row>
    <row r="1371" spans="1:7" ht="20.100000000000001" customHeight="1">
      <c r="A1371" s="80" t="s">
        <v>1083</v>
      </c>
      <c r="B1371" s="80"/>
      <c r="C1371" s="80"/>
      <c r="D1371" s="80"/>
      <c r="E1371" s="80"/>
      <c r="F1371" s="80"/>
      <c r="G1371" s="80"/>
    </row>
    <row r="1372" spans="1:7" ht="15" customHeight="1">
      <c r="A1372" s="76" t="s">
        <v>553</v>
      </c>
      <c r="B1372" s="76"/>
      <c r="C1372" s="12" t="s">
        <v>4</v>
      </c>
      <c r="D1372" s="12" t="s">
        <v>501</v>
      </c>
      <c r="E1372" s="12" t="s">
        <v>502</v>
      </c>
      <c r="F1372" s="12" t="s">
        <v>503</v>
      </c>
      <c r="G1372" s="12" t="s">
        <v>504</v>
      </c>
    </row>
    <row r="1373" spans="1:7" ht="29.1" customHeight="1">
      <c r="A1373" s="18" t="s">
        <v>1084</v>
      </c>
      <c r="B1373" s="19" t="s">
        <v>1085</v>
      </c>
      <c r="C1373" s="18" t="s">
        <v>14</v>
      </c>
      <c r="D1373" s="18" t="s">
        <v>58</v>
      </c>
      <c r="E1373" s="20">
        <v>18.87</v>
      </c>
      <c r="F1373" s="21">
        <v>0.83</v>
      </c>
      <c r="G1373" s="21">
        <f>TRUNC(TRUNC(E1373,8)*F1373,2)</f>
        <v>15.66</v>
      </c>
    </row>
    <row r="1374" spans="1:7" ht="15" customHeight="1">
      <c r="A1374" s="18" t="s">
        <v>992</v>
      </c>
      <c r="B1374" s="19" t="s">
        <v>993</v>
      </c>
      <c r="C1374" s="18" t="s">
        <v>14</v>
      </c>
      <c r="D1374" s="18" t="s">
        <v>994</v>
      </c>
      <c r="E1374" s="20">
        <v>5.0000000000000001E-3</v>
      </c>
      <c r="F1374" s="21">
        <v>43.65</v>
      </c>
      <c r="G1374" s="21">
        <f>TRUNC(TRUNC(E1374,8)*F1374,2)</f>
        <v>0.21</v>
      </c>
    </row>
    <row r="1375" spans="1:7" ht="29.1" customHeight="1">
      <c r="A1375" s="18" t="s">
        <v>995</v>
      </c>
      <c r="B1375" s="19" t="s">
        <v>996</v>
      </c>
      <c r="C1375" s="18" t="s">
        <v>14</v>
      </c>
      <c r="D1375" s="18" t="s">
        <v>81</v>
      </c>
      <c r="E1375" s="20">
        <v>0.42</v>
      </c>
      <c r="F1375" s="21">
        <v>2.13</v>
      </c>
      <c r="G1375" s="21">
        <f>TRUNC(TRUNC(E1375,8)*F1375,2)</f>
        <v>0.89</v>
      </c>
    </row>
    <row r="1376" spans="1:7" ht="15" customHeight="1">
      <c r="A1376" s="1"/>
      <c r="B1376" s="1"/>
      <c r="C1376" s="1"/>
      <c r="D1376" s="1"/>
      <c r="E1376" s="77" t="s">
        <v>555</v>
      </c>
      <c r="F1376" s="77"/>
      <c r="G1376" s="22">
        <f>SUM(G1373:G1375)</f>
        <v>16.760000000000002</v>
      </c>
    </row>
    <row r="1377" spans="1:7" ht="15" customHeight="1">
      <c r="A1377" s="76" t="s">
        <v>586</v>
      </c>
      <c r="B1377" s="76"/>
      <c r="C1377" s="12" t="s">
        <v>4</v>
      </c>
      <c r="D1377" s="12" t="s">
        <v>501</v>
      </c>
      <c r="E1377" s="12" t="s">
        <v>502</v>
      </c>
      <c r="F1377" s="12" t="s">
        <v>503</v>
      </c>
      <c r="G1377" s="12" t="s">
        <v>504</v>
      </c>
    </row>
    <row r="1378" spans="1:7" ht="15" customHeight="1">
      <c r="A1378" s="18" t="s">
        <v>818</v>
      </c>
      <c r="B1378" s="19" t="s">
        <v>819</v>
      </c>
      <c r="C1378" s="18" t="s">
        <v>14</v>
      </c>
      <c r="D1378" s="18" t="s">
        <v>15</v>
      </c>
      <c r="E1378" s="20">
        <v>0.77</v>
      </c>
      <c r="F1378" s="21">
        <v>28.88</v>
      </c>
      <c r="G1378" s="21">
        <f>TRUNC(TRUNC(E1378,8)*F1378,2)</f>
        <v>22.23</v>
      </c>
    </row>
    <row r="1379" spans="1:7" ht="15" customHeight="1">
      <c r="A1379" s="18" t="s">
        <v>607</v>
      </c>
      <c r="B1379" s="19" t="s">
        <v>608</v>
      </c>
      <c r="C1379" s="18" t="s">
        <v>14</v>
      </c>
      <c r="D1379" s="18" t="s">
        <v>15</v>
      </c>
      <c r="E1379" s="20">
        <v>0.38500000000000001</v>
      </c>
      <c r="F1379" s="21">
        <v>22.1</v>
      </c>
      <c r="G1379" s="21">
        <f>TRUNC(TRUNC(E1379,8)*F1379,2)</f>
        <v>8.5</v>
      </c>
    </row>
    <row r="1380" spans="1:7" ht="18" customHeight="1">
      <c r="A1380" s="1"/>
      <c r="B1380" s="1"/>
      <c r="C1380" s="1"/>
      <c r="D1380" s="1"/>
      <c r="E1380" s="77" t="s">
        <v>589</v>
      </c>
      <c r="F1380" s="77"/>
      <c r="G1380" s="22">
        <f>SUM(G1378:G1379)</f>
        <v>30.73</v>
      </c>
    </row>
    <row r="1381" spans="1:7" ht="15" customHeight="1">
      <c r="A1381" s="76" t="s">
        <v>518</v>
      </c>
      <c r="B1381" s="76"/>
      <c r="C1381" s="12" t="s">
        <v>4</v>
      </c>
      <c r="D1381" s="12" t="s">
        <v>501</v>
      </c>
      <c r="E1381" s="12" t="s">
        <v>502</v>
      </c>
      <c r="F1381" s="12" t="s">
        <v>503</v>
      </c>
      <c r="G1381" s="12" t="s">
        <v>504</v>
      </c>
    </row>
    <row r="1382" spans="1:7" ht="38.1" customHeight="1">
      <c r="A1382" s="18" t="s">
        <v>868</v>
      </c>
      <c r="B1382" s="19" t="s">
        <v>869</v>
      </c>
      <c r="C1382" s="18" t="s">
        <v>14</v>
      </c>
      <c r="D1382" s="18" t="s">
        <v>118</v>
      </c>
      <c r="E1382" s="20">
        <v>7.7000000000000002E-3</v>
      </c>
      <c r="F1382" s="21">
        <v>615.35</v>
      </c>
      <c r="G1382" s="21">
        <f>TRUNC(TRUNC(E1382,8)*F1382,2)</f>
        <v>4.7300000000000004</v>
      </c>
    </row>
    <row r="1383" spans="1:7" ht="15" customHeight="1">
      <c r="A1383" s="1"/>
      <c r="B1383" s="1"/>
      <c r="C1383" s="1"/>
      <c r="D1383" s="1"/>
      <c r="E1383" s="77" t="s">
        <v>521</v>
      </c>
      <c r="F1383" s="77"/>
      <c r="G1383" s="22">
        <f>SUM(G1382:G1382)</f>
        <v>4.7300000000000004</v>
      </c>
    </row>
    <row r="1384" spans="1:7" ht="15" customHeight="1">
      <c r="A1384" s="1"/>
      <c r="B1384" s="1"/>
      <c r="C1384" s="1"/>
      <c r="D1384" s="1"/>
      <c r="E1384" s="78" t="s">
        <v>522</v>
      </c>
      <c r="F1384" s="78"/>
      <c r="G1384" s="4">
        <f>SUM(G1376,G1380,G1383)</f>
        <v>52.22</v>
      </c>
    </row>
    <row r="1385" spans="1:7" ht="15" customHeight="1">
      <c r="A1385" s="1"/>
      <c r="B1385" s="1"/>
      <c r="C1385" s="1"/>
      <c r="D1385" s="1"/>
      <c r="E1385" s="78" t="s">
        <v>523</v>
      </c>
      <c r="F1385" s="78"/>
      <c r="G1385" s="4">
        <f>ROUND(G1384*(0/100),2)</f>
        <v>0</v>
      </c>
    </row>
    <row r="1386" spans="1:7" ht="15" customHeight="1">
      <c r="A1386" s="1"/>
      <c r="B1386" s="1"/>
      <c r="C1386" s="1"/>
      <c r="D1386" s="1"/>
      <c r="E1386" s="78" t="s">
        <v>524</v>
      </c>
      <c r="F1386" s="78"/>
      <c r="G1386" s="4">
        <f>G1385+G1384</f>
        <v>52.22</v>
      </c>
    </row>
    <row r="1387" spans="1:7" ht="9.9499999999999993" customHeight="1">
      <c r="A1387" s="1"/>
      <c r="B1387" s="1"/>
      <c r="C1387" s="1"/>
      <c r="D1387" s="1"/>
      <c r="E1387" s="79"/>
      <c r="F1387" s="79"/>
      <c r="G1387" s="79"/>
    </row>
    <row r="1388" spans="1:7" ht="20.100000000000001" customHeight="1">
      <c r="A1388" s="80" t="s">
        <v>1086</v>
      </c>
      <c r="B1388" s="80"/>
      <c r="C1388" s="80"/>
      <c r="D1388" s="80"/>
      <c r="E1388" s="80"/>
      <c r="F1388" s="80"/>
      <c r="G1388" s="80"/>
    </row>
    <row r="1389" spans="1:7" ht="15" customHeight="1">
      <c r="A1389" s="76" t="s">
        <v>553</v>
      </c>
      <c r="B1389" s="76"/>
      <c r="C1389" s="12" t="s">
        <v>4</v>
      </c>
      <c r="D1389" s="12" t="s">
        <v>501</v>
      </c>
      <c r="E1389" s="12" t="s">
        <v>502</v>
      </c>
      <c r="F1389" s="12" t="s">
        <v>503</v>
      </c>
      <c r="G1389" s="12" t="s">
        <v>504</v>
      </c>
    </row>
    <row r="1390" spans="1:7" ht="21" customHeight="1">
      <c r="A1390" s="18" t="s">
        <v>977</v>
      </c>
      <c r="B1390" s="19" t="s">
        <v>978</v>
      </c>
      <c r="C1390" s="18" t="s">
        <v>14</v>
      </c>
      <c r="D1390" s="18" t="s">
        <v>817</v>
      </c>
      <c r="E1390" s="20">
        <v>0.01</v>
      </c>
      <c r="F1390" s="21">
        <v>7.74</v>
      </c>
      <c r="G1390" s="21">
        <f>TRUNC(TRUNC(E1390,8)*F1390,2)</f>
        <v>7.0000000000000007E-2</v>
      </c>
    </row>
    <row r="1391" spans="1:7" ht="21" customHeight="1">
      <c r="A1391" s="18" t="s">
        <v>979</v>
      </c>
      <c r="B1391" s="19" t="s">
        <v>980</v>
      </c>
      <c r="C1391" s="18" t="s">
        <v>14</v>
      </c>
      <c r="D1391" s="18" t="s">
        <v>101</v>
      </c>
      <c r="E1391" s="20">
        <v>4.9000000000000002E-2</v>
      </c>
      <c r="F1391" s="21">
        <v>16.8</v>
      </c>
      <c r="G1391" s="21">
        <f>TRUNC(TRUNC(E1391,8)*F1391,2)</f>
        <v>0.82</v>
      </c>
    </row>
    <row r="1392" spans="1:7" ht="29.1" customHeight="1">
      <c r="A1392" s="18" t="s">
        <v>622</v>
      </c>
      <c r="B1392" s="19" t="s">
        <v>623</v>
      </c>
      <c r="C1392" s="18" t="s">
        <v>14</v>
      </c>
      <c r="D1392" s="18" t="s">
        <v>81</v>
      </c>
      <c r="E1392" s="20">
        <v>0.32800000000000001</v>
      </c>
      <c r="F1392" s="21">
        <v>17.66</v>
      </c>
      <c r="G1392" s="21">
        <f>TRUNC(TRUNC(E1392,8)*F1392,2)</f>
        <v>5.79</v>
      </c>
    </row>
    <row r="1393" spans="1:7" ht="15" customHeight="1">
      <c r="A1393" s="1"/>
      <c r="B1393" s="1"/>
      <c r="C1393" s="1"/>
      <c r="D1393" s="1"/>
      <c r="E1393" s="77" t="s">
        <v>555</v>
      </c>
      <c r="F1393" s="77"/>
      <c r="G1393" s="22">
        <f>SUM(G1390:G1392)</f>
        <v>6.68</v>
      </c>
    </row>
    <row r="1394" spans="1:7" ht="15" customHeight="1">
      <c r="A1394" s="76" t="s">
        <v>586</v>
      </c>
      <c r="B1394" s="76"/>
      <c r="C1394" s="12" t="s">
        <v>4</v>
      </c>
      <c r="D1394" s="12" t="s">
        <v>501</v>
      </c>
      <c r="E1394" s="12" t="s">
        <v>502</v>
      </c>
      <c r="F1394" s="12" t="s">
        <v>503</v>
      </c>
      <c r="G1394" s="12" t="s">
        <v>504</v>
      </c>
    </row>
    <row r="1395" spans="1:7" ht="21" customHeight="1">
      <c r="A1395" s="18" t="s">
        <v>795</v>
      </c>
      <c r="B1395" s="19" t="s">
        <v>796</v>
      </c>
      <c r="C1395" s="18" t="s">
        <v>14</v>
      </c>
      <c r="D1395" s="18" t="s">
        <v>15</v>
      </c>
      <c r="E1395" s="20">
        <v>0.19</v>
      </c>
      <c r="F1395" s="21">
        <v>23.13</v>
      </c>
      <c r="G1395" s="21">
        <f>TRUNC(TRUNC(E1395,8)*F1395,2)</f>
        <v>4.3899999999999997</v>
      </c>
    </row>
    <row r="1396" spans="1:7" ht="21" customHeight="1">
      <c r="A1396" s="18" t="s">
        <v>605</v>
      </c>
      <c r="B1396" s="19" t="s">
        <v>606</v>
      </c>
      <c r="C1396" s="18" t="s">
        <v>14</v>
      </c>
      <c r="D1396" s="18" t="s">
        <v>15</v>
      </c>
      <c r="E1396" s="20">
        <v>1.0349999999999999</v>
      </c>
      <c r="F1396" s="21">
        <v>28.52</v>
      </c>
      <c r="G1396" s="21">
        <f>TRUNC(TRUNC(E1396,8)*F1396,2)</f>
        <v>29.51</v>
      </c>
    </row>
    <row r="1397" spans="1:7" ht="18" customHeight="1">
      <c r="A1397" s="1"/>
      <c r="B1397" s="1"/>
      <c r="C1397" s="1"/>
      <c r="D1397" s="1"/>
      <c r="E1397" s="77" t="s">
        <v>589</v>
      </c>
      <c r="F1397" s="77"/>
      <c r="G1397" s="22">
        <f>SUM(G1395:G1396)</f>
        <v>33.9</v>
      </c>
    </row>
    <row r="1398" spans="1:7" ht="15" customHeight="1">
      <c r="A1398" s="76" t="s">
        <v>518</v>
      </c>
      <c r="B1398" s="76"/>
      <c r="C1398" s="12" t="s">
        <v>4</v>
      </c>
      <c r="D1398" s="12" t="s">
        <v>501</v>
      </c>
      <c r="E1398" s="12" t="s">
        <v>502</v>
      </c>
      <c r="F1398" s="12" t="s">
        <v>503</v>
      </c>
      <c r="G1398" s="12" t="s">
        <v>504</v>
      </c>
    </row>
    <row r="1399" spans="1:7" ht="21" customHeight="1">
      <c r="A1399" s="18" t="s">
        <v>1087</v>
      </c>
      <c r="B1399" s="19" t="s">
        <v>1088</v>
      </c>
      <c r="C1399" s="18" t="s">
        <v>14</v>
      </c>
      <c r="D1399" s="18" t="s">
        <v>81</v>
      </c>
      <c r="E1399" s="20">
        <v>1.7290000000000001</v>
      </c>
      <c r="F1399" s="21">
        <v>46.57</v>
      </c>
      <c r="G1399" s="21">
        <f>TRUNC(TRUNC(E1399,8)*F1399,2)</f>
        <v>80.510000000000005</v>
      </c>
    </row>
    <row r="1400" spans="1:7" ht="29.1" customHeight="1">
      <c r="A1400" s="18" t="s">
        <v>1089</v>
      </c>
      <c r="B1400" s="19" t="s">
        <v>1090</v>
      </c>
      <c r="C1400" s="18" t="s">
        <v>14</v>
      </c>
      <c r="D1400" s="18" t="s">
        <v>48</v>
      </c>
      <c r="E1400" s="20">
        <v>0.41399999999999998</v>
      </c>
      <c r="F1400" s="21">
        <v>137.91</v>
      </c>
      <c r="G1400" s="21">
        <f>TRUNC(TRUNC(E1400,8)*F1400,2)</f>
        <v>57.09</v>
      </c>
    </row>
    <row r="1401" spans="1:7" ht="15" customHeight="1">
      <c r="A1401" s="1"/>
      <c r="B1401" s="1"/>
      <c r="C1401" s="1"/>
      <c r="D1401" s="1"/>
      <c r="E1401" s="77" t="s">
        <v>521</v>
      </c>
      <c r="F1401" s="77"/>
      <c r="G1401" s="22">
        <f>SUM(G1399:G1400)</f>
        <v>137.60000000000002</v>
      </c>
    </row>
    <row r="1402" spans="1:7" ht="15" customHeight="1">
      <c r="A1402" s="1"/>
      <c r="B1402" s="1"/>
      <c r="C1402" s="1"/>
      <c r="D1402" s="1"/>
      <c r="E1402" s="78" t="s">
        <v>522</v>
      </c>
      <c r="F1402" s="78"/>
      <c r="G1402" s="4">
        <f>SUM(G1393,G1397,G1401)</f>
        <v>178.18</v>
      </c>
    </row>
    <row r="1403" spans="1:7" ht="15" customHeight="1">
      <c r="A1403" s="1"/>
      <c r="B1403" s="1"/>
      <c r="C1403" s="1"/>
      <c r="D1403" s="1"/>
      <c r="E1403" s="78" t="s">
        <v>523</v>
      </c>
      <c r="F1403" s="78"/>
      <c r="G1403" s="4">
        <f>ROUND(G1402*(0/100),2)</f>
        <v>0</v>
      </c>
    </row>
    <row r="1404" spans="1:7" ht="15" customHeight="1">
      <c r="A1404" s="1"/>
      <c r="B1404" s="1"/>
      <c r="C1404" s="1"/>
      <c r="D1404" s="1"/>
      <c r="E1404" s="78" t="s">
        <v>524</v>
      </c>
      <c r="F1404" s="78"/>
      <c r="G1404" s="4">
        <f>G1403+G1402</f>
        <v>178.18</v>
      </c>
    </row>
    <row r="1405" spans="1:7" ht="9.9499999999999993" customHeight="1">
      <c r="A1405" s="1"/>
      <c r="B1405" s="1"/>
      <c r="C1405" s="1"/>
      <c r="D1405" s="1"/>
      <c r="E1405" s="79"/>
      <c r="F1405" s="79"/>
      <c r="G1405" s="79"/>
    </row>
    <row r="1406" spans="1:7" ht="20.100000000000001" customHeight="1">
      <c r="A1406" s="80" t="s">
        <v>1091</v>
      </c>
      <c r="B1406" s="80"/>
      <c r="C1406" s="80"/>
      <c r="D1406" s="80"/>
      <c r="E1406" s="80"/>
      <c r="F1406" s="80"/>
      <c r="G1406" s="80"/>
    </row>
    <row r="1407" spans="1:7" ht="15" customHeight="1">
      <c r="A1407" s="76" t="s">
        <v>807</v>
      </c>
      <c r="B1407" s="76"/>
      <c r="C1407" s="12" t="s">
        <v>4</v>
      </c>
      <c r="D1407" s="12" t="s">
        <v>501</v>
      </c>
      <c r="E1407" s="12" t="s">
        <v>502</v>
      </c>
      <c r="F1407" s="12" t="s">
        <v>503</v>
      </c>
      <c r="G1407" s="12" t="s">
        <v>504</v>
      </c>
    </row>
    <row r="1408" spans="1:7" ht="29.1" customHeight="1">
      <c r="A1408" s="18" t="s">
        <v>1077</v>
      </c>
      <c r="B1408" s="19" t="s">
        <v>1078</v>
      </c>
      <c r="C1408" s="18" t="s">
        <v>14</v>
      </c>
      <c r="D1408" s="18" t="s">
        <v>840</v>
      </c>
      <c r="E1408" s="20">
        <v>0.47699999999999998</v>
      </c>
      <c r="F1408" s="21">
        <v>0.45</v>
      </c>
      <c r="G1408" s="21">
        <f>TRUNC(TRUNC(E1408,8)*F1408,2)</f>
        <v>0.21</v>
      </c>
    </row>
    <row r="1409" spans="1:7" ht="29.1" customHeight="1">
      <c r="A1409" s="18" t="s">
        <v>1079</v>
      </c>
      <c r="B1409" s="19" t="s">
        <v>1080</v>
      </c>
      <c r="C1409" s="18" t="s">
        <v>14</v>
      </c>
      <c r="D1409" s="18" t="s">
        <v>810</v>
      </c>
      <c r="E1409" s="20">
        <v>1.806</v>
      </c>
      <c r="F1409" s="21">
        <v>1.23</v>
      </c>
      <c r="G1409" s="21">
        <f>TRUNC(TRUNC(E1409,8)*F1409,2)</f>
        <v>2.2200000000000002</v>
      </c>
    </row>
    <row r="1410" spans="1:7" ht="18" customHeight="1">
      <c r="A1410" s="1"/>
      <c r="B1410" s="1"/>
      <c r="C1410" s="1"/>
      <c r="D1410" s="1"/>
      <c r="E1410" s="77" t="s">
        <v>811</v>
      </c>
      <c r="F1410" s="77"/>
      <c r="G1410" s="22">
        <f>SUM(G1408:G1409)</f>
        <v>2.4300000000000002</v>
      </c>
    </row>
    <row r="1411" spans="1:7" ht="15" customHeight="1">
      <c r="A1411" s="76" t="s">
        <v>553</v>
      </c>
      <c r="B1411" s="76"/>
      <c r="C1411" s="12" t="s">
        <v>4</v>
      </c>
      <c r="D1411" s="12" t="s">
        <v>501</v>
      </c>
      <c r="E1411" s="12" t="s">
        <v>502</v>
      </c>
      <c r="F1411" s="12" t="s">
        <v>503</v>
      </c>
      <c r="G1411" s="12" t="s">
        <v>504</v>
      </c>
    </row>
    <row r="1412" spans="1:7" ht="29.1" customHeight="1">
      <c r="A1412" s="18" t="s">
        <v>1081</v>
      </c>
      <c r="B1412" s="19" t="s">
        <v>1082</v>
      </c>
      <c r="C1412" s="18" t="s">
        <v>14</v>
      </c>
      <c r="D1412" s="18" t="s">
        <v>118</v>
      </c>
      <c r="E1412" s="20">
        <v>1.103</v>
      </c>
      <c r="F1412" s="21">
        <v>573.22</v>
      </c>
      <c r="G1412" s="21">
        <f>TRUNC(TRUNC(E1412,8)*F1412,2)</f>
        <v>632.26</v>
      </c>
    </row>
    <row r="1413" spans="1:7" ht="15" customHeight="1">
      <c r="A1413" s="1"/>
      <c r="B1413" s="1"/>
      <c r="C1413" s="1"/>
      <c r="D1413" s="1"/>
      <c r="E1413" s="77" t="s">
        <v>555</v>
      </c>
      <c r="F1413" s="77"/>
      <c r="G1413" s="22">
        <f>SUM(G1412:G1412)</f>
        <v>632.26</v>
      </c>
    </row>
    <row r="1414" spans="1:7" ht="15" customHeight="1">
      <c r="A1414" s="76" t="s">
        <v>586</v>
      </c>
      <c r="B1414" s="76"/>
      <c r="C1414" s="12" t="s">
        <v>4</v>
      </c>
      <c r="D1414" s="12" t="s">
        <v>501</v>
      </c>
      <c r="E1414" s="12" t="s">
        <v>502</v>
      </c>
      <c r="F1414" s="12" t="s">
        <v>503</v>
      </c>
      <c r="G1414" s="12" t="s">
        <v>504</v>
      </c>
    </row>
    <row r="1415" spans="1:7" ht="21" customHeight="1">
      <c r="A1415" s="18" t="s">
        <v>605</v>
      </c>
      <c r="B1415" s="19" t="s">
        <v>606</v>
      </c>
      <c r="C1415" s="18" t="s">
        <v>14</v>
      </c>
      <c r="D1415" s="18" t="s">
        <v>15</v>
      </c>
      <c r="E1415" s="20">
        <v>2.286</v>
      </c>
      <c r="F1415" s="21">
        <v>28.52</v>
      </c>
      <c r="G1415" s="21">
        <f>TRUNC(TRUNC(E1415,8)*F1415,2)</f>
        <v>65.19</v>
      </c>
    </row>
    <row r="1416" spans="1:7" ht="15" customHeight="1">
      <c r="A1416" s="18" t="s">
        <v>818</v>
      </c>
      <c r="B1416" s="19" t="s">
        <v>819</v>
      </c>
      <c r="C1416" s="18" t="s">
        <v>14</v>
      </c>
      <c r="D1416" s="18" t="s">
        <v>15</v>
      </c>
      <c r="E1416" s="20">
        <v>6.8570000000000002</v>
      </c>
      <c r="F1416" s="21">
        <v>28.88</v>
      </c>
      <c r="G1416" s="21">
        <f>TRUNC(TRUNC(E1416,8)*F1416,2)</f>
        <v>198.03</v>
      </c>
    </row>
    <row r="1417" spans="1:7" ht="15" customHeight="1">
      <c r="A1417" s="18" t="s">
        <v>607</v>
      </c>
      <c r="B1417" s="19" t="s">
        <v>608</v>
      </c>
      <c r="C1417" s="18" t="s">
        <v>14</v>
      </c>
      <c r="D1417" s="18" t="s">
        <v>15</v>
      </c>
      <c r="E1417" s="20">
        <v>16.074000000000002</v>
      </c>
      <c r="F1417" s="21">
        <v>22.1</v>
      </c>
      <c r="G1417" s="21">
        <f>TRUNC(TRUNC(E1417,8)*F1417,2)</f>
        <v>355.23</v>
      </c>
    </row>
    <row r="1418" spans="1:7" ht="18" customHeight="1">
      <c r="A1418" s="1"/>
      <c r="B1418" s="1"/>
      <c r="C1418" s="1"/>
      <c r="D1418" s="1"/>
      <c r="E1418" s="77" t="s">
        <v>589</v>
      </c>
      <c r="F1418" s="77"/>
      <c r="G1418" s="22">
        <f>SUM(G1415:G1417)</f>
        <v>618.45000000000005</v>
      </c>
    </row>
    <row r="1419" spans="1:7" ht="15" customHeight="1">
      <c r="A1419" s="1"/>
      <c r="B1419" s="1"/>
      <c r="C1419" s="1"/>
      <c r="D1419" s="1"/>
      <c r="E1419" s="78" t="s">
        <v>522</v>
      </c>
      <c r="F1419" s="78"/>
      <c r="G1419" s="4">
        <f>SUM(G1410,G1413,G1418)</f>
        <v>1253.1399999999999</v>
      </c>
    </row>
    <row r="1420" spans="1:7" ht="15" customHeight="1">
      <c r="A1420" s="1"/>
      <c r="B1420" s="1"/>
      <c r="C1420" s="1"/>
      <c r="D1420" s="1"/>
      <c r="E1420" s="78" t="s">
        <v>523</v>
      </c>
      <c r="F1420" s="78"/>
      <c r="G1420" s="4">
        <f>ROUND(G1419*(0/100),2)</f>
        <v>0</v>
      </c>
    </row>
    <row r="1421" spans="1:7" ht="15" customHeight="1">
      <c r="A1421" s="1"/>
      <c r="B1421" s="1"/>
      <c r="C1421" s="1"/>
      <c r="D1421" s="1"/>
      <c r="E1421" s="78" t="s">
        <v>524</v>
      </c>
      <c r="F1421" s="78"/>
      <c r="G1421" s="4">
        <f>G1420+G1419</f>
        <v>1253.1399999999999</v>
      </c>
    </row>
    <row r="1422" spans="1:7" ht="9.9499999999999993" customHeight="1">
      <c r="A1422" s="1"/>
      <c r="B1422" s="1"/>
      <c r="C1422" s="1"/>
      <c r="D1422" s="1"/>
      <c r="E1422" s="79"/>
      <c r="F1422" s="79"/>
      <c r="G1422" s="79"/>
    </row>
    <row r="1423" spans="1:7" ht="20.100000000000001" customHeight="1">
      <c r="A1423" s="80" t="s">
        <v>1092</v>
      </c>
      <c r="B1423" s="80"/>
      <c r="C1423" s="80"/>
      <c r="D1423" s="80"/>
      <c r="E1423" s="80"/>
      <c r="F1423" s="80"/>
      <c r="G1423" s="80"/>
    </row>
    <row r="1424" spans="1:7" ht="15" customHeight="1">
      <c r="A1424" s="76" t="s">
        <v>586</v>
      </c>
      <c r="B1424" s="76"/>
      <c r="C1424" s="12" t="s">
        <v>4</v>
      </c>
      <c r="D1424" s="12" t="s">
        <v>501</v>
      </c>
      <c r="E1424" s="12" t="s">
        <v>502</v>
      </c>
      <c r="F1424" s="12" t="s">
        <v>503</v>
      </c>
      <c r="G1424" s="12" t="s">
        <v>504</v>
      </c>
    </row>
    <row r="1425" spans="1:7" ht="15" customHeight="1">
      <c r="A1425" s="18" t="s">
        <v>818</v>
      </c>
      <c r="B1425" s="19" t="s">
        <v>819</v>
      </c>
      <c r="C1425" s="18" t="s">
        <v>14</v>
      </c>
      <c r="D1425" s="18" t="s">
        <v>15</v>
      </c>
      <c r="E1425" s="20">
        <v>0.1394</v>
      </c>
      <c r="F1425" s="21">
        <v>28.88</v>
      </c>
      <c r="G1425" s="21">
        <f>TRUNC(TRUNC(E1425,8)*F1425,2)</f>
        <v>4.0199999999999996</v>
      </c>
    </row>
    <row r="1426" spans="1:7" ht="15" customHeight="1">
      <c r="A1426" s="18" t="s">
        <v>607</v>
      </c>
      <c r="B1426" s="19" t="s">
        <v>608</v>
      </c>
      <c r="C1426" s="18" t="s">
        <v>14</v>
      </c>
      <c r="D1426" s="18" t="s">
        <v>15</v>
      </c>
      <c r="E1426" s="20">
        <v>4.65E-2</v>
      </c>
      <c r="F1426" s="21">
        <v>22.1</v>
      </c>
      <c r="G1426" s="21">
        <f>TRUNC(TRUNC(E1426,8)*F1426,2)</f>
        <v>1.02</v>
      </c>
    </row>
    <row r="1427" spans="1:7" ht="18" customHeight="1">
      <c r="A1427" s="1"/>
      <c r="B1427" s="1"/>
      <c r="C1427" s="1"/>
      <c r="D1427" s="1"/>
      <c r="E1427" s="77" t="s">
        <v>589</v>
      </c>
      <c r="F1427" s="77"/>
      <c r="G1427" s="22">
        <f>SUM(G1425:G1426)</f>
        <v>5.0399999999999991</v>
      </c>
    </row>
    <row r="1428" spans="1:7" ht="15" customHeight="1">
      <c r="A1428" s="76" t="s">
        <v>518</v>
      </c>
      <c r="B1428" s="76"/>
      <c r="C1428" s="12" t="s">
        <v>4</v>
      </c>
      <c r="D1428" s="12" t="s">
        <v>501</v>
      </c>
      <c r="E1428" s="12" t="s">
        <v>502</v>
      </c>
      <c r="F1428" s="12" t="s">
        <v>503</v>
      </c>
      <c r="G1428" s="12" t="s">
        <v>504</v>
      </c>
    </row>
    <row r="1429" spans="1:7" ht="29.1" customHeight="1">
      <c r="A1429" s="18" t="s">
        <v>863</v>
      </c>
      <c r="B1429" s="19" t="s">
        <v>864</v>
      </c>
      <c r="C1429" s="18" t="s">
        <v>14</v>
      </c>
      <c r="D1429" s="18" t="s">
        <v>118</v>
      </c>
      <c r="E1429" s="20">
        <v>3.7000000000000002E-3</v>
      </c>
      <c r="F1429" s="21">
        <v>550.55999999999995</v>
      </c>
      <c r="G1429" s="21">
        <f>TRUNC(TRUNC(E1429,8)*F1429,2)</f>
        <v>2.0299999999999998</v>
      </c>
    </row>
    <row r="1430" spans="1:7" ht="15" customHeight="1">
      <c r="A1430" s="1"/>
      <c r="B1430" s="1"/>
      <c r="C1430" s="1"/>
      <c r="D1430" s="1"/>
      <c r="E1430" s="77" t="s">
        <v>521</v>
      </c>
      <c r="F1430" s="77"/>
      <c r="G1430" s="22">
        <f>SUM(G1429:G1429)</f>
        <v>2.0299999999999998</v>
      </c>
    </row>
    <row r="1431" spans="1:7" ht="15" customHeight="1">
      <c r="A1431" s="1"/>
      <c r="B1431" s="1"/>
      <c r="C1431" s="1"/>
      <c r="D1431" s="1"/>
      <c r="E1431" s="78" t="s">
        <v>522</v>
      </c>
      <c r="F1431" s="78"/>
      <c r="G1431" s="4">
        <f>SUM(G1427,G1430)</f>
        <v>7.0699999999999985</v>
      </c>
    </row>
    <row r="1432" spans="1:7" ht="15" customHeight="1">
      <c r="A1432" s="1"/>
      <c r="B1432" s="1"/>
      <c r="C1432" s="1"/>
      <c r="D1432" s="1"/>
      <c r="E1432" s="78" t="s">
        <v>523</v>
      </c>
      <c r="F1432" s="78"/>
      <c r="G1432" s="4">
        <f>ROUND(G1431*(0/100),2)</f>
        <v>0</v>
      </c>
    </row>
    <row r="1433" spans="1:7" ht="15" customHeight="1">
      <c r="A1433" s="1"/>
      <c r="B1433" s="1"/>
      <c r="C1433" s="1"/>
      <c r="D1433" s="1"/>
      <c r="E1433" s="78" t="s">
        <v>524</v>
      </c>
      <c r="F1433" s="78"/>
      <c r="G1433" s="4">
        <f>G1432+G1431</f>
        <v>7.0699999999999985</v>
      </c>
    </row>
    <row r="1434" spans="1:7" ht="9.9499999999999993" customHeight="1">
      <c r="A1434" s="1"/>
      <c r="B1434" s="1"/>
      <c r="C1434" s="1"/>
      <c r="D1434" s="1"/>
      <c r="E1434" s="79"/>
      <c r="F1434" s="79"/>
      <c r="G1434" s="79"/>
    </row>
    <row r="1435" spans="1:7" ht="20.100000000000001" customHeight="1">
      <c r="A1435" s="80" t="s">
        <v>1093</v>
      </c>
      <c r="B1435" s="80"/>
      <c r="C1435" s="80"/>
      <c r="D1435" s="80"/>
      <c r="E1435" s="80"/>
      <c r="F1435" s="80"/>
      <c r="G1435" s="80"/>
    </row>
    <row r="1436" spans="1:7" ht="15" customHeight="1">
      <c r="A1436" s="76" t="s">
        <v>553</v>
      </c>
      <c r="B1436" s="76"/>
      <c r="C1436" s="12" t="s">
        <v>4</v>
      </c>
      <c r="D1436" s="12" t="s">
        <v>501</v>
      </c>
      <c r="E1436" s="12" t="s">
        <v>502</v>
      </c>
      <c r="F1436" s="12" t="s">
        <v>503</v>
      </c>
      <c r="G1436" s="12" t="s">
        <v>504</v>
      </c>
    </row>
    <row r="1437" spans="1:7" ht="21" customHeight="1">
      <c r="A1437" s="18" t="s">
        <v>866</v>
      </c>
      <c r="B1437" s="19" t="s">
        <v>867</v>
      </c>
      <c r="C1437" s="18" t="s">
        <v>14</v>
      </c>
      <c r="D1437" s="18" t="s">
        <v>48</v>
      </c>
      <c r="E1437" s="20">
        <v>0.15809999999999999</v>
      </c>
      <c r="F1437" s="21">
        <v>15.57</v>
      </c>
      <c r="G1437" s="21">
        <f>TRUNC(TRUNC(E1437,8)*F1437,2)</f>
        <v>2.46</v>
      </c>
    </row>
    <row r="1438" spans="1:7" ht="15" customHeight="1">
      <c r="A1438" s="1"/>
      <c r="B1438" s="1"/>
      <c r="C1438" s="1"/>
      <c r="D1438" s="1"/>
      <c r="E1438" s="77" t="s">
        <v>555</v>
      </c>
      <c r="F1438" s="77"/>
      <c r="G1438" s="22">
        <f>SUM(G1437:G1437)</f>
        <v>2.46</v>
      </c>
    </row>
    <row r="1439" spans="1:7" ht="15" customHeight="1">
      <c r="A1439" s="76" t="s">
        <v>586</v>
      </c>
      <c r="B1439" s="76"/>
      <c r="C1439" s="12" t="s">
        <v>4</v>
      </c>
      <c r="D1439" s="12" t="s">
        <v>501</v>
      </c>
      <c r="E1439" s="12" t="s">
        <v>502</v>
      </c>
      <c r="F1439" s="12" t="s">
        <v>503</v>
      </c>
      <c r="G1439" s="12" t="s">
        <v>504</v>
      </c>
    </row>
    <row r="1440" spans="1:7" ht="15" customHeight="1">
      <c r="A1440" s="18" t="s">
        <v>818</v>
      </c>
      <c r="B1440" s="19" t="s">
        <v>819</v>
      </c>
      <c r="C1440" s="18" t="s">
        <v>14</v>
      </c>
      <c r="D1440" s="18" t="s">
        <v>15</v>
      </c>
      <c r="E1440" s="20">
        <v>0.53200000000000003</v>
      </c>
      <c r="F1440" s="21">
        <v>28.88</v>
      </c>
      <c r="G1440" s="21">
        <f>TRUNC(TRUNC(E1440,8)*F1440,2)</f>
        <v>15.36</v>
      </c>
    </row>
    <row r="1441" spans="1:7" ht="15" customHeight="1">
      <c r="A1441" s="18" t="s">
        <v>607</v>
      </c>
      <c r="B1441" s="19" t="s">
        <v>608</v>
      </c>
      <c r="C1441" s="18" t="s">
        <v>14</v>
      </c>
      <c r="D1441" s="18" t="s">
        <v>15</v>
      </c>
      <c r="E1441" s="20">
        <v>0.53200000000000003</v>
      </c>
      <c r="F1441" s="21">
        <v>22.1</v>
      </c>
      <c r="G1441" s="21">
        <f>TRUNC(TRUNC(E1441,8)*F1441,2)</f>
        <v>11.75</v>
      </c>
    </row>
    <row r="1442" spans="1:7" ht="18" customHeight="1">
      <c r="A1442" s="1"/>
      <c r="B1442" s="1"/>
      <c r="C1442" s="1"/>
      <c r="D1442" s="1"/>
      <c r="E1442" s="77" t="s">
        <v>589</v>
      </c>
      <c r="F1442" s="77"/>
      <c r="G1442" s="22">
        <f>SUM(G1440:G1441)</f>
        <v>27.11</v>
      </c>
    </row>
    <row r="1443" spans="1:7" ht="15" customHeight="1">
      <c r="A1443" s="76" t="s">
        <v>518</v>
      </c>
      <c r="B1443" s="76"/>
      <c r="C1443" s="12" t="s">
        <v>4</v>
      </c>
      <c r="D1443" s="12" t="s">
        <v>501</v>
      </c>
      <c r="E1443" s="12" t="s">
        <v>502</v>
      </c>
      <c r="F1443" s="12" t="s">
        <v>503</v>
      </c>
      <c r="G1443" s="12" t="s">
        <v>504</v>
      </c>
    </row>
    <row r="1444" spans="1:7" ht="38.1" customHeight="1">
      <c r="A1444" s="18" t="s">
        <v>868</v>
      </c>
      <c r="B1444" s="19" t="s">
        <v>869</v>
      </c>
      <c r="C1444" s="18" t="s">
        <v>14</v>
      </c>
      <c r="D1444" s="18" t="s">
        <v>118</v>
      </c>
      <c r="E1444" s="20">
        <v>3.9300000000000002E-2</v>
      </c>
      <c r="F1444" s="21">
        <v>615.35</v>
      </c>
      <c r="G1444" s="21">
        <f>TRUNC(TRUNC(E1444,8)*F1444,2)</f>
        <v>24.18</v>
      </c>
    </row>
    <row r="1445" spans="1:7" ht="15" customHeight="1">
      <c r="A1445" s="1"/>
      <c r="B1445" s="1"/>
      <c r="C1445" s="1"/>
      <c r="D1445" s="1"/>
      <c r="E1445" s="77" t="s">
        <v>521</v>
      </c>
      <c r="F1445" s="77"/>
      <c r="G1445" s="22">
        <f>SUM(G1444:G1444)</f>
        <v>24.18</v>
      </c>
    </row>
    <row r="1446" spans="1:7" ht="15" customHeight="1">
      <c r="A1446" s="1"/>
      <c r="B1446" s="1"/>
      <c r="C1446" s="1"/>
      <c r="D1446" s="1"/>
      <c r="E1446" s="78" t="s">
        <v>522</v>
      </c>
      <c r="F1446" s="78"/>
      <c r="G1446" s="4">
        <f>SUM(G1438,G1442,G1445)</f>
        <v>53.75</v>
      </c>
    </row>
    <row r="1447" spans="1:7" ht="15" customHeight="1">
      <c r="A1447" s="1"/>
      <c r="B1447" s="1"/>
      <c r="C1447" s="1"/>
      <c r="D1447" s="1"/>
      <c r="E1447" s="78" t="s">
        <v>523</v>
      </c>
      <c r="F1447" s="78"/>
      <c r="G1447" s="4">
        <f>ROUND(G1446*(0/100),2)</f>
        <v>0</v>
      </c>
    </row>
    <row r="1448" spans="1:7" ht="15" customHeight="1">
      <c r="A1448" s="1"/>
      <c r="B1448" s="1"/>
      <c r="C1448" s="1"/>
      <c r="D1448" s="1"/>
      <c r="E1448" s="78" t="s">
        <v>524</v>
      </c>
      <c r="F1448" s="78"/>
      <c r="G1448" s="4">
        <f>G1447+G1446</f>
        <v>53.75</v>
      </c>
    </row>
    <row r="1449" spans="1:7" ht="9.9499999999999993" customHeight="1">
      <c r="A1449" s="1"/>
      <c r="B1449" s="1"/>
      <c r="C1449" s="1"/>
      <c r="D1449" s="1"/>
      <c r="E1449" s="79"/>
      <c r="F1449" s="79"/>
      <c r="G1449" s="79"/>
    </row>
    <row r="1450" spans="1:7" ht="20.100000000000001" customHeight="1">
      <c r="A1450" s="80" t="s">
        <v>1094</v>
      </c>
      <c r="B1450" s="80"/>
      <c r="C1450" s="80"/>
      <c r="D1450" s="80"/>
      <c r="E1450" s="80"/>
      <c r="F1450" s="80"/>
      <c r="G1450" s="80"/>
    </row>
    <row r="1451" spans="1:7" ht="15" customHeight="1">
      <c r="A1451" s="76" t="s">
        <v>553</v>
      </c>
      <c r="B1451" s="76"/>
      <c r="C1451" s="12" t="s">
        <v>4</v>
      </c>
      <c r="D1451" s="12" t="s">
        <v>501</v>
      </c>
      <c r="E1451" s="12" t="s">
        <v>502</v>
      </c>
      <c r="F1451" s="12" t="s">
        <v>503</v>
      </c>
      <c r="G1451" s="12" t="s">
        <v>504</v>
      </c>
    </row>
    <row r="1452" spans="1:7" ht="15" customHeight="1">
      <c r="A1452" s="18" t="s">
        <v>1033</v>
      </c>
      <c r="B1452" s="19" t="s">
        <v>1034</v>
      </c>
      <c r="C1452" s="18" t="s">
        <v>14</v>
      </c>
      <c r="D1452" s="18" t="s">
        <v>817</v>
      </c>
      <c r="E1452" s="20">
        <v>0.16</v>
      </c>
      <c r="F1452" s="21">
        <v>11.28</v>
      </c>
      <c r="G1452" s="21">
        <f>TRUNC(TRUNC(E1452,8)*F1452,2)</f>
        <v>1.8</v>
      </c>
    </row>
    <row r="1453" spans="1:7" ht="15" customHeight="1">
      <c r="A1453" s="1"/>
      <c r="B1453" s="1"/>
      <c r="C1453" s="1"/>
      <c r="D1453" s="1"/>
      <c r="E1453" s="77" t="s">
        <v>555</v>
      </c>
      <c r="F1453" s="77"/>
      <c r="G1453" s="22">
        <f>SUM(G1452:G1452)</f>
        <v>1.8</v>
      </c>
    </row>
    <row r="1454" spans="1:7" ht="15" customHeight="1">
      <c r="A1454" s="76" t="s">
        <v>586</v>
      </c>
      <c r="B1454" s="76"/>
      <c r="C1454" s="12" t="s">
        <v>4</v>
      </c>
      <c r="D1454" s="12" t="s">
        <v>501</v>
      </c>
      <c r="E1454" s="12" t="s">
        <v>502</v>
      </c>
      <c r="F1454" s="12" t="s">
        <v>503</v>
      </c>
      <c r="G1454" s="12" t="s">
        <v>504</v>
      </c>
    </row>
    <row r="1455" spans="1:7" ht="15" customHeight="1">
      <c r="A1455" s="18" t="s">
        <v>1035</v>
      </c>
      <c r="B1455" s="19" t="s">
        <v>1036</v>
      </c>
      <c r="C1455" s="18" t="s">
        <v>14</v>
      </c>
      <c r="D1455" s="18" t="s">
        <v>15</v>
      </c>
      <c r="E1455" s="20">
        <v>5.3999999999999999E-2</v>
      </c>
      <c r="F1455" s="21">
        <v>30.37</v>
      </c>
      <c r="G1455" s="21">
        <f>TRUNC(TRUNC(E1455,8)*F1455,2)</f>
        <v>1.63</v>
      </c>
    </row>
    <row r="1456" spans="1:7" ht="15" customHeight="1">
      <c r="A1456" s="18" t="s">
        <v>607</v>
      </c>
      <c r="B1456" s="19" t="s">
        <v>608</v>
      </c>
      <c r="C1456" s="18" t="s">
        <v>14</v>
      </c>
      <c r="D1456" s="18" t="s">
        <v>15</v>
      </c>
      <c r="E1456" s="20">
        <v>1.4E-2</v>
      </c>
      <c r="F1456" s="21">
        <v>22.1</v>
      </c>
      <c r="G1456" s="21">
        <f>TRUNC(TRUNC(E1456,8)*F1456,2)</f>
        <v>0.3</v>
      </c>
    </row>
    <row r="1457" spans="1:7" ht="18" customHeight="1">
      <c r="A1457" s="1"/>
      <c r="B1457" s="1"/>
      <c r="C1457" s="1"/>
      <c r="D1457" s="1"/>
      <c r="E1457" s="77" t="s">
        <v>589</v>
      </c>
      <c r="F1457" s="77"/>
      <c r="G1457" s="22">
        <f>SUM(G1455:G1456)</f>
        <v>1.93</v>
      </c>
    </row>
    <row r="1458" spans="1:7" ht="15" customHeight="1">
      <c r="A1458" s="1"/>
      <c r="B1458" s="1"/>
      <c r="C1458" s="1"/>
      <c r="D1458" s="1"/>
      <c r="E1458" s="78" t="s">
        <v>522</v>
      </c>
      <c r="F1458" s="78"/>
      <c r="G1458" s="4">
        <f>SUM(G1453,G1457)</f>
        <v>3.73</v>
      </c>
    </row>
    <row r="1459" spans="1:7" ht="15" customHeight="1">
      <c r="A1459" s="1"/>
      <c r="B1459" s="1"/>
      <c r="C1459" s="1"/>
      <c r="D1459" s="1"/>
      <c r="E1459" s="78" t="s">
        <v>523</v>
      </c>
      <c r="F1459" s="78"/>
      <c r="G1459" s="4">
        <f>ROUND(G1458*(0/100),2)</f>
        <v>0</v>
      </c>
    </row>
    <row r="1460" spans="1:7" ht="15" customHeight="1">
      <c r="A1460" s="1"/>
      <c r="B1460" s="1"/>
      <c r="C1460" s="1"/>
      <c r="D1460" s="1"/>
      <c r="E1460" s="78" t="s">
        <v>524</v>
      </c>
      <c r="F1460" s="78"/>
      <c r="G1460" s="4">
        <f>G1459+G1458</f>
        <v>3.73</v>
      </c>
    </row>
    <row r="1461" spans="1:7" ht="9.9499999999999993" customHeight="1">
      <c r="A1461" s="1"/>
      <c r="B1461" s="1"/>
      <c r="C1461" s="1"/>
      <c r="D1461" s="1"/>
      <c r="E1461" s="79"/>
      <c r="F1461" s="79"/>
      <c r="G1461" s="79"/>
    </row>
    <row r="1462" spans="1:7" ht="20.100000000000001" customHeight="1">
      <c r="A1462" s="80" t="s">
        <v>1095</v>
      </c>
      <c r="B1462" s="80"/>
      <c r="C1462" s="80"/>
      <c r="D1462" s="80"/>
      <c r="E1462" s="80"/>
      <c r="F1462" s="80"/>
      <c r="G1462" s="80"/>
    </row>
    <row r="1463" spans="1:7" ht="15" customHeight="1">
      <c r="A1463" s="76" t="s">
        <v>553</v>
      </c>
      <c r="B1463" s="76"/>
      <c r="C1463" s="12" t="s">
        <v>4</v>
      </c>
      <c r="D1463" s="12" t="s">
        <v>501</v>
      </c>
      <c r="E1463" s="12" t="s">
        <v>502</v>
      </c>
      <c r="F1463" s="12" t="s">
        <v>503</v>
      </c>
      <c r="G1463" s="12" t="s">
        <v>504</v>
      </c>
    </row>
    <row r="1464" spans="1:7" ht="21" customHeight="1">
      <c r="A1464" s="18" t="s">
        <v>1038</v>
      </c>
      <c r="B1464" s="19" t="s">
        <v>1039</v>
      </c>
      <c r="C1464" s="18" t="s">
        <v>14</v>
      </c>
      <c r="D1464" s="18" t="s">
        <v>101</v>
      </c>
      <c r="E1464" s="20">
        <v>1.9379999999999999</v>
      </c>
      <c r="F1464" s="21">
        <v>7.65</v>
      </c>
      <c r="G1464" s="21">
        <f>TRUNC(TRUNC(E1464,8)*F1464,2)</f>
        <v>14.82</v>
      </c>
    </row>
    <row r="1465" spans="1:7" ht="15" customHeight="1">
      <c r="A1465" s="1"/>
      <c r="B1465" s="1"/>
      <c r="C1465" s="1"/>
      <c r="D1465" s="1"/>
      <c r="E1465" s="77" t="s">
        <v>555</v>
      </c>
      <c r="F1465" s="77"/>
      <c r="G1465" s="22">
        <f>SUM(G1464:G1464)</f>
        <v>14.82</v>
      </c>
    </row>
    <row r="1466" spans="1:7" ht="15" customHeight="1">
      <c r="A1466" s="76" t="s">
        <v>586</v>
      </c>
      <c r="B1466" s="76"/>
      <c r="C1466" s="12" t="s">
        <v>4</v>
      </c>
      <c r="D1466" s="12" t="s">
        <v>501</v>
      </c>
      <c r="E1466" s="12" t="s">
        <v>502</v>
      </c>
      <c r="F1466" s="12" t="s">
        <v>503</v>
      </c>
      <c r="G1466" s="12" t="s">
        <v>504</v>
      </c>
    </row>
    <row r="1467" spans="1:7" ht="15" customHeight="1">
      <c r="A1467" s="18" t="s">
        <v>1035</v>
      </c>
      <c r="B1467" s="19" t="s">
        <v>1036</v>
      </c>
      <c r="C1467" s="18" t="s">
        <v>14</v>
      </c>
      <c r="D1467" s="18" t="s">
        <v>15</v>
      </c>
      <c r="E1467" s="20">
        <v>0.17599999999999999</v>
      </c>
      <c r="F1467" s="21">
        <v>30.37</v>
      </c>
      <c r="G1467" s="21">
        <f>TRUNC(TRUNC(E1467,8)*F1467,2)</f>
        <v>5.34</v>
      </c>
    </row>
    <row r="1468" spans="1:7" ht="15" customHeight="1">
      <c r="A1468" s="18" t="s">
        <v>607</v>
      </c>
      <c r="B1468" s="19" t="s">
        <v>608</v>
      </c>
      <c r="C1468" s="18" t="s">
        <v>14</v>
      </c>
      <c r="D1468" s="18" t="s">
        <v>15</v>
      </c>
      <c r="E1468" s="20">
        <v>4.3999999999999997E-2</v>
      </c>
      <c r="F1468" s="21">
        <v>22.1</v>
      </c>
      <c r="G1468" s="21">
        <f>TRUNC(TRUNC(E1468,8)*F1468,2)</f>
        <v>0.97</v>
      </c>
    </row>
    <row r="1469" spans="1:7" ht="18" customHeight="1">
      <c r="A1469" s="1"/>
      <c r="B1469" s="1"/>
      <c r="C1469" s="1"/>
      <c r="D1469" s="1"/>
      <c r="E1469" s="77" t="s">
        <v>589</v>
      </c>
      <c r="F1469" s="77"/>
      <c r="G1469" s="22">
        <f>SUM(G1467:G1468)</f>
        <v>6.31</v>
      </c>
    </row>
    <row r="1470" spans="1:7" ht="15" customHeight="1">
      <c r="A1470" s="1"/>
      <c r="B1470" s="1"/>
      <c r="C1470" s="1"/>
      <c r="D1470" s="1"/>
      <c r="E1470" s="78" t="s">
        <v>522</v>
      </c>
      <c r="F1470" s="78"/>
      <c r="G1470" s="4">
        <f>SUM(G1465,G1469)</f>
        <v>21.13</v>
      </c>
    </row>
    <row r="1471" spans="1:7" ht="15" customHeight="1">
      <c r="A1471" s="1"/>
      <c r="B1471" s="1"/>
      <c r="C1471" s="1"/>
      <c r="D1471" s="1"/>
      <c r="E1471" s="78" t="s">
        <v>523</v>
      </c>
      <c r="F1471" s="78"/>
      <c r="G1471" s="4">
        <f>ROUND(G1470*(0/100),2)</f>
        <v>0</v>
      </c>
    </row>
    <row r="1472" spans="1:7" ht="15" customHeight="1">
      <c r="A1472" s="1"/>
      <c r="B1472" s="1"/>
      <c r="C1472" s="1"/>
      <c r="D1472" s="1"/>
      <c r="E1472" s="78" t="s">
        <v>524</v>
      </c>
      <c r="F1472" s="78"/>
      <c r="G1472" s="4">
        <f>G1471+G1470</f>
        <v>21.13</v>
      </c>
    </row>
    <row r="1473" spans="1:7" ht="9.9499999999999993" customHeight="1">
      <c r="A1473" s="1"/>
      <c r="B1473" s="1"/>
      <c r="C1473" s="1"/>
      <c r="D1473" s="1"/>
      <c r="E1473" s="79"/>
      <c r="F1473" s="79"/>
      <c r="G1473" s="79"/>
    </row>
    <row r="1474" spans="1:7" ht="20.100000000000001" customHeight="1">
      <c r="A1474" s="80" t="s">
        <v>1096</v>
      </c>
      <c r="B1474" s="80"/>
      <c r="C1474" s="80"/>
      <c r="D1474" s="80"/>
      <c r="E1474" s="80"/>
      <c r="F1474" s="80"/>
      <c r="G1474" s="80"/>
    </row>
    <row r="1475" spans="1:7" ht="15" customHeight="1">
      <c r="A1475" s="76" t="s">
        <v>807</v>
      </c>
      <c r="B1475" s="76"/>
      <c r="C1475" s="12" t="s">
        <v>4</v>
      </c>
      <c r="D1475" s="12" t="s">
        <v>501</v>
      </c>
      <c r="E1475" s="12" t="s">
        <v>502</v>
      </c>
      <c r="F1475" s="12" t="s">
        <v>503</v>
      </c>
      <c r="G1475" s="12" t="s">
        <v>504</v>
      </c>
    </row>
    <row r="1476" spans="1:7" ht="29.1" customHeight="1">
      <c r="A1476" s="18" t="s">
        <v>1097</v>
      </c>
      <c r="B1476" s="19" t="s">
        <v>1098</v>
      </c>
      <c r="C1476" s="18" t="s">
        <v>14</v>
      </c>
      <c r="D1476" s="18" t="s">
        <v>840</v>
      </c>
      <c r="E1476" s="20">
        <v>3.0999999999999999E-3</v>
      </c>
      <c r="F1476" s="21">
        <v>193.61</v>
      </c>
      <c r="G1476" s="21">
        <f>TRUNC(TRUNC(E1476,8)*F1476,2)</f>
        <v>0.6</v>
      </c>
    </row>
    <row r="1477" spans="1:7" ht="29.1" customHeight="1">
      <c r="A1477" s="18" t="s">
        <v>1099</v>
      </c>
      <c r="B1477" s="19" t="s">
        <v>1100</v>
      </c>
      <c r="C1477" s="18" t="s">
        <v>14</v>
      </c>
      <c r="D1477" s="18" t="s">
        <v>810</v>
      </c>
      <c r="E1477" s="20">
        <v>5.9999999999999995E-4</v>
      </c>
      <c r="F1477" s="21">
        <v>367.64</v>
      </c>
      <c r="G1477" s="21">
        <f>TRUNC(TRUNC(E1477,8)*F1477,2)</f>
        <v>0.22</v>
      </c>
    </row>
    <row r="1478" spans="1:7" ht="18" customHeight="1">
      <c r="A1478" s="1"/>
      <c r="B1478" s="1"/>
      <c r="C1478" s="1"/>
      <c r="D1478" s="1"/>
      <c r="E1478" s="77" t="s">
        <v>811</v>
      </c>
      <c r="F1478" s="77"/>
      <c r="G1478" s="22">
        <f>SUM(G1476:G1477)</f>
        <v>0.82</v>
      </c>
    </row>
    <row r="1479" spans="1:7" ht="15" customHeight="1">
      <c r="A1479" s="76" t="s">
        <v>586</v>
      </c>
      <c r="B1479" s="76"/>
      <c r="C1479" s="12" t="s">
        <v>4</v>
      </c>
      <c r="D1479" s="12" t="s">
        <v>501</v>
      </c>
      <c r="E1479" s="12" t="s">
        <v>502</v>
      </c>
      <c r="F1479" s="12" t="s">
        <v>503</v>
      </c>
      <c r="G1479" s="12" t="s">
        <v>504</v>
      </c>
    </row>
    <row r="1480" spans="1:7" ht="15" customHeight="1">
      <c r="A1480" s="18" t="s">
        <v>607</v>
      </c>
      <c r="B1480" s="19" t="s">
        <v>608</v>
      </c>
      <c r="C1480" s="18" t="s">
        <v>14</v>
      </c>
      <c r="D1480" s="18" t="s">
        <v>15</v>
      </c>
      <c r="E1480" s="20">
        <v>0.1222</v>
      </c>
      <c r="F1480" s="21">
        <v>22.1</v>
      </c>
      <c r="G1480" s="21">
        <f>TRUNC(TRUNC(E1480,8)*F1480,2)</f>
        <v>2.7</v>
      </c>
    </row>
    <row r="1481" spans="1:7" ht="15" customHeight="1">
      <c r="A1481" s="18" t="s">
        <v>919</v>
      </c>
      <c r="B1481" s="19" t="s">
        <v>920</v>
      </c>
      <c r="C1481" s="18" t="s">
        <v>14</v>
      </c>
      <c r="D1481" s="18" t="s">
        <v>15</v>
      </c>
      <c r="E1481" s="20">
        <v>4.3200000000000002E-2</v>
      </c>
      <c r="F1481" s="21">
        <v>28.26</v>
      </c>
      <c r="G1481" s="21">
        <f>TRUNC(TRUNC(E1481,8)*F1481,2)</f>
        <v>1.22</v>
      </c>
    </row>
    <row r="1482" spans="1:7" ht="18" customHeight="1">
      <c r="A1482" s="1"/>
      <c r="B1482" s="1"/>
      <c r="C1482" s="1"/>
      <c r="D1482" s="1"/>
      <c r="E1482" s="77" t="s">
        <v>589</v>
      </c>
      <c r="F1482" s="77"/>
      <c r="G1482" s="22">
        <f>SUM(G1480:G1481)</f>
        <v>3.92</v>
      </c>
    </row>
    <row r="1483" spans="1:7" ht="15" customHeight="1">
      <c r="A1483" s="1"/>
      <c r="B1483" s="1"/>
      <c r="C1483" s="1"/>
      <c r="D1483" s="1"/>
      <c r="E1483" s="78" t="s">
        <v>522</v>
      </c>
      <c r="F1483" s="78"/>
      <c r="G1483" s="4">
        <f>SUM(G1478,G1482)</f>
        <v>4.74</v>
      </c>
    </row>
    <row r="1484" spans="1:7" ht="15" customHeight="1">
      <c r="A1484" s="1"/>
      <c r="B1484" s="1"/>
      <c r="C1484" s="1"/>
      <c r="D1484" s="1"/>
      <c r="E1484" s="78" t="s">
        <v>523</v>
      </c>
      <c r="F1484" s="78"/>
      <c r="G1484" s="4">
        <f>ROUND(G1483*(0/100),2)</f>
        <v>0</v>
      </c>
    </row>
    <row r="1485" spans="1:7" ht="15" customHeight="1">
      <c r="A1485" s="1"/>
      <c r="B1485" s="1"/>
      <c r="C1485" s="1"/>
      <c r="D1485" s="1"/>
      <c r="E1485" s="78" t="s">
        <v>524</v>
      </c>
      <c r="F1485" s="78"/>
      <c r="G1485" s="4">
        <f>G1484+G1483</f>
        <v>4.74</v>
      </c>
    </row>
    <row r="1486" spans="1:7" ht="9.9499999999999993" customHeight="1">
      <c r="A1486" s="1"/>
      <c r="B1486" s="1"/>
      <c r="C1486" s="1"/>
      <c r="D1486" s="1"/>
      <c r="E1486" s="79"/>
      <c r="F1486" s="79"/>
      <c r="G1486" s="79"/>
    </row>
    <row r="1487" spans="1:7" ht="20.100000000000001" customHeight="1">
      <c r="A1487" s="80" t="s">
        <v>1101</v>
      </c>
      <c r="B1487" s="80"/>
      <c r="C1487" s="80"/>
      <c r="D1487" s="80"/>
      <c r="E1487" s="80"/>
      <c r="F1487" s="80"/>
      <c r="G1487" s="80"/>
    </row>
    <row r="1488" spans="1:7" ht="15" customHeight="1">
      <c r="A1488" s="76" t="s">
        <v>807</v>
      </c>
      <c r="B1488" s="76"/>
      <c r="C1488" s="12" t="s">
        <v>4</v>
      </c>
      <c r="D1488" s="12" t="s">
        <v>501</v>
      </c>
      <c r="E1488" s="12" t="s">
        <v>502</v>
      </c>
      <c r="F1488" s="12" t="s">
        <v>503</v>
      </c>
      <c r="G1488" s="12" t="s">
        <v>504</v>
      </c>
    </row>
    <row r="1489" spans="1:7" ht="29.1" customHeight="1">
      <c r="A1489" s="18" t="s">
        <v>922</v>
      </c>
      <c r="B1489" s="19" t="s">
        <v>923</v>
      </c>
      <c r="C1489" s="18" t="s">
        <v>14</v>
      </c>
      <c r="D1489" s="18" t="s">
        <v>840</v>
      </c>
      <c r="E1489" s="20">
        <v>1.1999999999999999E-3</v>
      </c>
      <c r="F1489" s="21">
        <v>27.49</v>
      </c>
      <c r="G1489" s="21">
        <f>ROUND(ROUND(E1489,8)*F1489,2)</f>
        <v>0.03</v>
      </c>
    </row>
    <row r="1490" spans="1:7" ht="29.1" customHeight="1">
      <c r="A1490" s="18" t="s">
        <v>924</v>
      </c>
      <c r="B1490" s="19" t="s">
        <v>925</v>
      </c>
      <c r="C1490" s="18" t="s">
        <v>14</v>
      </c>
      <c r="D1490" s="18" t="s">
        <v>810</v>
      </c>
      <c r="E1490" s="20">
        <v>8.9999999999999998E-4</v>
      </c>
      <c r="F1490" s="21">
        <v>28.7</v>
      </c>
      <c r="G1490" s="21">
        <f>ROUND(ROUND(E1490,8)*F1490,2)</f>
        <v>0.03</v>
      </c>
    </row>
    <row r="1491" spans="1:7" ht="18" customHeight="1">
      <c r="A1491" s="1"/>
      <c r="B1491" s="1"/>
      <c r="C1491" s="1"/>
      <c r="D1491" s="1"/>
      <c r="E1491" s="77" t="s">
        <v>811</v>
      </c>
      <c r="F1491" s="77"/>
      <c r="G1491" s="22">
        <f>SUM(G1489:G1490)</f>
        <v>0.06</v>
      </c>
    </row>
    <row r="1492" spans="1:7" ht="15" customHeight="1">
      <c r="A1492" s="76" t="s">
        <v>553</v>
      </c>
      <c r="B1492" s="76"/>
      <c r="C1492" s="12" t="s">
        <v>4</v>
      </c>
      <c r="D1492" s="12" t="s">
        <v>501</v>
      </c>
      <c r="E1492" s="12" t="s">
        <v>502</v>
      </c>
      <c r="F1492" s="12" t="s">
        <v>503</v>
      </c>
      <c r="G1492" s="12" t="s">
        <v>504</v>
      </c>
    </row>
    <row r="1493" spans="1:7" ht="29.1" customHeight="1">
      <c r="A1493" s="18" t="s">
        <v>926</v>
      </c>
      <c r="B1493" s="19" t="s">
        <v>927</v>
      </c>
      <c r="C1493" s="18" t="s">
        <v>14</v>
      </c>
      <c r="D1493" s="18" t="s">
        <v>695</v>
      </c>
      <c r="E1493" s="20">
        <v>4.1500000000000004</v>
      </c>
      <c r="F1493" s="21">
        <v>1.52</v>
      </c>
      <c r="G1493" s="21">
        <f>ROUND(ROUND(E1493,8)*F1493,2)</f>
        <v>6.31</v>
      </c>
    </row>
    <row r="1494" spans="1:7" ht="29.1" customHeight="1">
      <c r="A1494" s="18" t="s">
        <v>928</v>
      </c>
      <c r="B1494" s="19" t="s">
        <v>186</v>
      </c>
      <c r="C1494" s="18" t="s">
        <v>564</v>
      </c>
      <c r="D1494" s="18" t="s">
        <v>48</v>
      </c>
      <c r="E1494" s="20">
        <v>1.1459999999999999</v>
      </c>
      <c r="F1494" s="21">
        <v>249.43</v>
      </c>
      <c r="G1494" s="21">
        <f>ROUND(ROUND(E1494,8)*F1494,2)</f>
        <v>285.85000000000002</v>
      </c>
    </row>
    <row r="1495" spans="1:7" ht="15" customHeight="1">
      <c r="A1495" s="1"/>
      <c r="B1495" s="1"/>
      <c r="C1495" s="1"/>
      <c r="D1495" s="1"/>
      <c r="E1495" s="77" t="s">
        <v>555</v>
      </c>
      <c r="F1495" s="77"/>
      <c r="G1495" s="22">
        <f>SUM(G1493:G1494)</f>
        <v>292.16000000000003</v>
      </c>
    </row>
    <row r="1496" spans="1:7" ht="15" customHeight="1">
      <c r="A1496" s="76" t="s">
        <v>586</v>
      </c>
      <c r="B1496" s="76"/>
      <c r="C1496" s="12" t="s">
        <v>4</v>
      </c>
      <c r="D1496" s="12" t="s">
        <v>501</v>
      </c>
      <c r="E1496" s="12" t="s">
        <v>502</v>
      </c>
      <c r="F1496" s="12" t="s">
        <v>503</v>
      </c>
      <c r="G1496" s="12" t="s">
        <v>504</v>
      </c>
    </row>
    <row r="1497" spans="1:7" ht="15" customHeight="1">
      <c r="A1497" s="18" t="s">
        <v>607</v>
      </c>
      <c r="B1497" s="19" t="s">
        <v>608</v>
      </c>
      <c r="C1497" s="18" t="s">
        <v>14</v>
      </c>
      <c r="D1497" s="18" t="s">
        <v>15</v>
      </c>
      <c r="E1497" s="20">
        <v>6.2E-2</v>
      </c>
      <c r="F1497" s="21">
        <v>22.1</v>
      </c>
      <c r="G1497" s="21">
        <f>ROUND(ROUND(E1497,8)*F1497,2)</f>
        <v>1.37</v>
      </c>
    </row>
    <row r="1498" spans="1:7" ht="15" customHeight="1">
      <c r="A1498" s="18" t="s">
        <v>919</v>
      </c>
      <c r="B1498" s="19" t="s">
        <v>920</v>
      </c>
      <c r="C1498" s="18" t="s">
        <v>14</v>
      </c>
      <c r="D1498" s="18" t="s">
        <v>15</v>
      </c>
      <c r="E1498" s="20">
        <v>5.6000000000000001E-2</v>
      </c>
      <c r="F1498" s="21">
        <v>28.26</v>
      </c>
      <c r="G1498" s="21">
        <f>ROUND(ROUND(E1498,8)*F1498,2)</f>
        <v>1.58</v>
      </c>
    </row>
    <row r="1499" spans="1:7" ht="18" customHeight="1">
      <c r="A1499" s="1"/>
      <c r="B1499" s="1"/>
      <c r="C1499" s="1"/>
      <c r="D1499" s="1"/>
      <c r="E1499" s="77" t="s">
        <v>589</v>
      </c>
      <c r="F1499" s="77"/>
      <c r="G1499" s="22">
        <f>SUM(G1497:G1498)</f>
        <v>2.95</v>
      </c>
    </row>
    <row r="1500" spans="1:7" ht="15" customHeight="1">
      <c r="A1500" s="1"/>
      <c r="B1500" s="1"/>
      <c r="C1500" s="1"/>
      <c r="D1500" s="1"/>
      <c r="E1500" s="78" t="s">
        <v>522</v>
      </c>
      <c r="F1500" s="78"/>
      <c r="G1500" s="4">
        <f>SUM(G1491,G1495,G1499)</f>
        <v>295.17</v>
      </c>
    </row>
    <row r="1501" spans="1:7" ht="15" customHeight="1">
      <c r="A1501" s="1"/>
      <c r="B1501" s="1"/>
      <c r="C1501" s="1"/>
      <c r="D1501" s="1"/>
      <c r="E1501" s="78" t="s">
        <v>523</v>
      </c>
      <c r="F1501" s="78"/>
      <c r="G1501" s="4">
        <f>ROUND(G1500*(0/100),2)</f>
        <v>0</v>
      </c>
    </row>
    <row r="1502" spans="1:7" ht="15" customHeight="1">
      <c r="A1502" s="1"/>
      <c r="B1502" s="1"/>
      <c r="C1502" s="1"/>
      <c r="D1502" s="1"/>
      <c r="E1502" s="78" t="s">
        <v>524</v>
      </c>
      <c r="F1502" s="78"/>
      <c r="G1502" s="4">
        <f>G1501+G1500</f>
        <v>295.17</v>
      </c>
    </row>
    <row r="1503" spans="1:7" ht="9.9499999999999993" customHeight="1">
      <c r="A1503" s="1"/>
      <c r="B1503" s="1"/>
      <c r="C1503" s="1"/>
      <c r="D1503" s="1"/>
      <c r="E1503" s="79"/>
      <c r="F1503" s="79"/>
      <c r="G1503" s="79"/>
    </row>
    <row r="1504" spans="1:7" ht="20.100000000000001" customHeight="1">
      <c r="A1504" s="80" t="s">
        <v>1102</v>
      </c>
      <c r="B1504" s="80"/>
      <c r="C1504" s="80"/>
      <c r="D1504" s="80"/>
      <c r="E1504" s="80"/>
      <c r="F1504" s="80"/>
      <c r="G1504" s="80"/>
    </row>
    <row r="1505" spans="1:7" ht="15" customHeight="1">
      <c r="A1505" s="76" t="s">
        <v>807</v>
      </c>
      <c r="B1505" s="76"/>
      <c r="C1505" s="12" t="s">
        <v>4</v>
      </c>
      <c r="D1505" s="12" t="s">
        <v>501</v>
      </c>
      <c r="E1505" s="12" t="s">
        <v>502</v>
      </c>
      <c r="F1505" s="12" t="s">
        <v>503</v>
      </c>
      <c r="G1505" s="12" t="s">
        <v>504</v>
      </c>
    </row>
    <row r="1506" spans="1:7" ht="29.1" customHeight="1">
      <c r="A1506" s="18" t="s">
        <v>922</v>
      </c>
      <c r="B1506" s="19" t="s">
        <v>923</v>
      </c>
      <c r="C1506" s="18" t="s">
        <v>14</v>
      </c>
      <c r="D1506" s="18" t="s">
        <v>840</v>
      </c>
      <c r="E1506" s="20">
        <v>1.83E-2</v>
      </c>
      <c r="F1506" s="21">
        <v>27.49</v>
      </c>
      <c r="G1506" s="21">
        <f>ROUND(ROUND(E1506,8)*F1506,2)</f>
        <v>0.5</v>
      </c>
    </row>
    <row r="1507" spans="1:7" ht="29.1" customHeight="1">
      <c r="A1507" s="18" t="s">
        <v>924</v>
      </c>
      <c r="B1507" s="19" t="s">
        <v>925</v>
      </c>
      <c r="C1507" s="18" t="s">
        <v>14</v>
      </c>
      <c r="D1507" s="18" t="s">
        <v>810</v>
      </c>
      <c r="E1507" s="20">
        <v>1.32E-2</v>
      </c>
      <c r="F1507" s="21">
        <v>28.7</v>
      </c>
      <c r="G1507" s="21">
        <f>ROUND(ROUND(E1507,8)*F1507,2)</f>
        <v>0.38</v>
      </c>
    </row>
    <row r="1508" spans="1:7" ht="18" customHeight="1">
      <c r="A1508" s="1"/>
      <c r="B1508" s="1"/>
      <c r="C1508" s="1"/>
      <c r="D1508" s="1"/>
      <c r="E1508" s="77" t="s">
        <v>811</v>
      </c>
      <c r="F1508" s="77"/>
      <c r="G1508" s="22">
        <f>SUM(G1506:G1507)</f>
        <v>0.88</v>
      </c>
    </row>
    <row r="1509" spans="1:7" ht="15" customHeight="1">
      <c r="A1509" s="76" t="s">
        <v>553</v>
      </c>
      <c r="B1509" s="76"/>
      <c r="C1509" s="12" t="s">
        <v>4</v>
      </c>
      <c r="D1509" s="12" t="s">
        <v>501</v>
      </c>
      <c r="E1509" s="12" t="s">
        <v>502</v>
      </c>
      <c r="F1509" s="12" t="s">
        <v>503</v>
      </c>
      <c r="G1509" s="12" t="s">
        <v>504</v>
      </c>
    </row>
    <row r="1510" spans="1:7" ht="21" customHeight="1">
      <c r="A1510" s="18" t="s">
        <v>941</v>
      </c>
      <c r="B1510" s="19" t="s">
        <v>942</v>
      </c>
      <c r="C1510" s="18" t="s">
        <v>14</v>
      </c>
      <c r="D1510" s="18" t="s">
        <v>101</v>
      </c>
      <c r="E1510" s="20">
        <v>5.2249999999999996</v>
      </c>
      <c r="F1510" s="21">
        <v>11.37</v>
      </c>
      <c r="G1510" s="21">
        <f>ROUND(ROUND(E1510,8)*F1510,2)</f>
        <v>59.41</v>
      </c>
    </row>
    <row r="1511" spans="1:7" ht="21" customHeight="1">
      <c r="A1511" s="18" t="s">
        <v>943</v>
      </c>
      <c r="B1511" s="19" t="s">
        <v>944</v>
      </c>
      <c r="C1511" s="18" t="s">
        <v>564</v>
      </c>
      <c r="D1511" s="18" t="s">
        <v>58</v>
      </c>
      <c r="E1511" s="20">
        <v>6</v>
      </c>
      <c r="F1511" s="21">
        <v>2.2000000000000002</v>
      </c>
      <c r="G1511" s="21">
        <f>ROUND(ROUND(E1511,8)*F1511,2)</f>
        <v>13.2</v>
      </c>
    </row>
    <row r="1512" spans="1:7" ht="21" customHeight="1">
      <c r="A1512" s="18" t="s">
        <v>945</v>
      </c>
      <c r="B1512" s="19" t="s">
        <v>946</v>
      </c>
      <c r="C1512" s="18" t="s">
        <v>14</v>
      </c>
      <c r="D1512" s="18" t="s">
        <v>947</v>
      </c>
      <c r="E1512" s="20">
        <v>0.19800000000000001</v>
      </c>
      <c r="F1512" s="21">
        <v>38.65</v>
      </c>
      <c r="G1512" s="21">
        <f>ROUND(ROUND(E1512,8)*F1512,2)</f>
        <v>7.65</v>
      </c>
    </row>
    <row r="1513" spans="1:7" ht="15" customHeight="1">
      <c r="A1513" s="1"/>
      <c r="B1513" s="1"/>
      <c r="C1513" s="1"/>
      <c r="D1513" s="1"/>
      <c r="E1513" s="77" t="s">
        <v>555</v>
      </c>
      <c r="F1513" s="77"/>
      <c r="G1513" s="22">
        <f>SUM(G1510:G1512)</f>
        <v>80.260000000000005</v>
      </c>
    </row>
    <row r="1514" spans="1:7" ht="15" customHeight="1">
      <c r="A1514" s="76" t="s">
        <v>586</v>
      </c>
      <c r="B1514" s="76"/>
      <c r="C1514" s="12" t="s">
        <v>4</v>
      </c>
      <c r="D1514" s="12" t="s">
        <v>501</v>
      </c>
      <c r="E1514" s="12" t="s">
        <v>502</v>
      </c>
      <c r="F1514" s="12" t="s">
        <v>503</v>
      </c>
      <c r="G1514" s="12" t="s">
        <v>504</v>
      </c>
    </row>
    <row r="1515" spans="1:7" ht="15" customHeight="1">
      <c r="A1515" s="18" t="s">
        <v>607</v>
      </c>
      <c r="B1515" s="19" t="s">
        <v>608</v>
      </c>
      <c r="C1515" s="18" t="s">
        <v>14</v>
      </c>
      <c r="D1515" s="18" t="s">
        <v>15</v>
      </c>
      <c r="E1515" s="20">
        <v>0.20699999999999999</v>
      </c>
      <c r="F1515" s="21">
        <v>22.1</v>
      </c>
      <c r="G1515" s="21">
        <f>ROUND(ROUND(E1515,8)*F1515,2)</f>
        <v>4.57</v>
      </c>
    </row>
    <row r="1516" spans="1:7" ht="15" customHeight="1">
      <c r="A1516" s="18" t="s">
        <v>919</v>
      </c>
      <c r="B1516" s="19" t="s">
        <v>920</v>
      </c>
      <c r="C1516" s="18" t="s">
        <v>14</v>
      </c>
      <c r="D1516" s="18" t="s">
        <v>15</v>
      </c>
      <c r="E1516" s="20">
        <v>0.112</v>
      </c>
      <c r="F1516" s="21">
        <v>28.26</v>
      </c>
      <c r="G1516" s="21">
        <f>ROUND(ROUND(E1516,8)*F1516,2)</f>
        <v>3.17</v>
      </c>
    </row>
    <row r="1517" spans="1:7" ht="18" customHeight="1">
      <c r="A1517" s="1"/>
      <c r="B1517" s="1"/>
      <c r="C1517" s="1"/>
      <c r="D1517" s="1"/>
      <c r="E1517" s="77" t="s">
        <v>589</v>
      </c>
      <c r="F1517" s="77"/>
      <c r="G1517" s="22">
        <f>SUM(G1515:G1516)</f>
        <v>7.74</v>
      </c>
    </row>
    <row r="1518" spans="1:7" ht="15" customHeight="1">
      <c r="A1518" s="1"/>
      <c r="B1518" s="1"/>
      <c r="C1518" s="1"/>
      <c r="D1518" s="1"/>
      <c r="E1518" s="78" t="s">
        <v>522</v>
      </c>
      <c r="F1518" s="78"/>
      <c r="G1518" s="4">
        <f>SUM(G1508,G1513,G1517)</f>
        <v>88.88</v>
      </c>
    </row>
    <row r="1519" spans="1:7" ht="15" customHeight="1">
      <c r="A1519" s="1"/>
      <c r="B1519" s="1"/>
      <c r="C1519" s="1"/>
      <c r="D1519" s="1"/>
      <c r="E1519" s="78" t="s">
        <v>523</v>
      </c>
      <c r="F1519" s="78"/>
      <c r="G1519" s="4">
        <f>ROUND(G1518*(0/100),2)</f>
        <v>0</v>
      </c>
    </row>
    <row r="1520" spans="1:7" ht="15" customHeight="1">
      <c r="A1520" s="1"/>
      <c r="B1520" s="1"/>
      <c r="C1520" s="1"/>
      <c r="D1520" s="1"/>
      <c r="E1520" s="78" t="s">
        <v>524</v>
      </c>
      <c r="F1520" s="78"/>
      <c r="G1520" s="4">
        <f>G1519+G1518</f>
        <v>88.88</v>
      </c>
    </row>
    <row r="1521" spans="1:7" ht="9.9499999999999993" customHeight="1">
      <c r="A1521" s="1"/>
      <c r="B1521" s="1"/>
      <c r="C1521" s="1"/>
      <c r="D1521" s="1"/>
      <c r="E1521" s="79"/>
      <c r="F1521" s="79"/>
      <c r="G1521" s="79"/>
    </row>
    <row r="1522" spans="1:7" ht="20.100000000000001" customHeight="1">
      <c r="A1522" s="80" t="s">
        <v>1103</v>
      </c>
      <c r="B1522" s="80"/>
      <c r="C1522" s="80"/>
      <c r="D1522" s="80"/>
      <c r="E1522" s="80"/>
      <c r="F1522" s="80"/>
      <c r="G1522" s="80"/>
    </row>
    <row r="1523" spans="1:7" ht="15" customHeight="1">
      <c r="A1523" s="76" t="s">
        <v>807</v>
      </c>
      <c r="B1523" s="76"/>
      <c r="C1523" s="12" t="s">
        <v>4</v>
      </c>
      <c r="D1523" s="12" t="s">
        <v>501</v>
      </c>
      <c r="E1523" s="12" t="s">
        <v>502</v>
      </c>
      <c r="F1523" s="12" t="s">
        <v>503</v>
      </c>
      <c r="G1523" s="12" t="s">
        <v>504</v>
      </c>
    </row>
    <row r="1524" spans="1:7" ht="29.1" customHeight="1">
      <c r="A1524" s="18" t="s">
        <v>922</v>
      </c>
      <c r="B1524" s="19" t="s">
        <v>923</v>
      </c>
      <c r="C1524" s="18" t="s">
        <v>14</v>
      </c>
      <c r="D1524" s="18" t="s">
        <v>840</v>
      </c>
      <c r="E1524" s="20">
        <v>1.83E-2</v>
      </c>
      <c r="F1524" s="21">
        <v>27.49</v>
      </c>
      <c r="G1524" s="21">
        <f>ROUND(ROUND(E1524,8)*F1524,2)</f>
        <v>0.5</v>
      </c>
    </row>
    <row r="1525" spans="1:7" ht="29.1" customHeight="1">
      <c r="A1525" s="18" t="s">
        <v>924</v>
      </c>
      <c r="B1525" s="19" t="s">
        <v>925</v>
      </c>
      <c r="C1525" s="18" t="s">
        <v>14</v>
      </c>
      <c r="D1525" s="18" t="s">
        <v>810</v>
      </c>
      <c r="E1525" s="20">
        <v>1.32E-2</v>
      </c>
      <c r="F1525" s="21">
        <v>28.7</v>
      </c>
      <c r="G1525" s="21">
        <f>ROUND(ROUND(E1525,8)*F1525,2)</f>
        <v>0.38</v>
      </c>
    </row>
    <row r="1526" spans="1:7" ht="18" customHeight="1">
      <c r="A1526" s="1"/>
      <c r="B1526" s="1"/>
      <c r="C1526" s="1"/>
      <c r="D1526" s="1"/>
      <c r="E1526" s="77" t="s">
        <v>811</v>
      </c>
      <c r="F1526" s="77"/>
      <c r="G1526" s="22">
        <f>SUM(G1524:G1525)</f>
        <v>0.88</v>
      </c>
    </row>
    <row r="1527" spans="1:7" ht="15" customHeight="1">
      <c r="A1527" s="76" t="s">
        <v>553</v>
      </c>
      <c r="B1527" s="76"/>
      <c r="C1527" s="12" t="s">
        <v>4</v>
      </c>
      <c r="D1527" s="12" t="s">
        <v>501</v>
      </c>
      <c r="E1527" s="12" t="s">
        <v>502</v>
      </c>
      <c r="F1527" s="12" t="s">
        <v>503</v>
      </c>
      <c r="G1527" s="12" t="s">
        <v>504</v>
      </c>
    </row>
    <row r="1528" spans="1:7" ht="21" customHeight="1">
      <c r="A1528" s="18" t="s">
        <v>941</v>
      </c>
      <c r="B1528" s="19" t="s">
        <v>942</v>
      </c>
      <c r="C1528" s="18" t="s">
        <v>14</v>
      </c>
      <c r="D1528" s="18" t="s">
        <v>101</v>
      </c>
      <c r="E1528" s="20">
        <v>5.2249999999999996</v>
      </c>
      <c r="F1528" s="21">
        <v>11.37</v>
      </c>
      <c r="G1528" s="21">
        <f>ROUND(ROUND(E1528,8)*F1528,2)</f>
        <v>59.41</v>
      </c>
    </row>
    <row r="1529" spans="1:7" ht="21" customHeight="1">
      <c r="A1529" s="18" t="s">
        <v>943</v>
      </c>
      <c r="B1529" s="19" t="s">
        <v>944</v>
      </c>
      <c r="C1529" s="18" t="s">
        <v>564</v>
      </c>
      <c r="D1529" s="18" t="s">
        <v>58</v>
      </c>
      <c r="E1529" s="20">
        <v>6</v>
      </c>
      <c r="F1529" s="21">
        <v>2.2000000000000002</v>
      </c>
      <c r="G1529" s="21">
        <f>ROUND(ROUND(E1529,8)*F1529,2)</f>
        <v>13.2</v>
      </c>
    </row>
    <row r="1530" spans="1:7" ht="21" customHeight="1">
      <c r="A1530" s="18" t="s">
        <v>945</v>
      </c>
      <c r="B1530" s="19" t="s">
        <v>946</v>
      </c>
      <c r="C1530" s="18" t="s">
        <v>14</v>
      </c>
      <c r="D1530" s="18" t="s">
        <v>947</v>
      </c>
      <c r="E1530" s="20">
        <v>0.19800000000000001</v>
      </c>
      <c r="F1530" s="21">
        <v>38.65</v>
      </c>
      <c r="G1530" s="21">
        <f>ROUND(ROUND(E1530,8)*F1530,2)</f>
        <v>7.65</v>
      </c>
    </row>
    <row r="1531" spans="1:7" ht="15" customHeight="1">
      <c r="A1531" s="1"/>
      <c r="B1531" s="1"/>
      <c r="C1531" s="1"/>
      <c r="D1531" s="1"/>
      <c r="E1531" s="77" t="s">
        <v>555</v>
      </c>
      <c r="F1531" s="77"/>
      <c r="G1531" s="22">
        <f>SUM(G1528:G1530)</f>
        <v>80.260000000000005</v>
      </c>
    </row>
    <row r="1532" spans="1:7" ht="15" customHeight="1">
      <c r="A1532" s="76" t="s">
        <v>586</v>
      </c>
      <c r="B1532" s="76"/>
      <c r="C1532" s="12" t="s">
        <v>4</v>
      </c>
      <c r="D1532" s="12" t="s">
        <v>501</v>
      </c>
      <c r="E1532" s="12" t="s">
        <v>502</v>
      </c>
      <c r="F1532" s="12" t="s">
        <v>503</v>
      </c>
      <c r="G1532" s="12" t="s">
        <v>504</v>
      </c>
    </row>
    <row r="1533" spans="1:7" ht="15" customHeight="1">
      <c r="A1533" s="18" t="s">
        <v>607</v>
      </c>
      <c r="B1533" s="19" t="s">
        <v>608</v>
      </c>
      <c r="C1533" s="18" t="s">
        <v>14</v>
      </c>
      <c r="D1533" s="18" t="s">
        <v>15</v>
      </c>
      <c r="E1533" s="20">
        <v>0.20699999999999999</v>
      </c>
      <c r="F1533" s="21">
        <v>22.1</v>
      </c>
      <c r="G1533" s="21">
        <f>ROUND(ROUND(E1533,8)*F1533,2)</f>
        <v>4.57</v>
      </c>
    </row>
    <row r="1534" spans="1:7" ht="15" customHeight="1">
      <c r="A1534" s="18" t="s">
        <v>919</v>
      </c>
      <c r="B1534" s="19" t="s">
        <v>920</v>
      </c>
      <c r="C1534" s="18" t="s">
        <v>14</v>
      </c>
      <c r="D1534" s="18" t="s">
        <v>15</v>
      </c>
      <c r="E1534" s="20">
        <v>0.112</v>
      </c>
      <c r="F1534" s="21">
        <v>28.26</v>
      </c>
      <c r="G1534" s="21">
        <f>ROUND(ROUND(E1534,8)*F1534,2)</f>
        <v>3.17</v>
      </c>
    </row>
    <row r="1535" spans="1:7" ht="18" customHeight="1">
      <c r="A1535" s="1"/>
      <c r="B1535" s="1"/>
      <c r="C1535" s="1"/>
      <c r="D1535" s="1"/>
      <c r="E1535" s="77" t="s">
        <v>589</v>
      </c>
      <c r="F1535" s="77"/>
      <c r="G1535" s="22">
        <f>SUM(G1533:G1534)</f>
        <v>7.74</v>
      </c>
    </row>
    <row r="1536" spans="1:7" ht="15" customHeight="1">
      <c r="A1536" s="1"/>
      <c r="B1536" s="1"/>
      <c r="C1536" s="1"/>
      <c r="D1536" s="1"/>
      <c r="E1536" s="78" t="s">
        <v>522</v>
      </c>
      <c r="F1536" s="78"/>
      <c r="G1536" s="4">
        <f>SUM(G1526,G1531,G1535)</f>
        <v>88.88</v>
      </c>
    </row>
    <row r="1537" spans="1:7" ht="15" customHeight="1">
      <c r="A1537" s="1"/>
      <c r="B1537" s="1"/>
      <c r="C1537" s="1"/>
      <c r="D1537" s="1"/>
      <c r="E1537" s="78" t="s">
        <v>523</v>
      </c>
      <c r="F1537" s="78"/>
      <c r="G1537" s="4">
        <f>ROUND(G1536*(0/100),2)</f>
        <v>0</v>
      </c>
    </row>
    <row r="1538" spans="1:7" ht="15" customHeight="1">
      <c r="A1538" s="1"/>
      <c r="B1538" s="1"/>
      <c r="C1538" s="1"/>
      <c r="D1538" s="1"/>
      <c r="E1538" s="78" t="s">
        <v>524</v>
      </c>
      <c r="F1538" s="78"/>
      <c r="G1538" s="4">
        <f>G1537+G1536</f>
        <v>88.88</v>
      </c>
    </row>
    <row r="1539" spans="1:7" ht="9.9499999999999993" customHeight="1">
      <c r="A1539" s="1"/>
      <c r="B1539" s="1"/>
      <c r="C1539" s="1"/>
      <c r="D1539" s="1"/>
      <c r="E1539" s="79"/>
      <c r="F1539" s="79"/>
      <c r="G1539" s="79"/>
    </row>
    <row r="1540" spans="1:7" ht="20.100000000000001" customHeight="1">
      <c r="A1540" s="80" t="s">
        <v>1104</v>
      </c>
      <c r="B1540" s="80"/>
      <c r="C1540" s="80"/>
      <c r="D1540" s="80"/>
      <c r="E1540" s="80"/>
      <c r="F1540" s="80"/>
      <c r="G1540" s="80"/>
    </row>
    <row r="1541" spans="1:7" ht="15" customHeight="1">
      <c r="A1541" s="76" t="s">
        <v>553</v>
      </c>
      <c r="B1541" s="76"/>
      <c r="C1541" s="12" t="s">
        <v>4</v>
      </c>
      <c r="D1541" s="12" t="s">
        <v>501</v>
      </c>
      <c r="E1541" s="12" t="s">
        <v>502</v>
      </c>
      <c r="F1541" s="12" t="s">
        <v>503</v>
      </c>
      <c r="G1541" s="12" t="s">
        <v>504</v>
      </c>
    </row>
    <row r="1542" spans="1:7" ht="21" customHeight="1">
      <c r="A1542" s="18" t="s">
        <v>1105</v>
      </c>
      <c r="B1542" s="19" t="s">
        <v>1106</v>
      </c>
      <c r="C1542" s="18" t="s">
        <v>564</v>
      </c>
      <c r="D1542" s="18" t="s">
        <v>58</v>
      </c>
      <c r="E1542" s="20">
        <v>1</v>
      </c>
      <c r="F1542" s="21">
        <v>5950.6</v>
      </c>
      <c r="G1542" s="21">
        <f>ROUND(ROUND(E1542,8)*F1542,2)</f>
        <v>5950.6</v>
      </c>
    </row>
    <row r="1543" spans="1:7" ht="15" customHeight="1">
      <c r="A1543" s="1"/>
      <c r="B1543" s="1"/>
      <c r="C1543" s="1"/>
      <c r="D1543" s="1"/>
      <c r="E1543" s="77" t="s">
        <v>555</v>
      </c>
      <c r="F1543" s="77"/>
      <c r="G1543" s="22">
        <f>SUM(G1542:G1542)</f>
        <v>5950.6</v>
      </c>
    </row>
    <row r="1544" spans="1:7" ht="15" customHeight="1">
      <c r="A1544" s="76" t="s">
        <v>586</v>
      </c>
      <c r="B1544" s="76"/>
      <c r="C1544" s="12" t="s">
        <v>4</v>
      </c>
      <c r="D1544" s="12" t="s">
        <v>501</v>
      </c>
      <c r="E1544" s="12" t="s">
        <v>502</v>
      </c>
      <c r="F1544" s="12" t="s">
        <v>503</v>
      </c>
      <c r="G1544" s="12" t="s">
        <v>504</v>
      </c>
    </row>
    <row r="1545" spans="1:7" ht="21" customHeight="1">
      <c r="A1545" s="18" t="s">
        <v>737</v>
      </c>
      <c r="B1545" s="19" t="s">
        <v>738</v>
      </c>
      <c r="C1545" s="18" t="s">
        <v>14</v>
      </c>
      <c r="D1545" s="18" t="s">
        <v>15</v>
      </c>
      <c r="E1545" s="20">
        <v>0.23369999999999999</v>
      </c>
      <c r="F1545" s="21">
        <v>23.65</v>
      </c>
      <c r="G1545" s="21">
        <f>ROUND(ROUND(E1545,8)*F1545,2)</f>
        <v>5.53</v>
      </c>
    </row>
    <row r="1546" spans="1:7" ht="15" customHeight="1">
      <c r="A1546" s="18" t="s">
        <v>739</v>
      </c>
      <c r="B1546" s="19" t="s">
        <v>740</v>
      </c>
      <c r="C1546" s="18" t="s">
        <v>14</v>
      </c>
      <c r="D1546" s="18" t="s">
        <v>15</v>
      </c>
      <c r="E1546" s="20">
        <v>0.25290000000000001</v>
      </c>
      <c r="F1546" s="21">
        <v>29.25</v>
      </c>
      <c r="G1546" s="21">
        <f>ROUND(ROUND(E1546,8)*F1546,2)</f>
        <v>7.4</v>
      </c>
    </row>
    <row r="1547" spans="1:7" ht="21" customHeight="1">
      <c r="A1547" s="18" t="s">
        <v>1107</v>
      </c>
      <c r="B1547" s="19" t="s">
        <v>1108</v>
      </c>
      <c r="C1547" s="18" t="s">
        <v>564</v>
      </c>
      <c r="D1547" s="18" t="s">
        <v>15</v>
      </c>
      <c r="E1547" s="20">
        <v>0.33333299999999999</v>
      </c>
      <c r="F1547" s="21">
        <v>97.11</v>
      </c>
      <c r="G1547" s="21">
        <f>ROUND(ROUND(E1547,8)*F1547,2)</f>
        <v>32.369999999999997</v>
      </c>
    </row>
    <row r="1548" spans="1:7" ht="15" customHeight="1">
      <c r="A1548" s="18" t="s">
        <v>607</v>
      </c>
      <c r="B1548" s="19" t="s">
        <v>608</v>
      </c>
      <c r="C1548" s="18" t="s">
        <v>14</v>
      </c>
      <c r="D1548" s="18" t="s">
        <v>15</v>
      </c>
      <c r="E1548" s="20">
        <v>8.7599999999999997E-2</v>
      </c>
      <c r="F1548" s="21">
        <v>22.1</v>
      </c>
      <c r="G1548" s="21">
        <f>ROUND(ROUND(E1548,8)*F1548,2)</f>
        <v>1.94</v>
      </c>
    </row>
    <row r="1549" spans="1:7" ht="18" customHeight="1">
      <c r="A1549" s="1"/>
      <c r="B1549" s="1"/>
      <c r="C1549" s="1"/>
      <c r="D1549" s="1"/>
      <c r="E1549" s="77" t="s">
        <v>589</v>
      </c>
      <c r="F1549" s="77"/>
      <c r="G1549" s="22">
        <f>SUM(G1545:G1548)</f>
        <v>47.239999999999995</v>
      </c>
    </row>
    <row r="1550" spans="1:7" ht="15" customHeight="1">
      <c r="A1550" s="1"/>
      <c r="B1550" s="1"/>
      <c r="C1550" s="1"/>
      <c r="D1550" s="1"/>
      <c r="E1550" s="78" t="s">
        <v>522</v>
      </c>
      <c r="F1550" s="78"/>
      <c r="G1550" s="4">
        <f>SUM(G1543,G1549)</f>
        <v>5997.84</v>
      </c>
    </row>
    <row r="1551" spans="1:7" ht="15" customHeight="1">
      <c r="A1551" s="1"/>
      <c r="B1551" s="1"/>
      <c r="C1551" s="1"/>
      <c r="D1551" s="1"/>
      <c r="E1551" s="78" t="s">
        <v>523</v>
      </c>
      <c r="F1551" s="78"/>
      <c r="G1551" s="4">
        <f>ROUND(G1550*(0/100),2)</f>
        <v>0</v>
      </c>
    </row>
    <row r="1552" spans="1:7" ht="15" customHeight="1">
      <c r="A1552" s="1"/>
      <c r="B1552" s="1"/>
      <c r="C1552" s="1"/>
      <c r="D1552" s="1"/>
      <c r="E1552" s="78" t="s">
        <v>524</v>
      </c>
      <c r="F1552" s="78"/>
      <c r="G1552" s="4">
        <f>G1551+G1550</f>
        <v>5997.84</v>
      </c>
    </row>
    <row r="1553" spans="1:7" ht="9.9499999999999993" customHeight="1">
      <c r="A1553" s="1"/>
      <c r="B1553" s="1"/>
      <c r="C1553" s="1"/>
      <c r="D1553" s="1"/>
      <c r="E1553" s="79"/>
      <c r="F1553" s="79"/>
      <c r="G1553" s="79"/>
    </row>
    <row r="1554" spans="1:7" ht="20.100000000000001" customHeight="1">
      <c r="A1554" s="80" t="s">
        <v>1109</v>
      </c>
      <c r="B1554" s="80"/>
      <c r="C1554" s="80"/>
      <c r="D1554" s="80"/>
      <c r="E1554" s="80"/>
      <c r="F1554" s="80"/>
      <c r="G1554" s="80"/>
    </row>
    <row r="1555" spans="1:7" ht="15" customHeight="1">
      <c r="A1555" s="76" t="s">
        <v>807</v>
      </c>
      <c r="B1555" s="76"/>
      <c r="C1555" s="12" t="s">
        <v>4</v>
      </c>
      <c r="D1555" s="12" t="s">
        <v>501</v>
      </c>
      <c r="E1555" s="12" t="s">
        <v>502</v>
      </c>
      <c r="F1555" s="12" t="s">
        <v>503</v>
      </c>
      <c r="G1555" s="12" t="s">
        <v>504</v>
      </c>
    </row>
    <row r="1556" spans="1:7" ht="29.1" customHeight="1">
      <c r="A1556" s="18" t="s">
        <v>849</v>
      </c>
      <c r="B1556" s="19" t="s">
        <v>850</v>
      </c>
      <c r="C1556" s="18" t="s">
        <v>14</v>
      </c>
      <c r="D1556" s="18" t="s">
        <v>840</v>
      </c>
      <c r="E1556" s="20">
        <v>0.1394</v>
      </c>
      <c r="F1556" s="21">
        <v>80.8</v>
      </c>
      <c r="G1556" s="21">
        <f>TRUNC(TRUNC(E1556,8)*F1556,2)</f>
        <v>11.26</v>
      </c>
    </row>
    <row r="1557" spans="1:7" ht="29.1" customHeight="1">
      <c r="A1557" s="18" t="s">
        <v>851</v>
      </c>
      <c r="B1557" s="19" t="s">
        <v>852</v>
      </c>
      <c r="C1557" s="18" t="s">
        <v>14</v>
      </c>
      <c r="D1557" s="18" t="s">
        <v>810</v>
      </c>
      <c r="E1557" s="20">
        <v>0.24</v>
      </c>
      <c r="F1557" s="21">
        <v>200.05</v>
      </c>
      <c r="G1557" s="21">
        <f>TRUNC(TRUNC(E1557,8)*F1557,2)</f>
        <v>48.01</v>
      </c>
    </row>
    <row r="1558" spans="1:7" ht="18" customHeight="1">
      <c r="A1558" s="1"/>
      <c r="B1558" s="1"/>
      <c r="C1558" s="1"/>
      <c r="D1558" s="1"/>
      <c r="E1558" s="77" t="s">
        <v>811</v>
      </c>
      <c r="F1558" s="77"/>
      <c r="G1558" s="22">
        <f>SUM(G1556:G1557)</f>
        <v>59.269999999999996</v>
      </c>
    </row>
    <row r="1559" spans="1:7" ht="15" customHeight="1">
      <c r="A1559" s="1"/>
      <c r="B1559" s="1"/>
      <c r="C1559" s="1"/>
      <c r="D1559" s="1"/>
      <c r="E1559" s="78" t="s">
        <v>522</v>
      </c>
      <c r="F1559" s="78"/>
      <c r="G1559" s="4">
        <f>SUM(G1558)</f>
        <v>59.269999999999996</v>
      </c>
    </row>
    <row r="1560" spans="1:7" ht="15" customHeight="1">
      <c r="A1560" s="1"/>
      <c r="B1560" s="1"/>
      <c r="C1560" s="1"/>
      <c r="D1560" s="1"/>
      <c r="E1560" s="78" t="s">
        <v>523</v>
      </c>
      <c r="F1560" s="78"/>
      <c r="G1560" s="4">
        <f>ROUND(G1559*(0/100),2)</f>
        <v>0</v>
      </c>
    </row>
    <row r="1561" spans="1:7" ht="15" customHeight="1">
      <c r="A1561" s="1"/>
      <c r="B1561" s="1"/>
      <c r="C1561" s="1"/>
      <c r="D1561" s="1"/>
      <c r="E1561" s="78" t="s">
        <v>524</v>
      </c>
      <c r="F1561" s="78"/>
      <c r="G1561" s="4">
        <f>G1560+G1559</f>
        <v>59.269999999999996</v>
      </c>
    </row>
    <row r="1562" spans="1:7" ht="9.9499999999999993" customHeight="1">
      <c r="A1562" s="1"/>
      <c r="B1562" s="1"/>
      <c r="C1562" s="1"/>
      <c r="D1562" s="1"/>
      <c r="E1562" s="79"/>
      <c r="F1562" s="79"/>
      <c r="G1562" s="79"/>
    </row>
    <row r="1563" spans="1:7" ht="20.100000000000001" customHeight="1">
      <c r="A1563" s="80" t="s">
        <v>1110</v>
      </c>
      <c r="B1563" s="80"/>
      <c r="C1563" s="80"/>
      <c r="D1563" s="80"/>
      <c r="E1563" s="80"/>
      <c r="F1563" s="80"/>
      <c r="G1563" s="80"/>
    </row>
    <row r="1564" spans="1:7" ht="15" customHeight="1">
      <c r="A1564" s="76" t="s">
        <v>553</v>
      </c>
      <c r="B1564" s="76"/>
      <c r="C1564" s="12" t="s">
        <v>4</v>
      </c>
      <c r="D1564" s="12" t="s">
        <v>501</v>
      </c>
      <c r="E1564" s="12" t="s">
        <v>502</v>
      </c>
      <c r="F1564" s="12" t="s">
        <v>503</v>
      </c>
      <c r="G1564" s="12" t="s">
        <v>504</v>
      </c>
    </row>
    <row r="1565" spans="1:7" ht="21" customHeight="1">
      <c r="A1565" s="18" t="s">
        <v>1111</v>
      </c>
      <c r="B1565" s="19" t="s">
        <v>1112</v>
      </c>
      <c r="C1565" s="18" t="s">
        <v>14</v>
      </c>
      <c r="D1565" s="18" t="s">
        <v>101</v>
      </c>
      <c r="E1565" s="20">
        <v>0.28349999999999997</v>
      </c>
      <c r="F1565" s="21">
        <v>49.76</v>
      </c>
      <c r="G1565" s="21">
        <f>ROUND(ROUND(E1565,8)*F1565,2)</f>
        <v>14.11</v>
      </c>
    </row>
    <row r="1566" spans="1:7" ht="15" customHeight="1">
      <c r="A1566" s="1"/>
      <c r="B1566" s="1"/>
      <c r="C1566" s="1"/>
      <c r="D1566" s="1"/>
      <c r="E1566" s="77" t="s">
        <v>555</v>
      </c>
      <c r="F1566" s="77"/>
      <c r="G1566" s="22">
        <f>SUM(G1565:G1565)</f>
        <v>14.11</v>
      </c>
    </row>
    <row r="1567" spans="1:7" ht="15" customHeight="1">
      <c r="A1567" s="76" t="s">
        <v>514</v>
      </c>
      <c r="B1567" s="76"/>
      <c r="C1567" s="12" t="s">
        <v>4</v>
      </c>
      <c r="D1567" s="12" t="s">
        <v>501</v>
      </c>
      <c r="E1567" s="12" t="s">
        <v>502</v>
      </c>
      <c r="F1567" s="12" t="s">
        <v>503</v>
      </c>
      <c r="G1567" s="12" t="s">
        <v>504</v>
      </c>
    </row>
    <row r="1568" spans="1:7" ht="21" customHeight="1">
      <c r="A1568" s="18" t="s">
        <v>1113</v>
      </c>
      <c r="B1568" s="19" t="s">
        <v>1114</v>
      </c>
      <c r="C1568" s="18" t="s">
        <v>564</v>
      </c>
      <c r="D1568" s="18" t="s">
        <v>15</v>
      </c>
      <c r="E1568" s="20">
        <v>2.3195999999999999</v>
      </c>
      <c r="F1568" s="21">
        <v>36.9</v>
      </c>
      <c r="G1568" s="21">
        <f>ROUND(ROUND(E1568,8)*F1568,2)</f>
        <v>85.59</v>
      </c>
    </row>
    <row r="1569" spans="1:7" ht="21" customHeight="1">
      <c r="A1569" s="18" t="s">
        <v>812</v>
      </c>
      <c r="B1569" s="19" t="s">
        <v>813</v>
      </c>
      <c r="C1569" s="18" t="s">
        <v>564</v>
      </c>
      <c r="D1569" s="18" t="s">
        <v>15</v>
      </c>
      <c r="E1569" s="20">
        <v>15.9693</v>
      </c>
      <c r="F1569" s="21">
        <v>28.24</v>
      </c>
      <c r="G1569" s="21">
        <f>ROUND(ROUND(E1569,8)*F1569,2)</f>
        <v>450.97</v>
      </c>
    </row>
    <row r="1570" spans="1:7" ht="15" customHeight="1">
      <c r="A1570" s="1"/>
      <c r="B1570" s="1"/>
      <c r="C1570" s="1"/>
      <c r="D1570" s="1"/>
      <c r="E1570" s="77" t="s">
        <v>517</v>
      </c>
      <c r="F1570" s="77"/>
      <c r="G1570" s="22">
        <f>SUM(G1568:G1569)</f>
        <v>536.56000000000006</v>
      </c>
    </row>
    <row r="1571" spans="1:7" ht="15" customHeight="1">
      <c r="A1571" s="1"/>
      <c r="B1571" s="1"/>
      <c r="C1571" s="1"/>
      <c r="D1571" s="1"/>
      <c r="E1571" s="78" t="s">
        <v>522</v>
      </c>
      <c r="F1571" s="78"/>
      <c r="G1571" s="4">
        <f>SUM(G1566,G1570)</f>
        <v>550.67000000000007</v>
      </c>
    </row>
    <row r="1572" spans="1:7" ht="15" customHeight="1">
      <c r="A1572" s="1"/>
      <c r="B1572" s="1"/>
      <c r="C1572" s="1"/>
      <c r="D1572" s="1"/>
      <c r="E1572" s="78" t="s">
        <v>523</v>
      </c>
      <c r="F1572" s="78"/>
      <c r="G1572" s="4">
        <f>ROUND(G1571*(0/100),2)</f>
        <v>0</v>
      </c>
    </row>
    <row r="1573" spans="1:7" ht="15" customHeight="1">
      <c r="A1573" s="1"/>
      <c r="B1573" s="1"/>
      <c r="C1573" s="1"/>
      <c r="D1573" s="1"/>
      <c r="E1573" s="78" t="s">
        <v>524</v>
      </c>
      <c r="F1573" s="78"/>
      <c r="G1573" s="4">
        <f>G1572+G1571</f>
        <v>550.67000000000007</v>
      </c>
    </row>
    <row r="1574" spans="1:7" ht="9.9499999999999993" customHeight="1">
      <c r="A1574" s="1"/>
      <c r="B1574" s="1"/>
      <c r="C1574" s="1"/>
      <c r="D1574" s="1"/>
      <c r="E1574" s="79"/>
      <c r="F1574" s="79"/>
      <c r="G1574" s="79"/>
    </row>
    <row r="1575" spans="1:7" ht="20.100000000000001" customHeight="1">
      <c r="A1575" s="80" t="s">
        <v>1115</v>
      </c>
      <c r="B1575" s="80"/>
      <c r="C1575" s="80"/>
      <c r="D1575" s="80"/>
      <c r="E1575" s="80"/>
      <c r="F1575" s="80"/>
      <c r="G1575" s="80"/>
    </row>
    <row r="1576" spans="1:7" ht="15" customHeight="1">
      <c r="A1576" s="76" t="s">
        <v>586</v>
      </c>
      <c r="B1576" s="76"/>
      <c r="C1576" s="12" t="s">
        <v>4</v>
      </c>
      <c r="D1576" s="12" t="s">
        <v>501</v>
      </c>
      <c r="E1576" s="12" t="s">
        <v>502</v>
      </c>
      <c r="F1576" s="12" t="s">
        <v>503</v>
      </c>
      <c r="G1576" s="12" t="s">
        <v>504</v>
      </c>
    </row>
    <row r="1577" spans="1:7" ht="15" customHeight="1">
      <c r="A1577" s="18" t="s">
        <v>818</v>
      </c>
      <c r="B1577" s="19" t="s">
        <v>819</v>
      </c>
      <c r="C1577" s="18" t="s">
        <v>14</v>
      </c>
      <c r="D1577" s="18" t="s">
        <v>15</v>
      </c>
      <c r="E1577" s="20">
        <v>1.4590000000000001</v>
      </c>
      <c r="F1577" s="21">
        <v>28.88</v>
      </c>
      <c r="G1577" s="21">
        <f>TRUNC(TRUNC(E1577,8)*F1577,2)</f>
        <v>42.13</v>
      </c>
    </row>
    <row r="1578" spans="1:7" ht="15" customHeight="1">
      <c r="A1578" s="18" t="s">
        <v>607</v>
      </c>
      <c r="B1578" s="19" t="s">
        <v>608</v>
      </c>
      <c r="C1578" s="18" t="s">
        <v>14</v>
      </c>
      <c r="D1578" s="18" t="s">
        <v>15</v>
      </c>
      <c r="E1578" s="20">
        <v>4.1379999999999999</v>
      </c>
      <c r="F1578" s="21">
        <v>22.1</v>
      </c>
      <c r="G1578" s="21">
        <f>TRUNC(TRUNC(E1578,8)*F1578,2)</f>
        <v>91.44</v>
      </c>
    </row>
    <row r="1579" spans="1:7" ht="18" customHeight="1">
      <c r="A1579" s="1"/>
      <c r="B1579" s="1"/>
      <c r="C1579" s="1"/>
      <c r="D1579" s="1"/>
      <c r="E1579" s="77" t="s">
        <v>589</v>
      </c>
      <c r="F1579" s="77"/>
      <c r="G1579" s="22">
        <f>SUM(G1577:G1578)</f>
        <v>133.57</v>
      </c>
    </row>
    <row r="1580" spans="1:7" ht="15" customHeight="1">
      <c r="A1580" s="1"/>
      <c r="B1580" s="1"/>
      <c r="C1580" s="1"/>
      <c r="D1580" s="1"/>
      <c r="E1580" s="78" t="s">
        <v>522</v>
      </c>
      <c r="F1580" s="78"/>
      <c r="G1580" s="4">
        <f>SUM(G1579)</f>
        <v>133.57</v>
      </c>
    </row>
    <row r="1581" spans="1:7" ht="15" customHeight="1">
      <c r="A1581" s="1"/>
      <c r="B1581" s="1"/>
      <c r="C1581" s="1"/>
      <c r="D1581" s="1"/>
      <c r="E1581" s="78" t="s">
        <v>523</v>
      </c>
      <c r="F1581" s="78"/>
      <c r="G1581" s="4">
        <f>ROUND(G1580*(0/100),2)</f>
        <v>0</v>
      </c>
    </row>
    <row r="1582" spans="1:7" ht="15" customHeight="1">
      <c r="A1582" s="1"/>
      <c r="B1582" s="1"/>
      <c r="C1582" s="1"/>
      <c r="D1582" s="1"/>
      <c r="E1582" s="78" t="s">
        <v>524</v>
      </c>
      <c r="F1582" s="78"/>
      <c r="G1582" s="4">
        <f>G1581+G1580</f>
        <v>133.57</v>
      </c>
    </row>
    <row r="1583" spans="1:7" ht="9.9499999999999993" customHeight="1">
      <c r="A1583" s="1"/>
      <c r="B1583" s="1"/>
      <c r="C1583" s="1"/>
      <c r="D1583" s="1"/>
      <c r="E1583" s="79"/>
      <c r="F1583" s="79"/>
      <c r="G1583" s="79"/>
    </row>
    <row r="1584" spans="1:7" ht="20.100000000000001" customHeight="1">
      <c r="A1584" s="80" t="s">
        <v>1116</v>
      </c>
      <c r="B1584" s="80"/>
      <c r="C1584" s="80"/>
      <c r="D1584" s="80"/>
      <c r="E1584" s="80"/>
      <c r="F1584" s="80"/>
      <c r="G1584" s="80"/>
    </row>
    <row r="1585" spans="1:7" ht="15" customHeight="1">
      <c r="A1585" s="76" t="s">
        <v>553</v>
      </c>
      <c r="B1585" s="76"/>
      <c r="C1585" s="12" t="s">
        <v>4</v>
      </c>
      <c r="D1585" s="12" t="s">
        <v>501</v>
      </c>
      <c r="E1585" s="12" t="s">
        <v>502</v>
      </c>
      <c r="F1585" s="12" t="s">
        <v>503</v>
      </c>
      <c r="G1585" s="12" t="s">
        <v>504</v>
      </c>
    </row>
    <row r="1586" spans="1:7" ht="29.1" customHeight="1">
      <c r="A1586" s="18" t="s">
        <v>1117</v>
      </c>
      <c r="B1586" s="19" t="s">
        <v>1118</v>
      </c>
      <c r="C1586" s="18" t="s">
        <v>14</v>
      </c>
      <c r="D1586" s="18" t="s">
        <v>118</v>
      </c>
      <c r="E1586" s="20">
        <v>1.1000000000000001</v>
      </c>
      <c r="F1586" s="21">
        <v>108.69</v>
      </c>
      <c r="G1586" s="21">
        <f>ROUND(ROUND(E1586,8)*F1586,2)</f>
        <v>119.56</v>
      </c>
    </row>
    <row r="1587" spans="1:7" ht="15" customHeight="1">
      <c r="A1587" s="1"/>
      <c r="B1587" s="1"/>
      <c r="C1587" s="1"/>
      <c r="D1587" s="1"/>
      <c r="E1587" s="77" t="s">
        <v>555</v>
      </c>
      <c r="F1587" s="77"/>
      <c r="G1587" s="22">
        <f>SUM(G1586:G1586)</f>
        <v>119.56</v>
      </c>
    </row>
    <row r="1588" spans="1:7" ht="15" customHeight="1">
      <c r="A1588" s="76" t="s">
        <v>586</v>
      </c>
      <c r="B1588" s="76"/>
      <c r="C1588" s="12" t="s">
        <v>4</v>
      </c>
      <c r="D1588" s="12" t="s">
        <v>501</v>
      </c>
      <c r="E1588" s="12" t="s">
        <v>502</v>
      </c>
      <c r="F1588" s="12" t="s">
        <v>503</v>
      </c>
      <c r="G1588" s="12" t="s">
        <v>504</v>
      </c>
    </row>
    <row r="1589" spans="1:7" ht="15" customHeight="1">
      <c r="A1589" s="18" t="s">
        <v>818</v>
      </c>
      <c r="B1589" s="19" t="s">
        <v>819</v>
      </c>
      <c r="C1589" s="18" t="s">
        <v>14</v>
      </c>
      <c r="D1589" s="18" t="s">
        <v>15</v>
      </c>
      <c r="E1589" s="20">
        <v>6</v>
      </c>
      <c r="F1589" s="21">
        <v>28.88</v>
      </c>
      <c r="G1589" s="21">
        <f>ROUND(ROUND(E1589,8)*F1589,2)</f>
        <v>173.28</v>
      </c>
    </row>
    <row r="1590" spans="1:7" ht="15" customHeight="1">
      <c r="A1590" s="18" t="s">
        <v>607</v>
      </c>
      <c r="B1590" s="19" t="s">
        <v>608</v>
      </c>
      <c r="C1590" s="18" t="s">
        <v>14</v>
      </c>
      <c r="D1590" s="18" t="s">
        <v>15</v>
      </c>
      <c r="E1590" s="20">
        <v>6</v>
      </c>
      <c r="F1590" s="21">
        <v>22.1</v>
      </c>
      <c r="G1590" s="21">
        <f>ROUND(ROUND(E1590,8)*F1590,2)</f>
        <v>132.6</v>
      </c>
    </row>
    <row r="1591" spans="1:7" ht="18" customHeight="1">
      <c r="A1591" s="1"/>
      <c r="B1591" s="1"/>
      <c r="C1591" s="1"/>
      <c r="D1591" s="1"/>
      <c r="E1591" s="77" t="s">
        <v>589</v>
      </c>
      <c r="F1591" s="77"/>
      <c r="G1591" s="22">
        <f>SUM(G1589:G1590)</f>
        <v>305.88</v>
      </c>
    </row>
    <row r="1592" spans="1:7" ht="15" customHeight="1">
      <c r="A1592" s="76" t="s">
        <v>518</v>
      </c>
      <c r="B1592" s="76"/>
      <c r="C1592" s="12" t="s">
        <v>4</v>
      </c>
      <c r="D1592" s="12" t="s">
        <v>501</v>
      </c>
      <c r="E1592" s="12" t="s">
        <v>502</v>
      </c>
      <c r="F1592" s="12" t="s">
        <v>503</v>
      </c>
      <c r="G1592" s="12" t="s">
        <v>504</v>
      </c>
    </row>
    <row r="1593" spans="1:7" ht="29.1" customHeight="1">
      <c r="A1593" s="18" t="s">
        <v>1119</v>
      </c>
      <c r="B1593" s="19" t="s">
        <v>1120</v>
      </c>
      <c r="C1593" s="18" t="s">
        <v>14</v>
      </c>
      <c r="D1593" s="18" t="s">
        <v>118</v>
      </c>
      <c r="E1593" s="20">
        <v>0.3</v>
      </c>
      <c r="F1593" s="21">
        <v>508.81</v>
      </c>
      <c r="G1593" s="21">
        <f>ROUND(ROUND(E1593,8)*F1593,2)</f>
        <v>152.63999999999999</v>
      </c>
    </row>
    <row r="1594" spans="1:7" ht="15" customHeight="1">
      <c r="A1594" s="1"/>
      <c r="B1594" s="1"/>
      <c r="C1594" s="1"/>
      <c r="D1594" s="1"/>
      <c r="E1594" s="77" t="s">
        <v>521</v>
      </c>
      <c r="F1594" s="77"/>
      <c r="G1594" s="22">
        <f>SUM(G1593:G1593)</f>
        <v>152.63999999999999</v>
      </c>
    </row>
    <row r="1595" spans="1:7" ht="15" customHeight="1">
      <c r="A1595" s="1"/>
      <c r="B1595" s="1"/>
      <c r="C1595" s="1"/>
      <c r="D1595" s="1"/>
      <c r="E1595" s="78" t="s">
        <v>522</v>
      </c>
      <c r="F1595" s="78"/>
      <c r="G1595" s="4">
        <f>SUM(G1587,G1591,G1594)</f>
        <v>578.07999999999993</v>
      </c>
    </row>
    <row r="1596" spans="1:7" ht="15" customHeight="1">
      <c r="A1596" s="1"/>
      <c r="B1596" s="1"/>
      <c r="C1596" s="1"/>
      <c r="D1596" s="1"/>
      <c r="E1596" s="78" t="s">
        <v>523</v>
      </c>
      <c r="F1596" s="78"/>
      <c r="G1596" s="4">
        <f>ROUND(G1595*(0/100),2)</f>
        <v>0</v>
      </c>
    </row>
    <row r="1597" spans="1:7" ht="15" customHeight="1">
      <c r="A1597" s="1"/>
      <c r="B1597" s="1"/>
      <c r="C1597" s="1"/>
      <c r="D1597" s="1"/>
      <c r="E1597" s="78" t="s">
        <v>524</v>
      </c>
      <c r="F1597" s="78"/>
      <c r="G1597" s="4">
        <f>G1596+G1595</f>
        <v>578.07999999999993</v>
      </c>
    </row>
    <row r="1598" spans="1:7" ht="9.9499999999999993" customHeight="1">
      <c r="A1598" s="1"/>
      <c r="B1598" s="1"/>
      <c r="C1598" s="1"/>
      <c r="D1598" s="1"/>
      <c r="E1598" s="79"/>
      <c r="F1598" s="79"/>
      <c r="G1598" s="79"/>
    </row>
    <row r="1599" spans="1:7" ht="20.100000000000001" customHeight="1">
      <c r="A1599" s="80" t="s">
        <v>1121</v>
      </c>
      <c r="B1599" s="80"/>
      <c r="C1599" s="80"/>
      <c r="D1599" s="80"/>
      <c r="E1599" s="80"/>
      <c r="F1599" s="80"/>
      <c r="G1599" s="80"/>
    </row>
    <row r="1600" spans="1:7" ht="15" customHeight="1">
      <c r="A1600" s="76" t="s">
        <v>586</v>
      </c>
      <c r="B1600" s="76"/>
      <c r="C1600" s="12" t="s">
        <v>4</v>
      </c>
      <c r="D1600" s="12" t="s">
        <v>501</v>
      </c>
      <c r="E1600" s="12" t="s">
        <v>502</v>
      </c>
      <c r="F1600" s="12" t="s">
        <v>503</v>
      </c>
      <c r="G1600" s="12" t="s">
        <v>504</v>
      </c>
    </row>
    <row r="1601" spans="1:7" ht="15" customHeight="1">
      <c r="A1601" s="18" t="s">
        <v>607</v>
      </c>
      <c r="B1601" s="19" t="s">
        <v>608</v>
      </c>
      <c r="C1601" s="18" t="s">
        <v>14</v>
      </c>
      <c r="D1601" s="18" t="s">
        <v>15</v>
      </c>
      <c r="E1601" s="20">
        <v>3.956</v>
      </c>
      <c r="F1601" s="21">
        <v>22.1</v>
      </c>
      <c r="G1601" s="21">
        <f>TRUNC(TRUNC(E1601,8)*F1601,2)</f>
        <v>87.42</v>
      </c>
    </row>
    <row r="1602" spans="1:7" ht="18" customHeight="1">
      <c r="A1602" s="1"/>
      <c r="B1602" s="1"/>
      <c r="C1602" s="1"/>
      <c r="D1602" s="1"/>
      <c r="E1602" s="77" t="s">
        <v>589</v>
      </c>
      <c r="F1602" s="77"/>
      <c r="G1602" s="22">
        <f>SUM(G1601:G1601)</f>
        <v>87.42</v>
      </c>
    </row>
    <row r="1603" spans="1:7" ht="15" customHeight="1">
      <c r="A1603" s="1"/>
      <c r="B1603" s="1"/>
      <c r="C1603" s="1"/>
      <c r="D1603" s="1"/>
      <c r="E1603" s="78" t="s">
        <v>522</v>
      </c>
      <c r="F1603" s="78"/>
      <c r="G1603" s="4">
        <f>SUM(G1602)</f>
        <v>87.42</v>
      </c>
    </row>
    <row r="1604" spans="1:7" ht="15" customHeight="1">
      <c r="A1604" s="1"/>
      <c r="B1604" s="1"/>
      <c r="C1604" s="1"/>
      <c r="D1604" s="1"/>
      <c r="E1604" s="78" t="s">
        <v>523</v>
      </c>
      <c r="F1604" s="78"/>
      <c r="G1604" s="4">
        <f>ROUND(G1603*(0/100),2)</f>
        <v>0</v>
      </c>
    </row>
    <row r="1605" spans="1:7" ht="15" customHeight="1">
      <c r="A1605" s="1"/>
      <c r="B1605" s="1"/>
      <c r="C1605" s="1"/>
      <c r="D1605" s="1"/>
      <c r="E1605" s="78" t="s">
        <v>524</v>
      </c>
      <c r="F1605" s="78"/>
      <c r="G1605" s="4">
        <f>G1604+G1603</f>
        <v>87.42</v>
      </c>
    </row>
    <row r="1606" spans="1:7" ht="9.9499999999999993" customHeight="1">
      <c r="A1606" s="1"/>
      <c r="B1606" s="1"/>
      <c r="C1606" s="1"/>
      <c r="D1606" s="1"/>
      <c r="E1606" s="79"/>
      <c r="F1606" s="79"/>
      <c r="G1606" s="79"/>
    </row>
    <row r="1607" spans="1:7" ht="20.100000000000001" customHeight="1">
      <c r="A1607" s="80" t="s">
        <v>1122</v>
      </c>
      <c r="B1607" s="80"/>
      <c r="C1607" s="80"/>
      <c r="D1607" s="80"/>
      <c r="E1607" s="80"/>
      <c r="F1607" s="80"/>
      <c r="G1607" s="80"/>
    </row>
    <row r="1608" spans="1:7" ht="15" customHeight="1">
      <c r="A1608" s="76" t="s">
        <v>557</v>
      </c>
      <c r="B1608" s="76"/>
      <c r="C1608" s="12" t="s">
        <v>4</v>
      </c>
      <c r="D1608" s="12" t="s">
        <v>501</v>
      </c>
      <c r="E1608" s="12" t="s">
        <v>502</v>
      </c>
      <c r="F1608" s="12" t="s">
        <v>503</v>
      </c>
      <c r="G1608" s="12" t="s">
        <v>504</v>
      </c>
    </row>
    <row r="1609" spans="1:7" ht="29.1" customHeight="1">
      <c r="A1609" s="18" t="s">
        <v>970</v>
      </c>
      <c r="B1609" s="19" t="s">
        <v>971</v>
      </c>
      <c r="C1609" s="18" t="s">
        <v>14</v>
      </c>
      <c r="D1609" s="18" t="s">
        <v>972</v>
      </c>
      <c r="E1609" s="20">
        <v>0.19600000000000001</v>
      </c>
      <c r="F1609" s="21">
        <v>19.82</v>
      </c>
      <c r="G1609" s="21">
        <f>TRUNC(TRUNC(E1609,8)*F1609,2)</f>
        <v>3.88</v>
      </c>
    </row>
    <row r="1610" spans="1:7" ht="29.1" customHeight="1">
      <c r="A1610" s="18" t="s">
        <v>973</v>
      </c>
      <c r="B1610" s="19" t="s">
        <v>974</v>
      </c>
      <c r="C1610" s="18" t="s">
        <v>14</v>
      </c>
      <c r="D1610" s="18" t="s">
        <v>19</v>
      </c>
      <c r="E1610" s="20">
        <v>0.78500000000000003</v>
      </c>
      <c r="F1610" s="21">
        <v>7.63</v>
      </c>
      <c r="G1610" s="21">
        <f>TRUNC(TRUNC(E1610,8)*F1610,2)</f>
        <v>5.98</v>
      </c>
    </row>
    <row r="1611" spans="1:7" ht="29.1" customHeight="1">
      <c r="A1611" s="18" t="s">
        <v>975</v>
      </c>
      <c r="B1611" s="19" t="s">
        <v>976</v>
      </c>
      <c r="C1611" s="18" t="s">
        <v>14</v>
      </c>
      <c r="D1611" s="18" t="s">
        <v>972</v>
      </c>
      <c r="E1611" s="20">
        <v>0.39300000000000002</v>
      </c>
      <c r="F1611" s="21">
        <v>20.72</v>
      </c>
      <c r="G1611" s="21">
        <f>TRUNC(TRUNC(E1611,8)*F1611,2)</f>
        <v>8.14</v>
      </c>
    </row>
    <row r="1612" spans="1:7" ht="15" customHeight="1">
      <c r="A1612" s="1"/>
      <c r="B1612" s="1"/>
      <c r="C1612" s="1"/>
      <c r="D1612" s="1"/>
      <c r="E1612" s="77" t="s">
        <v>558</v>
      </c>
      <c r="F1612" s="77"/>
      <c r="G1612" s="22">
        <f>SUM(G1609:G1611)</f>
        <v>18</v>
      </c>
    </row>
    <row r="1613" spans="1:7" ht="15" customHeight="1">
      <c r="A1613" s="76" t="s">
        <v>553</v>
      </c>
      <c r="B1613" s="76"/>
      <c r="C1613" s="12" t="s">
        <v>4</v>
      </c>
      <c r="D1613" s="12" t="s">
        <v>501</v>
      </c>
      <c r="E1613" s="12" t="s">
        <v>502</v>
      </c>
      <c r="F1613" s="12" t="s">
        <v>503</v>
      </c>
      <c r="G1613" s="12" t="s">
        <v>504</v>
      </c>
    </row>
    <row r="1614" spans="1:7" ht="21" customHeight="1">
      <c r="A1614" s="18" t="s">
        <v>977</v>
      </c>
      <c r="B1614" s="19" t="s">
        <v>978</v>
      </c>
      <c r="C1614" s="18" t="s">
        <v>14</v>
      </c>
      <c r="D1614" s="18" t="s">
        <v>817</v>
      </c>
      <c r="E1614" s="20">
        <v>4.0000000000000001E-3</v>
      </c>
      <c r="F1614" s="21">
        <v>7.74</v>
      </c>
      <c r="G1614" s="21">
        <f>TRUNC(TRUNC(E1614,8)*F1614,2)</f>
        <v>0.03</v>
      </c>
    </row>
    <row r="1615" spans="1:7" ht="21" customHeight="1">
      <c r="A1615" s="18" t="s">
        <v>979</v>
      </c>
      <c r="B1615" s="19" t="s">
        <v>980</v>
      </c>
      <c r="C1615" s="18" t="s">
        <v>14</v>
      </c>
      <c r="D1615" s="18" t="s">
        <v>101</v>
      </c>
      <c r="E1615" s="20">
        <v>1.9E-2</v>
      </c>
      <c r="F1615" s="21">
        <v>16.8</v>
      </c>
      <c r="G1615" s="21">
        <f>TRUNC(TRUNC(E1615,8)*F1615,2)</f>
        <v>0.31</v>
      </c>
    </row>
    <row r="1616" spans="1:7" ht="15" customHeight="1">
      <c r="A1616" s="1"/>
      <c r="B1616" s="1"/>
      <c r="C1616" s="1"/>
      <c r="D1616" s="1"/>
      <c r="E1616" s="77" t="s">
        <v>555</v>
      </c>
      <c r="F1616" s="77"/>
      <c r="G1616" s="22">
        <f>SUM(G1614:G1615)</f>
        <v>0.33999999999999997</v>
      </c>
    </row>
    <row r="1617" spans="1:7" ht="15" customHeight="1">
      <c r="A1617" s="76" t="s">
        <v>586</v>
      </c>
      <c r="B1617" s="76"/>
      <c r="C1617" s="12" t="s">
        <v>4</v>
      </c>
      <c r="D1617" s="12" t="s">
        <v>501</v>
      </c>
      <c r="E1617" s="12" t="s">
        <v>502</v>
      </c>
      <c r="F1617" s="12" t="s">
        <v>503</v>
      </c>
      <c r="G1617" s="12" t="s">
        <v>504</v>
      </c>
    </row>
    <row r="1618" spans="1:7" ht="21" customHeight="1">
      <c r="A1618" s="18" t="s">
        <v>795</v>
      </c>
      <c r="B1618" s="19" t="s">
        <v>796</v>
      </c>
      <c r="C1618" s="18" t="s">
        <v>14</v>
      </c>
      <c r="D1618" s="18" t="s">
        <v>15</v>
      </c>
      <c r="E1618" s="20">
        <v>0.121</v>
      </c>
      <c r="F1618" s="21">
        <v>23.13</v>
      </c>
      <c r="G1618" s="21">
        <f>TRUNC(TRUNC(E1618,8)*F1618,2)</f>
        <v>2.79</v>
      </c>
    </row>
    <row r="1619" spans="1:7" ht="21" customHeight="1">
      <c r="A1619" s="18" t="s">
        <v>605</v>
      </c>
      <c r="B1619" s="19" t="s">
        <v>606</v>
      </c>
      <c r="C1619" s="18" t="s">
        <v>14</v>
      </c>
      <c r="D1619" s="18" t="s">
        <v>15</v>
      </c>
      <c r="E1619" s="20">
        <v>0.66100000000000003</v>
      </c>
      <c r="F1619" s="21">
        <v>28.52</v>
      </c>
      <c r="G1619" s="21">
        <f>TRUNC(TRUNC(E1619,8)*F1619,2)</f>
        <v>18.850000000000001</v>
      </c>
    </row>
    <row r="1620" spans="1:7" ht="18" customHeight="1">
      <c r="A1620" s="1"/>
      <c r="B1620" s="1"/>
      <c r="C1620" s="1"/>
      <c r="D1620" s="1"/>
      <c r="E1620" s="77" t="s">
        <v>589</v>
      </c>
      <c r="F1620" s="77"/>
      <c r="G1620" s="22">
        <f>SUM(G1618:G1619)</f>
        <v>21.64</v>
      </c>
    </row>
    <row r="1621" spans="1:7" ht="15" customHeight="1">
      <c r="A1621" s="76" t="s">
        <v>518</v>
      </c>
      <c r="B1621" s="76"/>
      <c r="C1621" s="12" t="s">
        <v>4</v>
      </c>
      <c r="D1621" s="12" t="s">
        <v>501</v>
      </c>
      <c r="E1621" s="12" t="s">
        <v>502</v>
      </c>
      <c r="F1621" s="12" t="s">
        <v>503</v>
      </c>
      <c r="G1621" s="12" t="s">
        <v>504</v>
      </c>
    </row>
    <row r="1622" spans="1:7" ht="29.1" customHeight="1">
      <c r="A1622" s="18" t="s">
        <v>981</v>
      </c>
      <c r="B1622" s="19" t="s">
        <v>982</v>
      </c>
      <c r="C1622" s="18" t="s">
        <v>14</v>
      </c>
      <c r="D1622" s="18" t="s">
        <v>48</v>
      </c>
      <c r="E1622" s="20">
        <v>0.105</v>
      </c>
      <c r="F1622" s="21">
        <v>246.32</v>
      </c>
      <c r="G1622" s="21">
        <f>TRUNC(TRUNC(E1622,8)*F1622,2)</f>
        <v>25.86</v>
      </c>
    </row>
    <row r="1623" spans="1:7" ht="15" customHeight="1">
      <c r="A1623" s="1"/>
      <c r="B1623" s="1"/>
      <c r="C1623" s="1"/>
      <c r="D1623" s="1"/>
      <c r="E1623" s="77" t="s">
        <v>521</v>
      </c>
      <c r="F1623" s="77"/>
      <c r="G1623" s="22">
        <f>SUM(G1622:G1622)</f>
        <v>25.86</v>
      </c>
    </row>
    <row r="1624" spans="1:7" ht="15" customHeight="1">
      <c r="A1624" s="1"/>
      <c r="B1624" s="1"/>
      <c r="C1624" s="1"/>
      <c r="D1624" s="1"/>
      <c r="E1624" s="78" t="s">
        <v>522</v>
      </c>
      <c r="F1624" s="78"/>
      <c r="G1624" s="4">
        <f>SUM(G1612,G1616,G1620,G1623)</f>
        <v>65.84</v>
      </c>
    </row>
    <row r="1625" spans="1:7" ht="15" customHeight="1">
      <c r="A1625" s="1"/>
      <c r="B1625" s="1"/>
      <c r="C1625" s="1"/>
      <c r="D1625" s="1"/>
      <c r="E1625" s="78" t="s">
        <v>523</v>
      </c>
      <c r="F1625" s="78"/>
      <c r="G1625" s="4">
        <f>ROUND(G1624*(0/100),2)</f>
        <v>0</v>
      </c>
    </row>
    <row r="1626" spans="1:7" ht="15" customHeight="1">
      <c r="A1626" s="1"/>
      <c r="B1626" s="1"/>
      <c r="C1626" s="1"/>
      <c r="D1626" s="1"/>
      <c r="E1626" s="78" t="s">
        <v>524</v>
      </c>
      <c r="F1626" s="78"/>
      <c r="G1626" s="4">
        <f>G1625+G1624</f>
        <v>65.84</v>
      </c>
    </row>
    <row r="1627" spans="1:7" ht="9.9499999999999993" customHeight="1">
      <c r="A1627" s="1"/>
      <c r="B1627" s="1"/>
      <c r="C1627" s="1"/>
      <c r="D1627" s="1"/>
      <c r="E1627" s="79"/>
      <c r="F1627" s="79"/>
      <c r="G1627" s="79"/>
    </row>
    <row r="1628" spans="1:7" ht="20.100000000000001" customHeight="1">
      <c r="A1628" s="80" t="s">
        <v>1123</v>
      </c>
      <c r="B1628" s="80"/>
      <c r="C1628" s="80"/>
      <c r="D1628" s="80"/>
      <c r="E1628" s="80"/>
      <c r="F1628" s="80"/>
      <c r="G1628" s="80"/>
    </row>
    <row r="1629" spans="1:7" ht="15" customHeight="1">
      <c r="A1629" s="76" t="s">
        <v>553</v>
      </c>
      <c r="B1629" s="76"/>
      <c r="C1629" s="12" t="s">
        <v>4</v>
      </c>
      <c r="D1629" s="12" t="s">
        <v>501</v>
      </c>
      <c r="E1629" s="12" t="s">
        <v>502</v>
      </c>
      <c r="F1629" s="12" t="s">
        <v>503</v>
      </c>
      <c r="G1629" s="12" t="s">
        <v>504</v>
      </c>
    </row>
    <row r="1630" spans="1:7" ht="21" customHeight="1">
      <c r="A1630" s="18" t="s">
        <v>824</v>
      </c>
      <c r="B1630" s="19" t="s">
        <v>825</v>
      </c>
      <c r="C1630" s="18" t="s">
        <v>14</v>
      </c>
      <c r="D1630" s="18" t="s">
        <v>101</v>
      </c>
      <c r="E1630" s="20">
        <v>2.5000000000000001E-2</v>
      </c>
      <c r="F1630" s="21">
        <v>15.73</v>
      </c>
      <c r="G1630" s="21">
        <f>TRUNC(TRUNC(E1630,8)*F1630,2)</f>
        <v>0.39</v>
      </c>
    </row>
    <row r="1631" spans="1:7" ht="29.1" customHeight="1">
      <c r="A1631" s="18" t="s">
        <v>826</v>
      </c>
      <c r="B1631" s="19" t="s">
        <v>827</v>
      </c>
      <c r="C1631" s="18" t="s">
        <v>14</v>
      </c>
      <c r="D1631" s="18" t="s">
        <v>58</v>
      </c>
      <c r="E1631" s="20">
        <v>2.8159999999999998</v>
      </c>
      <c r="F1631" s="21">
        <v>0.22</v>
      </c>
      <c r="G1631" s="21">
        <f>TRUNC(TRUNC(E1631,8)*F1631,2)</f>
        <v>0.61</v>
      </c>
    </row>
    <row r="1632" spans="1:7" ht="15" customHeight="1">
      <c r="A1632" s="1"/>
      <c r="B1632" s="1"/>
      <c r="C1632" s="1"/>
      <c r="D1632" s="1"/>
      <c r="E1632" s="77" t="s">
        <v>555</v>
      </c>
      <c r="F1632" s="77"/>
      <c r="G1632" s="22">
        <f>SUM(G1630:G1631)</f>
        <v>1</v>
      </c>
    </row>
    <row r="1633" spans="1:7" ht="15" customHeight="1">
      <c r="A1633" s="76" t="s">
        <v>586</v>
      </c>
      <c r="B1633" s="76"/>
      <c r="C1633" s="12" t="s">
        <v>4</v>
      </c>
      <c r="D1633" s="12" t="s">
        <v>501</v>
      </c>
      <c r="E1633" s="12" t="s">
        <v>502</v>
      </c>
      <c r="F1633" s="12" t="s">
        <v>503</v>
      </c>
      <c r="G1633" s="12" t="s">
        <v>504</v>
      </c>
    </row>
    <row r="1634" spans="1:7" ht="21" customHeight="1">
      <c r="A1634" s="18" t="s">
        <v>828</v>
      </c>
      <c r="B1634" s="19" t="s">
        <v>829</v>
      </c>
      <c r="C1634" s="18" t="s">
        <v>14</v>
      </c>
      <c r="D1634" s="18" t="s">
        <v>15</v>
      </c>
      <c r="E1634" s="20">
        <v>1.72E-2</v>
      </c>
      <c r="F1634" s="21">
        <v>23.22</v>
      </c>
      <c r="G1634" s="21">
        <f>TRUNC(TRUNC(E1634,8)*F1634,2)</f>
        <v>0.39</v>
      </c>
    </row>
    <row r="1635" spans="1:7" ht="15" customHeight="1">
      <c r="A1635" s="18" t="s">
        <v>830</v>
      </c>
      <c r="B1635" s="19" t="s">
        <v>831</v>
      </c>
      <c r="C1635" s="18" t="s">
        <v>14</v>
      </c>
      <c r="D1635" s="18" t="s">
        <v>15</v>
      </c>
      <c r="E1635" s="20">
        <v>0.1055</v>
      </c>
      <c r="F1635" s="21">
        <v>28.73</v>
      </c>
      <c r="G1635" s="21">
        <f>TRUNC(TRUNC(E1635,8)*F1635,2)</f>
        <v>3.03</v>
      </c>
    </row>
    <row r="1636" spans="1:7" ht="18" customHeight="1">
      <c r="A1636" s="1"/>
      <c r="B1636" s="1"/>
      <c r="C1636" s="1"/>
      <c r="D1636" s="1"/>
      <c r="E1636" s="77" t="s">
        <v>589</v>
      </c>
      <c r="F1636" s="77"/>
      <c r="G1636" s="22">
        <f>SUM(G1634:G1635)</f>
        <v>3.42</v>
      </c>
    </row>
    <row r="1637" spans="1:7" ht="15" customHeight="1">
      <c r="A1637" s="76" t="s">
        <v>518</v>
      </c>
      <c r="B1637" s="76"/>
      <c r="C1637" s="12" t="s">
        <v>4</v>
      </c>
      <c r="D1637" s="12" t="s">
        <v>501</v>
      </c>
      <c r="E1637" s="12" t="s">
        <v>502</v>
      </c>
      <c r="F1637" s="12" t="s">
        <v>503</v>
      </c>
      <c r="G1637" s="12" t="s">
        <v>504</v>
      </c>
    </row>
    <row r="1638" spans="1:7" ht="21" customHeight="1">
      <c r="A1638" s="18" t="s">
        <v>1124</v>
      </c>
      <c r="B1638" s="19" t="s">
        <v>1125</v>
      </c>
      <c r="C1638" s="18" t="s">
        <v>14</v>
      </c>
      <c r="D1638" s="18" t="s">
        <v>101</v>
      </c>
      <c r="E1638" s="20">
        <v>1</v>
      </c>
      <c r="F1638" s="21">
        <v>11.16</v>
      </c>
      <c r="G1638" s="21">
        <f>TRUNC(TRUNC(E1638,8)*F1638,2)</f>
        <v>11.16</v>
      </c>
    </row>
    <row r="1639" spans="1:7" ht="15" customHeight="1">
      <c r="A1639" s="1"/>
      <c r="B1639" s="1"/>
      <c r="C1639" s="1"/>
      <c r="D1639" s="1"/>
      <c r="E1639" s="77" t="s">
        <v>521</v>
      </c>
      <c r="F1639" s="77"/>
      <c r="G1639" s="22">
        <f>SUM(G1638:G1638)</f>
        <v>11.16</v>
      </c>
    </row>
    <row r="1640" spans="1:7" ht="15" customHeight="1">
      <c r="A1640" s="1"/>
      <c r="B1640" s="1"/>
      <c r="C1640" s="1"/>
      <c r="D1640" s="1"/>
      <c r="E1640" s="78" t="s">
        <v>522</v>
      </c>
      <c r="F1640" s="78"/>
      <c r="G1640" s="4">
        <f>SUM(G1632,G1636,G1639)</f>
        <v>15.58</v>
      </c>
    </row>
    <row r="1641" spans="1:7" ht="15" customHeight="1">
      <c r="A1641" s="1"/>
      <c r="B1641" s="1"/>
      <c r="C1641" s="1"/>
      <c r="D1641" s="1"/>
      <c r="E1641" s="78" t="s">
        <v>523</v>
      </c>
      <c r="F1641" s="78"/>
      <c r="G1641" s="4">
        <f>ROUND(G1640*(0/100),2)</f>
        <v>0</v>
      </c>
    </row>
    <row r="1642" spans="1:7" ht="15" customHeight="1">
      <c r="A1642" s="1"/>
      <c r="B1642" s="1"/>
      <c r="C1642" s="1"/>
      <c r="D1642" s="1"/>
      <c r="E1642" s="78" t="s">
        <v>524</v>
      </c>
      <c r="F1642" s="78"/>
      <c r="G1642" s="4">
        <f>G1641+G1640</f>
        <v>15.58</v>
      </c>
    </row>
    <row r="1643" spans="1:7" ht="9.9499999999999993" customHeight="1">
      <c r="A1643" s="1"/>
      <c r="B1643" s="1"/>
      <c r="C1643" s="1"/>
      <c r="D1643" s="1"/>
      <c r="E1643" s="79"/>
      <c r="F1643" s="79"/>
      <c r="G1643" s="79"/>
    </row>
    <row r="1644" spans="1:7" ht="20.100000000000001" customHeight="1">
      <c r="A1644" s="80" t="s">
        <v>1126</v>
      </c>
      <c r="B1644" s="80"/>
      <c r="C1644" s="80"/>
      <c r="D1644" s="80"/>
      <c r="E1644" s="80"/>
      <c r="F1644" s="80"/>
      <c r="G1644" s="80"/>
    </row>
    <row r="1645" spans="1:7" ht="15" customHeight="1">
      <c r="A1645" s="76" t="s">
        <v>557</v>
      </c>
      <c r="B1645" s="76"/>
      <c r="C1645" s="12" t="s">
        <v>4</v>
      </c>
      <c r="D1645" s="12" t="s">
        <v>501</v>
      </c>
      <c r="E1645" s="12" t="s">
        <v>502</v>
      </c>
      <c r="F1645" s="12" t="s">
        <v>503</v>
      </c>
      <c r="G1645" s="12" t="s">
        <v>504</v>
      </c>
    </row>
    <row r="1646" spans="1:7" ht="29.1" customHeight="1">
      <c r="A1646" s="18" t="s">
        <v>970</v>
      </c>
      <c r="B1646" s="19" t="s">
        <v>971</v>
      </c>
      <c r="C1646" s="18" t="s">
        <v>14</v>
      </c>
      <c r="D1646" s="18" t="s">
        <v>972</v>
      </c>
      <c r="E1646" s="20">
        <v>0.19600000000000001</v>
      </c>
      <c r="F1646" s="21">
        <v>19.82</v>
      </c>
      <c r="G1646" s="21">
        <f>TRUNC(TRUNC(E1646,8)*F1646,2)</f>
        <v>3.88</v>
      </c>
    </row>
    <row r="1647" spans="1:7" ht="29.1" customHeight="1">
      <c r="A1647" s="18" t="s">
        <v>973</v>
      </c>
      <c r="B1647" s="19" t="s">
        <v>974</v>
      </c>
      <c r="C1647" s="18" t="s">
        <v>14</v>
      </c>
      <c r="D1647" s="18" t="s">
        <v>19</v>
      </c>
      <c r="E1647" s="20">
        <v>0.78500000000000003</v>
      </c>
      <c r="F1647" s="21">
        <v>7.63</v>
      </c>
      <c r="G1647" s="21">
        <f>TRUNC(TRUNC(E1647,8)*F1647,2)</f>
        <v>5.98</v>
      </c>
    </row>
    <row r="1648" spans="1:7" ht="29.1" customHeight="1">
      <c r="A1648" s="18" t="s">
        <v>975</v>
      </c>
      <c r="B1648" s="19" t="s">
        <v>976</v>
      </c>
      <c r="C1648" s="18" t="s">
        <v>14</v>
      </c>
      <c r="D1648" s="18" t="s">
        <v>972</v>
      </c>
      <c r="E1648" s="20">
        <v>0.39300000000000002</v>
      </c>
      <c r="F1648" s="21">
        <v>20.72</v>
      </c>
      <c r="G1648" s="21">
        <f>TRUNC(TRUNC(E1648,8)*F1648,2)</f>
        <v>8.14</v>
      </c>
    </row>
    <row r="1649" spans="1:7" ht="15" customHeight="1">
      <c r="A1649" s="1"/>
      <c r="B1649" s="1"/>
      <c r="C1649" s="1"/>
      <c r="D1649" s="1"/>
      <c r="E1649" s="77" t="s">
        <v>558</v>
      </c>
      <c r="F1649" s="77"/>
      <c r="G1649" s="22">
        <f>SUM(G1646:G1648)</f>
        <v>18</v>
      </c>
    </row>
    <row r="1650" spans="1:7" ht="15" customHeight="1">
      <c r="A1650" s="76" t="s">
        <v>553</v>
      </c>
      <c r="B1650" s="76"/>
      <c r="C1650" s="12" t="s">
        <v>4</v>
      </c>
      <c r="D1650" s="12" t="s">
        <v>501</v>
      </c>
      <c r="E1650" s="12" t="s">
        <v>502</v>
      </c>
      <c r="F1650" s="12" t="s">
        <v>503</v>
      </c>
      <c r="G1650" s="12" t="s">
        <v>504</v>
      </c>
    </row>
    <row r="1651" spans="1:7" ht="21" customHeight="1">
      <c r="A1651" s="18" t="s">
        <v>977</v>
      </c>
      <c r="B1651" s="19" t="s">
        <v>978</v>
      </c>
      <c r="C1651" s="18" t="s">
        <v>14</v>
      </c>
      <c r="D1651" s="18" t="s">
        <v>817</v>
      </c>
      <c r="E1651" s="20">
        <v>0.01</v>
      </c>
      <c r="F1651" s="21">
        <v>7.74</v>
      </c>
      <c r="G1651" s="21">
        <f>TRUNC(TRUNC(E1651,8)*F1651,2)</f>
        <v>7.0000000000000007E-2</v>
      </c>
    </row>
    <row r="1652" spans="1:7" ht="21" customHeight="1">
      <c r="A1652" s="18" t="s">
        <v>979</v>
      </c>
      <c r="B1652" s="19" t="s">
        <v>980</v>
      </c>
      <c r="C1652" s="18" t="s">
        <v>14</v>
      </c>
      <c r="D1652" s="18" t="s">
        <v>101</v>
      </c>
      <c r="E1652" s="20">
        <v>1.9E-2</v>
      </c>
      <c r="F1652" s="21">
        <v>16.8</v>
      </c>
      <c r="G1652" s="21">
        <f>TRUNC(TRUNC(E1652,8)*F1652,2)</f>
        <v>0.31</v>
      </c>
    </row>
    <row r="1653" spans="1:7" ht="15" customHeight="1">
      <c r="A1653" s="1"/>
      <c r="B1653" s="1"/>
      <c r="C1653" s="1"/>
      <c r="D1653" s="1"/>
      <c r="E1653" s="77" t="s">
        <v>555</v>
      </c>
      <c r="F1653" s="77"/>
      <c r="G1653" s="22">
        <f>SUM(G1651:G1652)</f>
        <v>0.38</v>
      </c>
    </row>
    <row r="1654" spans="1:7" ht="15" customHeight="1">
      <c r="A1654" s="76" t="s">
        <v>586</v>
      </c>
      <c r="B1654" s="76"/>
      <c r="C1654" s="12" t="s">
        <v>4</v>
      </c>
      <c r="D1654" s="12" t="s">
        <v>501</v>
      </c>
      <c r="E1654" s="12" t="s">
        <v>502</v>
      </c>
      <c r="F1654" s="12" t="s">
        <v>503</v>
      </c>
      <c r="G1654" s="12" t="s">
        <v>504</v>
      </c>
    </row>
    <row r="1655" spans="1:7" ht="21" customHeight="1">
      <c r="A1655" s="18" t="s">
        <v>795</v>
      </c>
      <c r="B1655" s="19" t="s">
        <v>796</v>
      </c>
      <c r="C1655" s="18" t="s">
        <v>14</v>
      </c>
      <c r="D1655" s="18" t="s">
        <v>15</v>
      </c>
      <c r="E1655" s="20">
        <v>0.13800000000000001</v>
      </c>
      <c r="F1655" s="21">
        <v>23.13</v>
      </c>
      <c r="G1655" s="21">
        <f>TRUNC(TRUNC(E1655,8)*F1655,2)</f>
        <v>3.19</v>
      </c>
    </row>
    <row r="1656" spans="1:7" ht="21" customHeight="1">
      <c r="A1656" s="18" t="s">
        <v>605</v>
      </c>
      <c r="B1656" s="19" t="s">
        <v>606</v>
      </c>
      <c r="C1656" s="18" t="s">
        <v>14</v>
      </c>
      <c r="D1656" s="18" t="s">
        <v>15</v>
      </c>
      <c r="E1656" s="20">
        <v>0.752</v>
      </c>
      <c r="F1656" s="21">
        <v>28.52</v>
      </c>
      <c r="G1656" s="21">
        <f>TRUNC(TRUNC(E1656,8)*F1656,2)</f>
        <v>21.44</v>
      </c>
    </row>
    <row r="1657" spans="1:7" ht="18" customHeight="1">
      <c r="A1657" s="1"/>
      <c r="B1657" s="1"/>
      <c r="C1657" s="1"/>
      <c r="D1657" s="1"/>
      <c r="E1657" s="77" t="s">
        <v>589</v>
      </c>
      <c r="F1657" s="77"/>
      <c r="G1657" s="22">
        <f>SUM(G1655:G1656)</f>
        <v>24.630000000000003</v>
      </c>
    </row>
    <row r="1658" spans="1:7" ht="15" customHeight="1">
      <c r="A1658" s="76" t="s">
        <v>518</v>
      </c>
      <c r="B1658" s="76"/>
      <c r="C1658" s="12" t="s">
        <v>4</v>
      </c>
      <c r="D1658" s="12" t="s">
        <v>501</v>
      </c>
      <c r="E1658" s="12" t="s">
        <v>502</v>
      </c>
      <c r="F1658" s="12" t="s">
        <v>503</v>
      </c>
      <c r="G1658" s="12" t="s">
        <v>504</v>
      </c>
    </row>
    <row r="1659" spans="1:7" ht="29.1" customHeight="1">
      <c r="A1659" s="18" t="s">
        <v>1127</v>
      </c>
      <c r="B1659" s="19" t="s">
        <v>1128</v>
      </c>
      <c r="C1659" s="18" t="s">
        <v>14</v>
      </c>
      <c r="D1659" s="18" t="s">
        <v>48</v>
      </c>
      <c r="E1659" s="20">
        <v>0.188</v>
      </c>
      <c r="F1659" s="21">
        <v>192.54</v>
      </c>
      <c r="G1659" s="21">
        <f>TRUNC(TRUNC(E1659,8)*F1659,2)</f>
        <v>36.19</v>
      </c>
    </row>
    <row r="1660" spans="1:7" ht="15" customHeight="1">
      <c r="A1660" s="1"/>
      <c r="B1660" s="1"/>
      <c r="C1660" s="1"/>
      <c r="D1660" s="1"/>
      <c r="E1660" s="77" t="s">
        <v>521</v>
      </c>
      <c r="F1660" s="77"/>
      <c r="G1660" s="22">
        <f>SUM(G1659:G1659)</f>
        <v>36.19</v>
      </c>
    </row>
    <row r="1661" spans="1:7" ht="15" customHeight="1">
      <c r="A1661" s="1"/>
      <c r="B1661" s="1"/>
      <c r="C1661" s="1"/>
      <c r="D1661" s="1"/>
      <c r="E1661" s="78" t="s">
        <v>522</v>
      </c>
      <c r="F1661" s="78"/>
      <c r="G1661" s="4">
        <f>SUM(G1649,G1653,G1657,G1660)</f>
        <v>79.2</v>
      </c>
    </row>
    <row r="1662" spans="1:7" ht="15" customHeight="1">
      <c r="A1662" s="1"/>
      <c r="B1662" s="1"/>
      <c r="C1662" s="1"/>
      <c r="D1662" s="1"/>
      <c r="E1662" s="78" t="s">
        <v>523</v>
      </c>
      <c r="F1662" s="78"/>
      <c r="G1662" s="4">
        <f>ROUND(G1661*(0/100),2)</f>
        <v>0</v>
      </c>
    </row>
    <row r="1663" spans="1:7" ht="15" customHeight="1">
      <c r="A1663" s="1"/>
      <c r="B1663" s="1"/>
      <c r="C1663" s="1"/>
      <c r="D1663" s="1"/>
      <c r="E1663" s="78" t="s">
        <v>524</v>
      </c>
      <c r="F1663" s="78"/>
      <c r="G1663" s="4">
        <f>G1662+G1661</f>
        <v>79.2</v>
      </c>
    </row>
    <row r="1664" spans="1:7" ht="9.9499999999999993" customHeight="1">
      <c r="A1664" s="1"/>
      <c r="B1664" s="1"/>
      <c r="C1664" s="1"/>
      <c r="D1664" s="1"/>
      <c r="E1664" s="79"/>
      <c r="F1664" s="79"/>
      <c r="G1664" s="79"/>
    </row>
    <row r="1665" spans="1:7" ht="20.100000000000001" customHeight="1">
      <c r="A1665" s="80" t="s">
        <v>1129</v>
      </c>
      <c r="B1665" s="80"/>
      <c r="C1665" s="80"/>
      <c r="D1665" s="80"/>
      <c r="E1665" s="80"/>
      <c r="F1665" s="80"/>
      <c r="G1665" s="80"/>
    </row>
    <row r="1666" spans="1:7" ht="15" customHeight="1">
      <c r="A1666" s="76" t="s">
        <v>553</v>
      </c>
      <c r="B1666" s="76"/>
      <c r="C1666" s="12" t="s">
        <v>4</v>
      </c>
      <c r="D1666" s="12" t="s">
        <v>501</v>
      </c>
      <c r="E1666" s="12" t="s">
        <v>502</v>
      </c>
      <c r="F1666" s="12" t="s">
        <v>503</v>
      </c>
      <c r="G1666" s="12" t="s">
        <v>504</v>
      </c>
    </row>
    <row r="1667" spans="1:7" ht="29.1" customHeight="1">
      <c r="A1667" s="18" t="s">
        <v>351</v>
      </c>
      <c r="B1667" s="19" t="s">
        <v>352</v>
      </c>
      <c r="C1667" s="18" t="s">
        <v>14</v>
      </c>
      <c r="D1667" s="18" t="s">
        <v>81</v>
      </c>
      <c r="E1667" s="20">
        <v>1</v>
      </c>
      <c r="F1667" s="21">
        <v>5.48</v>
      </c>
      <c r="G1667" s="21">
        <f>TRUNC(TRUNC(E1667,8)*F1667,2)</f>
        <v>5.48</v>
      </c>
    </row>
    <row r="1668" spans="1:7" ht="15" customHeight="1">
      <c r="A1668" s="1"/>
      <c r="B1668" s="1"/>
      <c r="C1668" s="1"/>
      <c r="D1668" s="1"/>
      <c r="E1668" s="77" t="s">
        <v>555</v>
      </c>
      <c r="F1668" s="77"/>
      <c r="G1668" s="22">
        <f>SUM(G1667:G1667)</f>
        <v>5.48</v>
      </c>
    </row>
    <row r="1669" spans="1:7" ht="15" customHeight="1">
      <c r="A1669" s="1"/>
      <c r="B1669" s="1"/>
      <c r="C1669" s="1"/>
      <c r="D1669" s="1"/>
      <c r="E1669" s="78" t="s">
        <v>522</v>
      </c>
      <c r="F1669" s="78"/>
      <c r="G1669" s="4">
        <f>SUM(G1668)</f>
        <v>5.48</v>
      </c>
    </row>
    <row r="1670" spans="1:7" ht="15" customHeight="1">
      <c r="A1670" s="1"/>
      <c r="B1670" s="1"/>
      <c r="C1670" s="1"/>
      <c r="D1670" s="1"/>
      <c r="E1670" s="78" t="s">
        <v>523</v>
      </c>
      <c r="F1670" s="78"/>
      <c r="G1670" s="4">
        <f>ROUND(G1669*(0/100),2)</f>
        <v>0</v>
      </c>
    </row>
    <row r="1671" spans="1:7" ht="15" customHeight="1">
      <c r="A1671" s="1"/>
      <c r="B1671" s="1"/>
      <c r="C1671" s="1"/>
      <c r="D1671" s="1"/>
      <c r="E1671" s="78" t="s">
        <v>524</v>
      </c>
      <c r="F1671" s="78"/>
      <c r="G1671" s="4">
        <f>G1670+G1669</f>
        <v>5.48</v>
      </c>
    </row>
    <row r="1672" spans="1:7" ht="9.9499999999999993" customHeight="1">
      <c r="A1672" s="1"/>
      <c r="B1672" s="1"/>
      <c r="C1672" s="1"/>
      <c r="D1672" s="1"/>
      <c r="E1672" s="79"/>
      <c r="F1672" s="79"/>
      <c r="G1672" s="79"/>
    </row>
    <row r="1673" spans="1:7" ht="20.100000000000001" customHeight="1">
      <c r="A1673" s="80" t="s">
        <v>1130</v>
      </c>
      <c r="B1673" s="80"/>
      <c r="C1673" s="80"/>
      <c r="D1673" s="80"/>
      <c r="E1673" s="80"/>
      <c r="F1673" s="80"/>
      <c r="G1673" s="80"/>
    </row>
    <row r="1674" spans="1:7" ht="15" customHeight="1">
      <c r="A1674" s="76" t="s">
        <v>807</v>
      </c>
      <c r="B1674" s="76"/>
      <c r="C1674" s="12" t="s">
        <v>4</v>
      </c>
      <c r="D1674" s="12" t="s">
        <v>501</v>
      </c>
      <c r="E1674" s="12" t="s">
        <v>502</v>
      </c>
      <c r="F1674" s="12" t="s">
        <v>503</v>
      </c>
      <c r="G1674" s="12" t="s">
        <v>504</v>
      </c>
    </row>
    <row r="1675" spans="1:7" ht="29.1" customHeight="1">
      <c r="A1675" s="18" t="s">
        <v>1077</v>
      </c>
      <c r="B1675" s="19" t="s">
        <v>1078</v>
      </c>
      <c r="C1675" s="18" t="s">
        <v>14</v>
      </c>
      <c r="D1675" s="18" t="s">
        <v>840</v>
      </c>
      <c r="E1675" s="20">
        <v>1.417</v>
      </c>
      <c r="F1675" s="21">
        <v>0.45</v>
      </c>
      <c r="G1675" s="21">
        <f>TRUNC(TRUNC(E1675,8)*F1675,2)</f>
        <v>0.63</v>
      </c>
    </row>
    <row r="1676" spans="1:7" ht="29.1" customHeight="1">
      <c r="A1676" s="18" t="s">
        <v>1079</v>
      </c>
      <c r="B1676" s="19" t="s">
        <v>1080</v>
      </c>
      <c r="C1676" s="18" t="s">
        <v>14</v>
      </c>
      <c r="D1676" s="18" t="s">
        <v>810</v>
      </c>
      <c r="E1676" s="20">
        <v>1.042</v>
      </c>
      <c r="F1676" s="21">
        <v>1.23</v>
      </c>
      <c r="G1676" s="21">
        <f>TRUNC(TRUNC(E1676,8)*F1676,2)</f>
        <v>1.28</v>
      </c>
    </row>
    <row r="1677" spans="1:7" ht="18" customHeight="1">
      <c r="A1677" s="1"/>
      <c r="B1677" s="1"/>
      <c r="C1677" s="1"/>
      <c r="D1677" s="1"/>
      <c r="E1677" s="77" t="s">
        <v>811</v>
      </c>
      <c r="F1677" s="77"/>
      <c r="G1677" s="22">
        <f>SUM(G1675:G1676)</f>
        <v>1.9100000000000001</v>
      </c>
    </row>
    <row r="1678" spans="1:7" ht="15" customHeight="1">
      <c r="A1678" s="76" t="s">
        <v>553</v>
      </c>
      <c r="B1678" s="76"/>
      <c r="C1678" s="12" t="s">
        <v>4</v>
      </c>
      <c r="D1678" s="12" t="s">
        <v>501</v>
      </c>
      <c r="E1678" s="12" t="s">
        <v>502</v>
      </c>
      <c r="F1678" s="12" t="s">
        <v>503</v>
      </c>
      <c r="G1678" s="12" t="s">
        <v>504</v>
      </c>
    </row>
    <row r="1679" spans="1:7" ht="29.1" customHeight="1">
      <c r="A1679" s="18" t="s">
        <v>1081</v>
      </c>
      <c r="B1679" s="19" t="s">
        <v>1082</v>
      </c>
      <c r="C1679" s="18" t="s">
        <v>14</v>
      </c>
      <c r="D1679" s="18" t="s">
        <v>118</v>
      </c>
      <c r="E1679" s="20">
        <v>1.103</v>
      </c>
      <c r="F1679" s="21">
        <v>573.22</v>
      </c>
      <c r="G1679" s="21">
        <f>TRUNC(TRUNC(E1679,8)*F1679,2)</f>
        <v>632.26</v>
      </c>
    </row>
    <row r="1680" spans="1:7" ht="15" customHeight="1">
      <c r="A1680" s="1"/>
      <c r="B1680" s="1"/>
      <c r="C1680" s="1"/>
      <c r="D1680" s="1"/>
      <c r="E1680" s="77" t="s">
        <v>555</v>
      </c>
      <c r="F1680" s="77"/>
      <c r="G1680" s="22">
        <f>SUM(G1679:G1679)</f>
        <v>632.26</v>
      </c>
    </row>
    <row r="1681" spans="1:7" ht="15" customHeight="1">
      <c r="A1681" s="76" t="s">
        <v>586</v>
      </c>
      <c r="B1681" s="76"/>
      <c r="C1681" s="12" t="s">
        <v>4</v>
      </c>
      <c r="D1681" s="12" t="s">
        <v>501</v>
      </c>
      <c r="E1681" s="12" t="s">
        <v>502</v>
      </c>
      <c r="F1681" s="12" t="s">
        <v>503</v>
      </c>
      <c r="G1681" s="12" t="s">
        <v>504</v>
      </c>
    </row>
    <row r="1682" spans="1:7" ht="21" customHeight="1">
      <c r="A1682" s="18" t="s">
        <v>605</v>
      </c>
      <c r="B1682" s="19" t="s">
        <v>606</v>
      </c>
      <c r="C1682" s="18" t="s">
        <v>14</v>
      </c>
      <c r="D1682" s="18" t="s">
        <v>15</v>
      </c>
      <c r="E1682" s="20">
        <v>2.4590000000000001</v>
      </c>
      <c r="F1682" s="21">
        <v>28.52</v>
      </c>
      <c r="G1682" s="21">
        <f>TRUNC(TRUNC(E1682,8)*F1682,2)</f>
        <v>70.13</v>
      </c>
    </row>
    <row r="1683" spans="1:7" ht="15" customHeight="1">
      <c r="A1683" s="18" t="s">
        <v>818</v>
      </c>
      <c r="B1683" s="19" t="s">
        <v>819</v>
      </c>
      <c r="C1683" s="18" t="s">
        <v>14</v>
      </c>
      <c r="D1683" s="18" t="s">
        <v>15</v>
      </c>
      <c r="E1683" s="20">
        <v>2.4590000000000001</v>
      </c>
      <c r="F1683" s="21">
        <v>28.88</v>
      </c>
      <c r="G1683" s="21">
        <f>TRUNC(TRUNC(E1683,8)*F1683,2)</f>
        <v>71.010000000000005</v>
      </c>
    </row>
    <row r="1684" spans="1:7" ht="15" customHeight="1">
      <c r="A1684" s="18" t="s">
        <v>607</v>
      </c>
      <c r="B1684" s="19" t="s">
        <v>608</v>
      </c>
      <c r="C1684" s="18" t="s">
        <v>14</v>
      </c>
      <c r="D1684" s="18" t="s">
        <v>15</v>
      </c>
      <c r="E1684" s="20">
        <v>7.3769999999999998</v>
      </c>
      <c r="F1684" s="21">
        <v>22.1</v>
      </c>
      <c r="G1684" s="21">
        <f>TRUNC(TRUNC(E1684,8)*F1684,2)</f>
        <v>163.03</v>
      </c>
    </row>
    <row r="1685" spans="1:7" ht="18" customHeight="1">
      <c r="A1685" s="1"/>
      <c r="B1685" s="1"/>
      <c r="C1685" s="1"/>
      <c r="D1685" s="1"/>
      <c r="E1685" s="77" t="s">
        <v>589</v>
      </c>
      <c r="F1685" s="77"/>
      <c r="G1685" s="22">
        <f>SUM(G1682:G1684)</f>
        <v>304.16999999999996</v>
      </c>
    </row>
    <row r="1686" spans="1:7" ht="15" customHeight="1">
      <c r="A1686" s="1"/>
      <c r="B1686" s="1"/>
      <c r="C1686" s="1"/>
      <c r="D1686" s="1"/>
      <c r="E1686" s="78" t="s">
        <v>522</v>
      </c>
      <c r="F1686" s="78"/>
      <c r="G1686" s="4">
        <f>SUM(G1677,G1680,G1685)</f>
        <v>938.33999999999992</v>
      </c>
    </row>
    <row r="1687" spans="1:7" ht="15" customHeight="1">
      <c r="A1687" s="1"/>
      <c r="B1687" s="1"/>
      <c r="C1687" s="1"/>
      <c r="D1687" s="1"/>
      <c r="E1687" s="78" t="s">
        <v>523</v>
      </c>
      <c r="F1687" s="78"/>
      <c r="G1687" s="4">
        <f>ROUND(G1686*(0/100),2)</f>
        <v>0</v>
      </c>
    </row>
    <row r="1688" spans="1:7" ht="15" customHeight="1">
      <c r="A1688" s="1"/>
      <c r="B1688" s="1"/>
      <c r="C1688" s="1"/>
      <c r="D1688" s="1"/>
      <c r="E1688" s="78" t="s">
        <v>524</v>
      </c>
      <c r="F1688" s="78"/>
      <c r="G1688" s="4">
        <f>G1687+G1686</f>
        <v>938.33999999999992</v>
      </c>
    </row>
    <row r="1689" spans="1:7" ht="9.9499999999999993" customHeight="1">
      <c r="A1689" s="1"/>
      <c r="B1689" s="1"/>
      <c r="C1689" s="1"/>
      <c r="D1689" s="1"/>
      <c r="E1689" s="79"/>
      <c r="F1689" s="79"/>
      <c r="G1689" s="79"/>
    </row>
    <row r="1690" spans="1:7" ht="20.100000000000001" customHeight="1">
      <c r="A1690" s="80" t="s">
        <v>1131</v>
      </c>
      <c r="B1690" s="80"/>
      <c r="C1690" s="80"/>
      <c r="D1690" s="80"/>
      <c r="E1690" s="80"/>
      <c r="F1690" s="80"/>
      <c r="G1690" s="80"/>
    </row>
    <row r="1691" spans="1:7" ht="15" customHeight="1">
      <c r="A1691" s="76" t="s">
        <v>807</v>
      </c>
      <c r="B1691" s="76"/>
      <c r="C1691" s="12" t="s">
        <v>4</v>
      </c>
      <c r="D1691" s="12" t="s">
        <v>501</v>
      </c>
      <c r="E1691" s="12" t="s">
        <v>502</v>
      </c>
      <c r="F1691" s="12" t="s">
        <v>503</v>
      </c>
      <c r="G1691" s="12" t="s">
        <v>504</v>
      </c>
    </row>
    <row r="1692" spans="1:7" ht="29.1" customHeight="1">
      <c r="A1692" s="18" t="s">
        <v>1077</v>
      </c>
      <c r="B1692" s="19" t="s">
        <v>1078</v>
      </c>
      <c r="C1692" s="18" t="s">
        <v>14</v>
      </c>
      <c r="D1692" s="18" t="s">
        <v>840</v>
      </c>
      <c r="E1692" s="20">
        <v>1.2250000000000001</v>
      </c>
      <c r="F1692" s="21">
        <v>0.45</v>
      </c>
      <c r="G1692" s="21">
        <f>TRUNC(TRUNC(E1692,8)*F1692,2)</f>
        <v>0.55000000000000004</v>
      </c>
    </row>
    <row r="1693" spans="1:7" ht="29.1" customHeight="1">
      <c r="A1693" s="18" t="s">
        <v>1079</v>
      </c>
      <c r="B1693" s="19" t="s">
        <v>1080</v>
      </c>
      <c r="C1693" s="18" t="s">
        <v>14</v>
      </c>
      <c r="D1693" s="18" t="s">
        <v>810</v>
      </c>
      <c r="E1693" s="20">
        <v>0.42299999999999999</v>
      </c>
      <c r="F1693" s="21">
        <v>1.23</v>
      </c>
      <c r="G1693" s="21">
        <f>TRUNC(TRUNC(E1693,8)*F1693,2)</f>
        <v>0.52</v>
      </c>
    </row>
    <row r="1694" spans="1:7" ht="18" customHeight="1">
      <c r="A1694" s="1"/>
      <c r="B1694" s="1"/>
      <c r="C1694" s="1"/>
      <c r="D1694" s="1"/>
      <c r="E1694" s="77" t="s">
        <v>811</v>
      </c>
      <c r="F1694" s="77"/>
      <c r="G1694" s="22">
        <f>SUM(G1692:G1693)</f>
        <v>1.07</v>
      </c>
    </row>
    <row r="1695" spans="1:7" ht="15" customHeight="1">
      <c r="A1695" s="76" t="s">
        <v>586</v>
      </c>
      <c r="B1695" s="76"/>
      <c r="C1695" s="12" t="s">
        <v>4</v>
      </c>
      <c r="D1695" s="12" t="s">
        <v>501</v>
      </c>
      <c r="E1695" s="12" t="s">
        <v>502</v>
      </c>
      <c r="F1695" s="12" t="s">
        <v>503</v>
      </c>
      <c r="G1695" s="12" t="s">
        <v>504</v>
      </c>
    </row>
    <row r="1696" spans="1:7" ht="15" customHeight="1">
      <c r="A1696" s="18" t="s">
        <v>818</v>
      </c>
      <c r="B1696" s="19" t="s">
        <v>819</v>
      </c>
      <c r="C1696" s="18" t="s">
        <v>14</v>
      </c>
      <c r="D1696" s="18" t="s">
        <v>15</v>
      </c>
      <c r="E1696" s="20">
        <v>4.9059999999999997</v>
      </c>
      <c r="F1696" s="21">
        <v>28.88</v>
      </c>
      <c r="G1696" s="21">
        <f>TRUNC(TRUNC(E1696,8)*F1696,2)</f>
        <v>141.68</v>
      </c>
    </row>
    <row r="1697" spans="1:7" ht="15" customHeight="1">
      <c r="A1697" s="18" t="s">
        <v>607</v>
      </c>
      <c r="B1697" s="19" t="s">
        <v>608</v>
      </c>
      <c r="C1697" s="18" t="s">
        <v>14</v>
      </c>
      <c r="D1697" s="18" t="s">
        <v>15</v>
      </c>
      <c r="E1697" s="20">
        <v>3.2959999999999998</v>
      </c>
      <c r="F1697" s="21">
        <v>22.1</v>
      </c>
      <c r="G1697" s="21">
        <f>TRUNC(TRUNC(E1697,8)*F1697,2)</f>
        <v>72.84</v>
      </c>
    </row>
    <row r="1698" spans="1:7" ht="18" customHeight="1">
      <c r="A1698" s="1"/>
      <c r="B1698" s="1"/>
      <c r="C1698" s="1"/>
      <c r="D1698" s="1"/>
      <c r="E1698" s="77" t="s">
        <v>589</v>
      </c>
      <c r="F1698" s="77"/>
      <c r="G1698" s="22">
        <f>SUM(G1696:G1697)</f>
        <v>214.52</v>
      </c>
    </row>
    <row r="1699" spans="1:7" ht="15" customHeight="1">
      <c r="A1699" s="76" t="s">
        <v>518</v>
      </c>
      <c r="B1699" s="76"/>
      <c r="C1699" s="12" t="s">
        <v>4</v>
      </c>
      <c r="D1699" s="12" t="s">
        <v>501</v>
      </c>
      <c r="E1699" s="12" t="s">
        <v>502</v>
      </c>
      <c r="F1699" s="12" t="s">
        <v>503</v>
      </c>
      <c r="G1699" s="12" t="s">
        <v>504</v>
      </c>
    </row>
    <row r="1700" spans="1:7" ht="29.1" customHeight="1">
      <c r="A1700" s="18" t="s">
        <v>1132</v>
      </c>
      <c r="B1700" s="19" t="s">
        <v>1133</v>
      </c>
      <c r="C1700" s="18" t="s">
        <v>14</v>
      </c>
      <c r="D1700" s="18" t="s">
        <v>118</v>
      </c>
      <c r="E1700" s="20">
        <v>1.1499999999999999</v>
      </c>
      <c r="F1700" s="21">
        <v>523.38</v>
      </c>
      <c r="G1700" s="21">
        <f>TRUNC(TRUNC(E1700,8)*F1700,2)</f>
        <v>601.88</v>
      </c>
    </row>
    <row r="1701" spans="1:7" ht="15" customHeight="1">
      <c r="A1701" s="1"/>
      <c r="B1701" s="1"/>
      <c r="C1701" s="1"/>
      <c r="D1701" s="1"/>
      <c r="E1701" s="77" t="s">
        <v>521</v>
      </c>
      <c r="F1701" s="77"/>
      <c r="G1701" s="22">
        <f>SUM(G1700:G1700)</f>
        <v>601.88</v>
      </c>
    </row>
    <row r="1702" spans="1:7" ht="15" customHeight="1">
      <c r="A1702" s="1"/>
      <c r="B1702" s="1"/>
      <c r="C1702" s="1"/>
      <c r="D1702" s="1"/>
      <c r="E1702" s="78" t="s">
        <v>522</v>
      </c>
      <c r="F1702" s="78"/>
      <c r="G1702" s="4">
        <f>SUM(G1694,G1698,G1701)</f>
        <v>817.47</v>
      </c>
    </row>
    <row r="1703" spans="1:7" ht="15" customHeight="1">
      <c r="A1703" s="1"/>
      <c r="B1703" s="1"/>
      <c r="C1703" s="1"/>
      <c r="D1703" s="1"/>
      <c r="E1703" s="78" t="s">
        <v>523</v>
      </c>
      <c r="F1703" s="78"/>
      <c r="G1703" s="4">
        <f>ROUND(G1702*(0/100),2)</f>
        <v>0</v>
      </c>
    </row>
    <row r="1704" spans="1:7" ht="15" customHeight="1">
      <c r="A1704" s="1"/>
      <c r="B1704" s="1"/>
      <c r="C1704" s="1"/>
      <c r="D1704" s="1"/>
      <c r="E1704" s="78" t="s">
        <v>524</v>
      </c>
      <c r="F1704" s="78"/>
      <c r="G1704" s="4">
        <f>G1703+G1702</f>
        <v>817.47</v>
      </c>
    </row>
    <row r="1705" spans="1:7" ht="9.9499999999999993" customHeight="1">
      <c r="A1705" s="1"/>
      <c r="B1705" s="1"/>
      <c r="C1705" s="1"/>
      <c r="D1705" s="1"/>
      <c r="E1705" s="79"/>
      <c r="F1705" s="79"/>
      <c r="G1705" s="79"/>
    </row>
    <row r="1706" spans="1:7" ht="20.100000000000001" customHeight="1">
      <c r="A1706" s="80" t="s">
        <v>1134</v>
      </c>
      <c r="B1706" s="80"/>
      <c r="C1706" s="80"/>
      <c r="D1706" s="80"/>
      <c r="E1706" s="80"/>
      <c r="F1706" s="80"/>
      <c r="G1706" s="80"/>
    </row>
    <row r="1707" spans="1:7" ht="15" customHeight="1">
      <c r="A1707" s="76" t="s">
        <v>553</v>
      </c>
      <c r="B1707" s="76"/>
      <c r="C1707" s="12" t="s">
        <v>4</v>
      </c>
      <c r="D1707" s="12" t="s">
        <v>501</v>
      </c>
      <c r="E1707" s="12" t="s">
        <v>502</v>
      </c>
      <c r="F1707" s="12" t="s">
        <v>503</v>
      </c>
      <c r="G1707" s="12" t="s">
        <v>504</v>
      </c>
    </row>
    <row r="1708" spans="1:7" ht="21" customHeight="1">
      <c r="A1708" s="18" t="s">
        <v>1135</v>
      </c>
      <c r="B1708" s="19" t="s">
        <v>1136</v>
      </c>
      <c r="C1708" s="18" t="s">
        <v>14</v>
      </c>
      <c r="D1708" s="18" t="s">
        <v>58</v>
      </c>
      <c r="E1708" s="20">
        <v>5.34</v>
      </c>
      <c r="F1708" s="21">
        <v>3.14</v>
      </c>
      <c r="G1708" s="21">
        <f>TRUNC(TRUNC(E1708,8)*F1708,2)</f>
        <v>16.760000000000002</v>
      </c>
    </row>
    <row r="1709" spans="1:7" ht="15" customHeight="1">
      <c r="A1709" s="1"/>
      <c r="B1709" s="1"/>
      <c r="C1709" s="1"/>
      <c r="D1709" s="1"/>
      <c r="E1709" s="77" t="s">
        <v>555</v>
      </c>
      <c r="F1709" s="77"/>
      <c r="G1709" s="22">
        <f>SUM(G1708:G1708)</f>
        <v>16.760000000000002</v>
      </c>
    </row>
    <row r="1710" spans="1:7" ht="15" customHeight="1">
      <c r="A1710" s="76" t="s">
        <v>586</v>
      </c>
      <c r="B1710" s="76"/>
      <c r="C1710" s="12" t="s">
        <v>4</v>
      </c>
      <c r="D1710" s="12" t="s">
        <v>501</v>
      </c>
      <c r="E1710" s="12" t="s">
        <v>502</v>
      </c>
      <c r="F1710" s="12" t="s">
        <v>503</v>
      </c>
      <c r="G1710" s="12" t="s">
        <v>504</v>
      </c>
    </row>
    <row r="1711" spans="1:7" ht="15" customHeight="1">
      <c r="A1711" s="18" t="s">
        <v>818</v>
      </c>
      <c r="B1711" s="19" t="s">
        <v>819</v>
      </c>
      <c r="C1711" s="18" t="s">
        <v>14</v>
      </c>
      <c r="D1711" s="18" t="s">
        <v>15</v>
      </c>
      <c r="E1711" s="20">
        <v>0.253</v>
      </c>
      <c r="F1711" s="21">
        <v>28.88</v>
      </c>
      <c r="G1711" s="21">
        <f>TRUNC(TRUNC(E1711,8)*F1711,2)</f>
        <v>7.3</v>
      </c>
    </row>
    <row r="1712" spans="1:7" ht="15" customHeight="1">
      <c r="A1712" s="18" t="s">
        <v>607</v>
      </c>
      <c r="B1712" s="19" t="s">
        <v>608</v>
      </c>
      <c r="C1712" s="18" t="s">
        <v>14</v>
      </c>
      <c r="D1712" s="18" t="s">
        <v>15</v>
      </c>
      <c r="E1712" s="20">
        <v>0.126</v>
      </c>
      <c r="F1712" s="21">
        <v>22.1</v>
      </c>
      <c r="G1712" s="21">
        <f>TRUNC(TRUNC(E1712,8)*F1712,2)</f>
        <v>2.78</v>
      </c>
    </row>
    <row r="1713" spans="1:7" ht="18" customHeight="1">
      <c r="A1713" s="1"/>
      <c r="B1713" s="1"/>
      <c r="C1713" s="1"/>
      <c r="D1713" s="1"/>
      <c r="E1713" s="77" t="s">
        <v>589</v>
      </c>
      <c r="F1713" s="77"/>
      <c r="G1713" s="22">
        <f>SUM(G1711:G1712)</f>
        <v>10.08</v>
      </c>
    </row>
    <row r="1714" spans="1:7" ht="15" customHeight="1">
      <c r="A1714" s="76" t="s">
        <v>518</v>
      </c>
      <c r="B1714" s="76"/>
      <c r="C1714" s="12" t="s">
        <v>4</v>
      </c>
      <c r="D1714" s="12" t="s">
        <v>501</v>
      </c>
      <c r="E1714" s="12" t="s">
        <v>502</v>
      </c>
      <c r="F1714" s="12" t="s">
        <v>503</v>
      </c>
      <c r="G1714" s="12" t="s">
        <v>504</v>
      </c>
    </row>
    <row r="1715" spans="1:7" ht="38.1" customHeight="1">
      <c r="A1715" s="18" t="s">
        <v>1137</v>
      </c>
      <c r="B1715" s="19" t="s">
        <v>1138</v>
      </c>
      <c r="C1715" s="18" t="s">
        <v>14</v>
      </c>
      <c r="D1715" s="18" t="s">
        <v>118</v>
      </c>
      <c r="E1715" s="20">
        <v>1.4E-3</v>
      </c>
      <c r="F1715" s="21">
        <v>585.37</v>
      </c>
      <c r="G1715" s="21">
        <f>TRUNC(TRUNC(E1715,8)*F1715,2)</f>
        <v>0.81</v>
      </c>
    </row>
    <row r="1716" spans="1:7" ht="21" customHeight="1">
      <c r="A1716" s="18" t="s">
        <v>1139</v>
      </c>
      <c r="B1716" s="19" t="s">
        <v>1140</v>
      </c>
      <c r="C1716" s="18" t="s">
        <v>14</v>
      </c>
      <c r="D1716" s="18" t="s">
        <v>101</v>
      </c>
      <c r="E1716" s="20">
        <v>0.79</v>
      </c>
      <c r="F1716" s="21">
        <v>9.9700000000000006</v>
      </c>
      <c r="G1716" s="21">
        <f>TRUNC(TRUNC(E1716,8)*F1716,2)</f>
        <v>7.87</v>
      </c>
    </row>
    <row r="1717" spans="1:7" ht="29.1" customHeight="1">
      <c r="A1717" s="18" t="s">
        <v>1141</v>
      </c>
      <c r="B1717" s="19" t="s">
        <v>1142</v>
      </c>
      <c r="C1717" s="18" t="s">
        <v>14</v>
      </c>
      <c r="D1717" s="18" t="s">
        <v>118</v>
      </c>
      <c r="E1717" s="20">
        <v>1.14E-2</v>
      </c>
      <c r="F1717" s="21">
        <v>582.91</v>
      </c>
      <c r="G1717" s="21">
        <f>TRUNC(TRUNC(E1717,8)*F1717,2)</f>
        <v>6.64</v>
      </c>
    </row>
    <row r="1718" spans="1:7" ht="15" customHeight="1">
      <c r="A1718" s="1"/>
      <c r="B1718" s="1"/>
      <c r="C1718" s="1"/>
      <c r="D1718" s="1"/>
      <c r="E1718" s="77" t="s">
        <v>521</v>
      </c>
      <c r="F1718" s="77"/>
      <c r="G1718" s="22">
        <f>SUM(G1715:G1717)</f>
        <v>15.32</v>
      </c>
    </row>
    <row r="1719" spans="1:7" ht="15" customHeight="1">
      <c r="A1719" s="1"/>
      <c r="B1719" s="1"/>
      <c r="C1719" s="1"/>
      <c r="D1719" s="1"/>
      <c r="E1719" s="78" t="s">
        <v>522</v>
      </c>
      <c r="F1719" s="78"/>
      <c r="G1719" s="4">
        <f>SUM(G1709,G1713,G1718)</f>
        <v>42.160000000000004</v>
      </c>
    </row>
    <row r="1720" spans="1:7" ht="15" customHeight="1">
      <c r="A1720" s="1"/>
      <c r="B1720" s="1"/>
      <c r="C1720" s="1"/>
      <c r="D1720" s="1"/>
      <c r="E1720" s="78" t="s">
        <v>523</v>
      </c>
      <c r="F1720" s="78"/>
      <c r="G1720" s="4">
        <f>ROUND(G1719*(0/100),2)</f>
        <v>0</v>
      </c>
    </row>
    <row r="1721" spans="1:7" ht="15" customHeight="1">
      <c r="A1721" s="1"/>
      <c r="B1721" s="1"/>
      <c r="C1721" s="1"/>
      <c r="D1721" s="1"/>
      <c r="E1721" s="78" t="s">
        <v>524</v>
      </c>
      <c r="F1721" s="78"/>
      <c r="G1721" s="4">
        <f>G1720+G1719</f>
        <v>42.160000000000004</v>
      </c>
    </row>
    <row r="1722" spans="1:7" ht="9.9499999999999993" customHeight="1">
      <c r="A1722" s="1"/>
      <c r="B1722" s="1"/>
      <c r="C1722" s="1"/>
      <c r="D1722" s="1"/>
      <c r="E1722" s="79"/>
      <c r="F1722" s="79"/>
      <c r="G1722" s="79"/>
    </row>
    <row r="1723" spans="1:7" ht="20.100000000000001" customHeight="1">
      <c r="A1723" s="80" t="s">
        <v>1143</v>
      </c>
      <c r="B1723" s="80"/>
      <c r="C1723" s="80"/>
      <c r="D1723" s="80"/>
      <c r="E1723" s="80"/>
      <c r="F1723" s="80"/>
      <c r="G1723" s="80"/>
    </row>
    <row r="1724" spans="1:7" ht="15" customHeight="1">
      <c r="A1724" s="76" t="s">
        <v>553</v>
      </c>
      <c r="B1724" s="76"/>
      <c r="C1724" s="12" t="s">
        <v>4</v>
      </c>
      <c r="D1724" s="12" t="s">
        <v>501</v>
      </c>
      <c r="E1724" s="12" t="s">
        <v>502</v>
      </c>
      <c r="F1724" s="12" t="s">
        <v>503</v>
      </c>
      <c r="G1724" s="12" t="s">
        <v>504</v>
      </c>
    </row>
    <row r="1725" spans="1:7" ht="21" customHeight="1">
      <c r="A1725" s="18" t="s">
        <v>1144</v>
      </c>
      <c r="B1725" s="19" t="s">
        <v>1145</v>
      </c>
      <c r="C1725" s="18" t="s">
        <v>14</v>
      </c>
      <c r="D1725" s="18" t="s">
        <v>58</v>
      </c>
      <c r="E1725" s="20">
        <v>1.46</v>
      </c>
      <c r="F1725" s="21">
        <v>4.4400000000000004</v>
      </c>
      <c r="G1725" s="21">
        <f>TRUNC(TRUNC(E1725,8)*F1725,2)</f>
        <v>6.48</v>
      </c>
    </row>
    <row r="1726" spans="1:7" ht="21" customHeight="1">
      <c r="A1726" s="18" t="s">
        <v>1146</v>
      </c>
      <c r="B1726" s="19" t="s">
        <v>1147</v>
      </c>
      <c r="C1726" s="18" t="s">
        <v>14</v>
      </c>
      <c r="D1726" s="18" t="s">
        <v>58</v>
      </c>
      <c r="E1726" s="20">
        <v>10.204000000000001</v>
      </c>
      <c r="F1726" s="21">
        <v>4.8499999999999996</v>
      </c>
      <c r="G1726" s="21">
        <f>TRUNC(TRUNC(E1726,8)*F1726,2)</f>
        <v>49.48</v>
      </c>
    </row>
    <row r="1727" spans="1:7" ht="21" customHeight="1">
      <c r="A1727" s="18" t="s">
        <v>1148</v>
      </c>
      <c r="B1727" s="19" t="s">
        <v>1149</v>
      </c>
      <c r="C1727" s="18" t="s">
        <v>14</v>
      </c>
      <c r="D1727" s="18" t="s">
        <v>58</v>
      </c>
      <c r="E1727" s="20">
        <v>0.97</v>
      </c>
      <c r="F1727" s="21">
        <v>5.47</v>
      </c>
      <c r="G1727" s="21">
        <f>TRUNC(TRUNC(E1727,8)*F1727,2)</f>
        <v>5.3</v>
      </c>
    </row>
    <row r="1728" spans="1:7" ht="21" customHeight="1">
      <c r="A1728" s="18" t="s">
        <v>1150</v>
      </c>
      <c r="B1728" s="19" t="s">
        <v>1151</v>
      </c>
      <c r="C1728" s="18" t="s">
        <v>14</v>
      </c>
      <c r="D1728" s="18" t="s">
        <v>58</v>
      </c>
      <c r="E1728" s="20">
        <v>1.46</v>
      </c>
      <c r="F1728" s="21">
        <v>2.77</v>
      </c>
      <c r="G1728" s="21">
        <f>TRUNC(TRUNC(E1728,8)*F1728,2)</f>
        <v>4.04</v>
      </c>
    </row>
    <row r="1729" spans="1:7" ht="15" customHeight="1">
      <c r="A1729" s="1"/>
      <c r="B1729" s="1"/>
      <c r="C1729" s="1"/>
      <c r="D1729" s="1"/>
      <c r="E1729" s="77" t="s">
        <v>555</v>
      </c>
      <c r="F1729" s="77"/>
      <c r="G1729" s="22">
        <f>SUM(G1725:G1728)</f>
        <v>65.3</v>
      </c>
    </row>
    <row r="1730" spans="1:7" ht="15" customHeight="1">
      <c r="A1730" s="76" t="s">
        <v>586</v>
      </c>
      <c r="B1730" s="76"/>
      <c r="C1730" s="12" t="s">
        <v>4</v>
      </c>
      <c r="D1730" s="12" t="s">
        <v>501</v>
      </c>
      <c r="E1730" s="12" t="s">
        <v>502</v>
      </c>
      <c r="F1730" s="12" t="s">
        <v>503</v>
      </c>
      <c r="G1730" s="12" t="s">
        <v>504</v>
      </c>
    </row>
    <row r="1731" spans="1:7" ht="15" customHeight="1">
      <c r="A1731" s="18" t="s">
        <v>818</v>
      </c>
      <c r="B1731" s="19" t="s">
        <v>819</v>
      </c>
      <c r="C1731" s="18" t="s">
        <v>14</v>
      </c>
      <c r="D1731" s="18" t="s">
        <v>15</v>
      </c>
      <c r="E1731" s="20">
        <v>0.62</v>
      </c>
      <c r="F1731" s="21">
        <v>28.88</v>
      </c>
      <c r="G1731" s="21">
        <f>TRUNC(TRUNC(E1731,8)*F1731,2)</f>
        <v>17.899999999999999</v>
      </c>
    </row>
    <row r="1732" spans="1:7" ht="15" customHeight="1">
      <c r="A1732" s="18" t="s">
        <v>607</v>
      </c>
      <c r="B1732" s="19" t="s">
        <v>608</v>
      </c>
      <c r="C1732" s="18" t="s">
        <v>14</v>
      </c>
      <c r="D1732" s="18" t="s">
        <v>15</v>
      </c>
      <c r="E1732" s="20">
        <v>0.62</v>
      </c>
      <c r="F1732" s="21">
        <v>22.1</v>
      </c>
      <c r="G1732" s="21">
        <f>TRUNC(TRUNC(E1732,8)*F1732,2)</f>
        <v>13.7</v>
      </c>
    </row>
    <row r="1733" spans="1:7" ht="18" customHeight="1">
      <c r="A1733" s="1"/>
      <c r="B1733" s="1"/>
      <c r="C1733" s="1"/>
      <c r="D1733" s="1"/>
      <c r="E1733" s="77" t="s">
        <v>589</v>
      </c>
      <c r="F1733" s="77"/>
      <c r="G1733" s="22">
        <f>SUM(G1731:G1732)</f>
        <v>31.599999999999998</v>
      </c>
    </row>
    <row r="1734" spans="1:7" ht="15" customHeight="1">
      <c r="A1734" s="76" t="s">
        <v>518</v>
      </c>
      <c r="B1734" s="76"/>
      <c r="C1734" s="12" t="s">
        <v>4</v>
      </c>
      <c r="D1734" s="12" t="s">
        <v>501</v>
      </c>
      <c r="E1734" s="12" t="s">
        <v>502</v>
      </c>
      <c r="F1734" s="12" t="s">
        <v>503</v>
      </c>
      <c r="G1734" s="12" t="s">
        <v>504</v>
      </c>
    </row>
    <row r="1735" spans="1:7" ht="38.1" customHeight="1">
      <c r="A1735" s="18" t="s">
        <v>1152</v>
      </c>
      <c r="B1735" s="19" t="s">
        <v>1153</v>
      </c>
      <c r="C1735" s="18" t="s">
        <v>14</v>
      </c>
      <c r="D1735" s="18" t="s">
        <v>118</v>
      </c>
      <c r="E1735" s="20">
        <v>1.6799999999999999E-2</v>
      </c>
      <c r="F1735" s="21">
        <v>582.99</v>
      </c>
      <c r="G1735" s="21">
        <f>TRUNC(TRUNC(E1735,8)*F1735,2)</f>
        <v>9.7899999999999991</v>
      </c>
    </row>
    <row r="1736" spans="1:7" ht="15" customHeight="1">
      <c r="A1736" s="1"/>
      <c r="B1736" s="1"/>
      <c r="C1736" s="1"/>
      <c r="D1736" s="1"/>
      <c r="E1736" s="77" t="s">
        <v>521</v>
      </c>
      <c r="F1736" s="77"/>
      <c r="G1736" s="22">
        <f>SUM(G1735:G1735)</f>
        <v>9.7899999999999991</v>
      </c>
    </row>
    <row r="1737" spans="1:7" ht="15" customHeight="1">
      <c r="A1737" s="1"/>
      <c r="B1737" s="1"/>
      <c r="C1737" s="1"/>
      <c r="D1737" s="1"/>
      <c r="E1737" s="78" t="s">
        <v>522</v>
      </c>
      <c r="F1737" s="78"/>
      <c r="G1737" s="4">
        <f>SUM(G1729,G1733,G1736)</f>
        <v>106.69</v>
      </c>
    </row>
    <row r="1738" spans="1:7" ht="15" customHeight="1">
      <c r="A1738" s="1"/>
      <c r="B1738" s="1"/>
      <c r="C1738" s="1"/>
      <c r="D1738" s="1"/>
      <c r="E1738" s="78" t="s">
        <v>523</v>
      </c>
      <c r="F1738" s="78"/>
      <c r="G1738" s="4">
        <f>ROUND(G1737*(0/100),2)</f>
        <v>0</v>
      </c>
    </row>
    <row r="1739" spans="1:7" ht="15" customHeight="1">
      <c r="A1739" s="1"/>
      <c r="B1739" s="1"/>
      <c r="C1739" s="1"/>
      <c r="D1739" s="1"/>
      <c r="E1739" s="78" t="s">
        <v>524</v>
      </c>
      <c r="F1739" s="78"/>
      <c r="G1739" s="4">
        <f>G1738+G1737</f>
        <v>106.69</v>
      </c>
    </row>
    <row r="1740" spans="1:7" ht="9.9499999999999993" customHeight="1">
      <c r="A1740" s="1"/>
      <c r="B1740" s="1"/>
      <c r="C1740" s="1"/>
      <c r="D1740" s="1"/>
      <c r="E1740" s="79"/>
      <c r="F1740" s="79"/>
      <c r="G1740" s="79"/>
    </row>
    <row r="1741" spans="1:7" ht="20.100000000000001" customHeight="1">
      <c r="A1741" s="80" t="s">
        <v>1154</v>
      </c>
      <c r="B1741" s="80"/>
      <c r="C1741" s="80"/>
      <c r="D1741" s="80"/>
      <c r="E1741" s="80"/>
      <c r="F1741" s="80"/>
      <c r="G1741" s="80"/>
    </row>
    <row r="1742" spans="1:7" ht="15" customHeight="1">
      <c r="A1742" s="76" t="s">
        <v>553</v>
      </c>
      <c r="B1742" s="76"/>
      <c r="C1742" s="12" t="s">
        <v>4</v>
      </c>
      <c r="D1742" s="12" t="s">
        <v>501</v>
      </c>
      <c r="E1742" s="12" t="s">
        <v>502</v>
      </c>
      <c r="F1742" s="12" t="s">
        <v>503</v>
      </c>
      <c r="G1742" s="12" t="s">
        <v>504</v>
      </c>
    </row>
    <row r="1743" spans="1:7" ht="15" customHeight="1">
      <c r="A1743" s="18" t="s">
        <v>915</v>
      </c>
      <c r="B1743" s="19" t="s">
        <v>916</v>
      </c>
      <c r="C1743" s="18" t="s">
        <v>170</v>
      </c>
      <c r="D1743" s="18" t="s">
        <v>917</v>
      </c>
      <c r="E1743" s="20">
        <v>0.8</v>
      </c>
      <c r="F1743" s="21">
        <v>9.3000000000000007</v>
      </c>
      <c r="G1743" s="21">
        <f>ROUND(ROUND(E1743,8)*F1743,2)</f>
        <v>7.44</v>
      </c>
    </row>
    <row r="1744" spans="1:7" ht="15" customHeight="1">
      <c r="A1744" s="1"/>
      <c r="B1744" s="1"/>
      <c r="C1744" s="1"/>
      <c r="D1744" s="1"/>
      <c r="E1744" s="77" t="s">
        <v>555</v>
      </c>
      <c r="F1744" s="77"/>
      <c r="G1744" s="22">
        <f>SUM(G1743:G1743)</f>
        <v>7.44</v>
      </c>
    </row>
    <row r="1745" spans="1:7" ht="15" customHeight="1">
      <c r="A1745" s="76" t="s">
        <v>518</v>
      </c>
      <c r="B1745" s="76"/>
      <c r="C1745" s="12" t="s">
        <v>4</v>
      </c>
      <c r="D1745" s="12" t="s">
        <v>501</v>
      </c>
      <c r="E1745" s="12" t="s">
        <v>502</v>
      </c>
      <c r="F1745" s="12" t="s">
        <v>503</v>
      </c>
      <c r="G1745" s="12" t="s">
        <v>504</v>
      </c>
    </row>
    <row r="1746" spans="1:7" ht="21" customHeight="1">
      <c r="A1746" s="18" t="s">
        <v>887</v>
      </c>
      <c r="B1746" s="19" t="s">
        <v>888</v>
      </c>
      <c r="C1746" s="18" t="s">
        <v>170</v>
      </c>
      <c r="D1746" s="18" t="s">
        <v>889</v>
      </c>
      <c r="E1746" s="20">
        <v>0.01</v>
      </c>
      <c r="F1746" s="21">
        <v>658.14</v>
      </c>
      <c r="G1746" s="21">
        <f>ROUND(ROUND(E1746,8)*F1746,2)</f>
        <v>6.58</v>
      </c>
    </row>
    <row r="1747" spans="1:7" ht="29.1" customHeight="1">
      <c r="A1747" s="18" t="s">
        <v>890</v>
      </c>
      <c r="B1747" s="19" t="s">
        <v>891</v>
      </c>
      <c r="C1747" s="18" t="s">
        <v>170</v>
      </c>
      <c r="D1747" s="18" t="s">
        <v>171</v>
      </c>
      <c r="E1747" s="20">
        <v>0.35</v>
      </c>
      <c r="F1747" s="21">
        <v>124.65</v>
      </c>
      <c r="G1747" s="21">
        <f>ROUND(ROUND(E1747,8)*F1747,2)</f>
        <v>43.63</v>
      </c>
    </row>
    <row r="1748" spans="1:7" ht="15" customHeight="1">
      <c r="A1748" s="1"/>
      <c r="B1748" s="1"/>
      <c r="C1748" s="1"/>
      <c r="D1748" s="1"/>
      <c r="E1748" s="77" t="s">
        <v>521</v>
      </c>
      <c r="F1748" s="77"/>
      <c r="G1748" s="22">
        <f>SUM(G1746:G1747)</f>
        <v>50.21</v>
      </c>
    </row>
    <row r="1749" spans="1:7" ht="15" customHeight="1">
      <c r="A1749" s="1"/>
      <c r="B1749" s="1"/>
      <c r="C1749" s="1"/>
      <c r="D1749" s="1"/>
      <c r="E1749" s="78" t="s">
        <v>522</v>
      </c>
      <c r="F1749" s="78"/>
      <c r="G1749" s="4">
        <f>SUM(G1744,G1748)</f>
        <v>57.65</v>
      </c>
    </row>
    <row r="1750" spans="1:7" ht="15" customHeight="1">
      <c r="A1750" s="1"/>
      <c r="B1750" s="1"/>
      <c r="C1750" s="1"/>
      <c r="D1750" s="1"/>
      <c r="E1750" s="78" t="s">
        <v>523</v>
      </c>
      <c r="F1750" s="78"/>
      <c r="G1750" s="4">
        <f>ROUND(G1749*(0/100),2)</f>
        <v>0</v>
      </c>
    </row>
    <row r="1751" spans="1:7" ht="15" customHeight="1">
      <c r="A1751" s="1"/>
      <c r="B1751" s="1"/>
      <c r="C1751" s="1"/>
      <c r="D1751" s="1"/>
      <c r="E1751" s="78" t="s">
        <v>524</v>
      </c>
      <c r="F1751" s="78"/>
      <c r="G1751" s="4">
        <f>G1750+G1749</f>
        <v>57.65</v>
      </c>
    </row>
    <row r="1752" spans="1:7" ht="9.9499999999999993" customHeight="1">
      <c r="A1752" s="1"/>
      <c r="B1752" s="1"/>
      <c r="C1752" s="1"/>
      <c r="D1752" s="1"/>
      <c r="E1752" s="79"/>
      <c r="F1752" s="79"/>
      <c r="G1752" s="79"/>
    </row>
    <row r="1753" spans="1:7" ht="20.100000000000001" customHeight="1">
      <c r="A1753" s="80" t="s">
        <v>1155</v>
      </c>
      <c r="B1753" s="80"/>
      <c r="C1753" s="80"/>
      <c r="D1753" s="80"/>
      <c r="E1753" s="80"/>
      <c r="F1753" s="80"/>
      <c r="G1753" s="80"/>
    </row>
    <row r="1754" spans="1:7" ht="15" customHeight="1">
      <c r="A1754" s="76" t="s">
        <v>586</v>
      </c>
      <c r="B1754" s="76"/>
      <c r="C1754" s="12" t="s">
        <v>4</v>
      </c>
      <c r="D1754" s="12" t="s">
        <v>501</v>
      </c>
      <c r="E1754" s="12" t="s">
        <v>502</v>
      </c>
      <c r="F1754" s="12" t="s">
        <v>503</v>
      </c>
      <c r="G1754" s="12" t="s">
        <v>504</v>
      </c>
    </row>
    <row r="1755" spans="1:7" ht="15" customHeight="1">
      <c r="A1755" s="18" t="s">
        <v>739</v>
      </c>
      <c r="B1755" s="19" t="s">
        <v>740</v>
      </c>
      <c r="C1755" s="18" t="s">
        <v>14</v>
      </c>
      <c r="D1755" s="18" t="s">
        <v>15</v>
      </c>
      <c r="E1755" s="20">
        <v>0.56000000000000005</v>
      </c>
      <c r="F1755" s="21">
        <v>29.25</v>
      </c>
      <c r="G1755" s="21">
        <f>ROUND(ROUND(E1755,8)*F1755,2)</f>
        <v>16.38</v>
      </c>
    </row>
    <row r="1756" spans="1:7" ht="15" customHeight="1">
      <c r="A1756" s="18" t="s">
        <v>818</v>
      </c>
      <c r="B1756" s="19" t="s">
        <v>819</v>
      </c>
      <c r="C1756" s="18" t="s">
        <v>14</v>
      </c>
      <c r="D1756" s="18" t="s">
        <v>15</v>
      </c>
      <c r="E1756" s="20">
        <v>0.45</v>
      </c>
      <c r="F1756" s="21">
        <v>28.88</v>
      </c>
      <c r="G1756" s="21">
        <f>ROUND(ROUND(E1756,8)*F1756,2)</f>
        <v>13</v>
      </c>
    </row>
    <row r="1757" spans="1:7" ht="15" customHeight="1">
      <c r="A1757" s="18" t="s">
        <v>607</v>
      </c>
      <c r="B1757" s="19" t="s">
        <v>608</v>
      </c>
      <c r="C1757" s="18" t="s">
        <v>14</v>
      </c>
      <c r="D1757" s="18" t="s">
        <v>15</v>
      </c>
      <c r="E1757" s="20">
        <v>0.8</v>
      </c>
      <c r="F1757" s="21">
        <v>22.1</v>
      </c>
      <c r="G1757" s="21">
        <f>ROUND(ROUND(E1757,8)*F1757,2)</f>
        <v>17.68</v>
      </c>
    </row>
    <row r="1758" spans="1:7" ht="18" customHeight="1">
      <c r="A1758" s="1"/>
      <c r="B1758" s="1"/>
      <c r="C1758" s="1"/>
      <c r="D1758" s="1"/>
      <c r="E1758" s="77" t="s">
        <v>589</v>
      </c>
      <c r="F1758" s="77"/>
      <c r="G1758" s="22">
        <f>SUM(G1755:G1757)</f>
        <v>47.06</v>
      </c>
    </row>
    <row r="1759" spans="1:7" ht="15" customHeight="1">
      <c r="A1759" s="76" t="s">
        <v>518</v>
      </c>
      <c r="B1759" s="76"/>
      <c r="C1759" s="12" t="s">
        <v>4</v>
      </c>
      <c r="D1759" s="12" t="s">
        <v>501</v>
      </c>
      <c r="E1759" s="12" t="s">
        <v>502</v>
      </c>
      <c r="F1759" s="12" t="s">
        <v>503</v>
      </c>
      <c r="G1759" s="12" t="s">
        <v>504</v>
      </c>
    </row>
    <row r="1760" spans="1:7" ht="21" customHeight="1">
      <c r="A1760" s="18" t="s">
        <v>1156</v>
      </c>
      <c r="B1760" s="19" t="s">
        <v>1157</v>
      </c>
      <c r="C1760" s="18" t="s">
        <v>29</v>
      </c>
      <c r="D1760" s="18" t="s">
        <v>118</v>
      </c>
      <c r="E1760" s="20">
        <v>0.05</v>
      </c>
      <c r="F1760" s="21">
        <v>55.25</v>
      </c>
      <c r="G1760" s="21">
        <f>ROUND(ROUND(E1760,8)*F1760,2)</f>
        <v>2.76</v>
      </c>
    </row>
    <row r="1761" spans="1:7" ht="15" customHeight="1">
      <c r="A1761" s="1"/>
      <c r="B1761" s="1"/>
      <c r="C1761" s="1"/>
      <c r="D1761" s="1"/>
      <c r="E1761" s="77" t="s">
        <v>521</v>
      </c>
      <c r="F1761" s="77"/>
      <c r="G1761" s="22">
        <f>SUM(G1760:G1760)</f>
        <v>2.76</v>
      </c>
    </row>
    <row r="1762" spans="1:7" ht="15" customHeight="1">
      <c r="A1762" s="1"/>
      <c r="B1762" s="1"/>
      <c r="C1762" s="1"/>
      <c r="D1762" s="1"/>
      <c r="E1762" s="78" t="s">
        <v>522</v>
      </c>
      <c r="F1762" s="78"/>
      <c r="G1762" s="4">
        <f>SUM(G1758,G1761)</f>
        <v>49.82</v>
      </c>
    </row>
    <row r="1763" spans="1:7" ht="15" customHeight="1">
      <c r="A1763" s="1"/>
      <c r="B1763" s="1"/>
      <c r="C1763" s="1"/>
      <c r="D1763" s="1"/>
      <c r="E1763" s="78" t="s">
        <v>523</v>
      </c>
      <c r="F1763" s="78"/>
      <c r="G1763" s="4">
        <f>ROUND(G1762*(0/100),2)</f>
        <v>0</v>
      </c>
    </row>
    <row r="1764" spans="1:7" ht="15" customHeight="1">
      <c r="A1764" s="1"/>
      <c r="B1764" s="1"/>
      <c r="C1764" s="1"/>
      <c r="D1764" s="1"/>
      <c r="E1764" s="78" t="s">
        <v>524</v>
      </c>
      <c r="F1764" s="78"/>
      <c r="G1764" s="4">
        <f>G1763+G1762</f>
        <v>49.82</v>
      </c>
    </row>
    <row r="1765" spans="1:7" ht="9.9499999999999993" customHeight="1">
      <c r="A1765" s="1"/>
      <c r="B1765" s="1"/>
      <c r="C1765" s="1"/>
      <c r="D1765" s="1"/>
      <c r="E1765" s="79"/>
      <c r="F1765" s="79"/>
      <c r="G1765" s="79"/>
    </row>
    <row r="1766" spans="1:7" ht="20.100000000000001" customHeight="1">
      <c r="A1766" s="80" t="s">
        <v>1158</v>
      </c>
      <c r="B1766" s="80"/>
      <c r="C1766" s="80"/>
      <c r="D1766" s="80"/>
      <c r="E1766" s="80"/>
      <c r="F1766" s="80"/>
      <c r="G1766" s="80"/>
    </row>
    <row r="1767" spans="1:7" ht="15" customHeight="1">
      <c r="A1767" s="76" t="s">
        <v>586</v>
      </c>
      <c r="B1767" s="76"/>
      <c r="C1767" s="12" t="s">
        <v>4</v>
      </c>
      <c r="D1767" s="12" t="s">
        <v>501</v>
      </c>
      <c r="E1767" s="12" t="s">
        <v>502</v>
      </c>
      <c r="F1767" s="12" t="s">
        <v>503</v>
      </c>
      <c r="G1767" s="12" t="s">
        <v>504</v>
      </c>
    </row>
    <row r="1768" spans="1:7" ht="21" customHeight="1">
      <c r="A1768" s="18" t="s">
        <v>858</v>
      </c>
      <c r="B1768" s="19" t="s">
        <v>859</v>
      </c>
      <c r="C1768" s="18" t="s">
        <v>14</v>
      </c>
      <c r="D1768" s="18" t="s">
        <v>15</v>
      </c>
      <c r="E1768" s="20">
        <v>0.2301</v>
      </c>
      <c r="F1768" s="21">
        <v>28.73</v>
      </c>
      <c r="G1768" s="21">
        <f>TRUNC(TRUNC(E1768,8)*F1768,2)</f>
        <v>6.61</v>
      </c>
    </row>
    <row r="1769" spans="1:7" ht="15" customHeight="1">
      <c r="A1769" s="18" t="s">
        <v>607</v>
      </c>
      <c r="B1769" s="19" t="s">
        <v>608</v>
      </c>
      <c r="C1769" s="18" t="s">
        <v>14</v>
      </c>
      <c r="D1769" s="18" t="s">
        <v>15</v>
      </c>
      <c r="E1769" s="20">
        <v>0.77400000000000002</v>
      </c>
      <c r="F1769" s="21">
        <v>22.1</v>
      </c>
      <c r="G1769" s="21">
        <f>TRUNC(TRUNC(E1769,8)*F1769,2)</f>
        <v>17.100000000000001</v>
      </c>
    </row>
    <row r="1770" spans="1:7" ht="18" customHeight="1">
      <c r="A1770" s="1"/>
      <c r="B1770" s="1"/>
      <c r="C1770" s="1"/>
      <c r="D1770" s="1"/>
      <c r="E1770" s="77" t="s">
        <v>589</v>
      </c>
      <c r="F1770" s="77"/>
      <c r="G1770" s="22">
        <f>SUM(G1768:G1769)</f>
        <v>23.71</v>
      </c>
    </row>
    <row r="1771" spans="1:7" ht="15" customHeight="1">
      <c r="A1771" s="1"/>
      <c r="B1771" s="1"/>
      <c r="C1771" s="1"/>
      <c r="D1771" s="1"/>
      <c r="E1771" s="78" t="s">
        <v>522</v>
      </c>
      <c r="F1771" s="78"/>
      <c r="G1771" s="4">
        <f>SUM(G1770)</f>
        <v>23.71</v>
      </c>
    </row>
    <row r="1772" spans="1:7" ht="15" customHeight="1">
      <c r="A1772" s="1"/>
      <c r="B1772" s="1"/>
      <c r="C1772" s="1"/>
      <c r="D1772" s="1"/>
      <c r="E1772" s="78" t="s">
        <v>523</v>
      </c>
      <c r="F1772" s="78"/>
      <c r="G1772" s="4">
        <f>ROUND(G1771*(0/100),2)</f>
        <v>0</v>
      </c>
    </row>
    <row r="1773" spans="1:7" ht="15" customHeight="1">
      <c r="A1773" s="1"/>
      <c r="B1773" s="1"/>
      <c r="C1773" s="1"/>
      <c r="D1773" s="1"/>
      <c r="E1773" s="78" t="s">
        <v>524</v>
      </c>
      <c r="F1773" s="78"/>
      <c r="G1773" s="4">
        <f>G1772+G1771</f>
        <v>23.71</v>
      </c>
    </row>
    <row r="1774" spans="1:7" ht="9.9499999999999993" customHeight="1">
      <c r="A1774" s="1"/>
      <c r="B1774" s="1"/>
      <c r="C1774" s="1"/>
      <c r="D1774" s="1"/>
      <c r="E1774" s="79"/>
      <c r="F1774" s="79"/>
      <c r="G1774" s="79"/>
    </row>
    <row r="1775" spans="1:7" ht="20.100000000000001" customHeight="1">
      <c r="A1775" s="80" t="s">
        <v>1159</v>
      </c>
      <c r="B1775" s="80"/>
      <c r="C1775" s="80"/>
      <c r="D1775" s="80"/>
      <c r="E1775" s="80"/>
      <c r="F1775" s="80"/>
      <c r="G1775" s="80"/>
    </row>
    <row r="1776" spans="1:7" ht="15" customHeight="1">
      <c r="A1776" s="76" t="s">
        <v>586</v>
      </c>
      <c r="B1776" s="76"/>
      <c r="C1776" s="12" t="s">
        <v>4</v>
      </c>
      <c r="D1776" s="12" t="s">
        <v>501</v>
      </c>
      <c r="E1776" s="12" t="s">
        <v>502</v>
      </c>
      <c r="F1776" s="12" t="s">
        <v>503</v>
      </c>
      <c r="G1776" s="12" t="s">
        <v>504</v>
      </c>
    </row>
    <row r="1777" spans="1:7" ht="15" customHeight="1">
      <c r="A1777" s="18" t="s">
        <v>818</v>
      </c>
      <c r="B1777" s="19" t="s">
        <v>819</v>
      </c>
      <c r="C1777" s="18" t="s">
        <v>14</v>
      </c>
      <c r="D1777" s="18" t="s">
        <v>15</v>
      </c>
      <c r="E1777" s="20">
        <v>7.0000000000000007E-2</v>
      </c>
      <c r="F1777" s="21">
        <v>28.88</v>
      </c>
      <c r="G1777" s="21">
        <f>ROUND(ROUND(E1777,8)*F1777,2)</f>
        <v>2.02</v>
      </c>
    </row>
    <row r="1778" spans="1:7" ht="15" customHeight="1">
      <c r="A1778" s="18" t="s">
        <v>607</v>
      </c>
      <c r="B1778" s="19" t="s">
        <v>608</v>
      </c>
      <c r="C1778" s="18" t="s">
        <v>14</v>
      </c>
      <c r="D1778" s="18" t="s">
        <v>15</v>
      </c>
      <c r="E1778" s="20">
        <v>0.7</v>
      </c>
      <c r="F1778" s="21">
        <v>22.1</v>
      </c>
      <c r="G1778" s="21">
        <f>ROUND(ROUND(E1778,8)*F1778,2)</f>
        <v>15.47</v>
      </c>
    </row>
    <row r="1779" spans="1:7" ht="18" customHeight="1">
      <c r="A1779" s="1"/>
      <c r="B1779" s="1"/>
      <c r="C1779" s="1"/>
      <c r="D1779" s="1"/>
      <c r="E1779" s="77" t="s">
        <v>589</v>
      </c>
      <c r="F1779" s="77"/>
      <c r="G1779" s="22">
        <f>SUM(G1777:G1778)</f>
        <v>17.490000000000002</v>
      </c>
    </row>
    <row r="1780" spans="1:7" ht="15" customHeight="1">
      <c r="A1780" s="1"/>
      <c r="B1780" s="1"/>
      <c r="C1780" s="1"/>
      <c r="D1780" s="1"/>
      <c r="E1780" s="78" t="s">
        <v>522</v>
      </c>
      <c r="F1780" s="78"/>
      <c r="G1780" s="4">
        <f>SUM(G1779)</f>
        <v>17.490000000000002</v>
      </c>
    </row>
    <row r="1781" spans="1:7" ht="15" customHeight="1">
      <c r="A1781" s="1"/>
      <c r="B1781" s="1"/>
      <c r="C1781" s="1"/>
      <c r="D1781" s="1"/>
      <c r="E1781" s="78" t="s">
        <v>523</v>
      </c>
      <c r="F1781" s="78"/>
      <c r="G1781" s="4">
        <f>ROUND(G1780*(0/100),2)</f>
        <v>0</v>
      </c>
    </row>
    <row r="1782" spans="1:7" ht="15" customHeight="1">
      <c r="A1782" s="1"/>
      <c r="B1782" s="1"/>
      <c r="C1782" s="1"/>
      <c r="D1782" s="1"/>
      <c r="E1782" s="78" t="s">
        <v>524</v>
      </c>
      <c r="F1782" s="78"/>
      <c r="G1782" s="4">
        <f>G1781+G1780</f>
        <v>17.490000000000002</v>
      </c>
    </row>
    <row r="1783" spans="1:7" ht="9.9499999999999993" customHeight="1">
      <c r="A1783" s="1"/>
      <c r="B1783" s="1"/>
      <c r="C1783" s="1"/>
      <c r="D1783" s="1"/>
      <c r="E1783" s="79"/>
      <c r="F1783" s="79"/>
      <c r="G1783" s="79"/>
    </row>
    <row r="1784" spans="1:7" ht="20.100000000000001" customHeight="1">
      <c r="A1784" s="80" t="s">
        <v>1160</v>
      </c>
      <c r="B1784" s="80"/>
      <c r="C1784" s="80"/>
      <c r="D1784" s="80"/>
      <c r="E1784" s="80"/>
      <c r="F1784" s="80"/>
      <c r="G1784" s="80"/>
    </row>
    <row r="1785" spans="1:7" ht="15" customHeight="1">
      <c r="A1785" s="76" t="s">
        <v>586</v>
      </c>
      <c r="B1785" s="76"/>
      <c r="C1785" s="12" t="s">
        <v>4</v>
      </c>
      <c r="D1785" s="12" t="s">
        <v>501</v>
      </c>
      <c r="E1785" s="12" t="s">
        <v>502</v>
      </c>
      <c r="F1785" s="12" t="s">
        <v>503</v>
      </c>
      <c r="G1785" s="12" t="s">
        <v>504</v>
      </c>
    </row>
    <row r="1786" spans="1:7" ht="15" customHeight="1">
      <c r="A1786" s="18" t="s">
        <v>818</v>
      </c>
      <c r="B1786" s="19" t="s">
        <v>819</v>
      </c>
      <c r="C1786" s="18" t="s">
        <v>14</v>
      </c>
      <c r="D1786" s="18" t="s">
        <v>15</v>
      </c>
      <c r="E1786" s="20">
        <v>0.13</v>
      </c>
      <c r="F1786" s="21">
        <v>28.88</v>
      </c>
      <c r="G1786" s="21">
        <f>ROUND(ROUND(E1786,8)*F1786,2)</f>
        <v>3.75</v>
      </c>
    </row>
    <row r="1787" spans="1:7" ht="15" customHeight="1">
      <c r="A1787" s="18" t="s">
        <v>607</v>
      </c>
      <c r="B1787" s="19" t="s">
        <v>608</v>
      </c>
      <c r="C1787" s="18" t="s">
        <v>14</v>
      </c>
      <c r="D1787" s="18" t="s">
        <v>15</v>
      </c>
      <c r="E1787" s="20">
        <v>1.3</v>
      </c>
      <c r="F1787" s="21">
        <v>22.1</v>
      </c>
      <c r="G1787" s="21">
        <f>ROUND(ROUND(E1787,8)*F1787,2)</f>
        <v>28.73</v>
      </c>
    </row>
    <row r="1788" spans="1:7" ht="18" customHeight="1">
      <c r="A1788" s="1"/>
      <c r="B1788" s="1"/>
      <c r="C1788" s="1"/>
      <c r="D1788" s="1"/>
      <c r="E1788" s="77" t="s">
        <v>589</v>
      </c>
      <c r="F1788" s="77"/>
      <c r="G1788" s="22">
        <f>SUM(G1786:G1787)</f>
        <v>32.480000000000004</v>
      </c>
    </row>
    <row r="1789" spans="1:7" ht="15" customHeight="1">
      <c r="A1789" s="1"/>
      <c r="B1789" s="1"/>
      <c r="C1789" s="1"/>
      <c r="D1789" s="1"/>
      <c r="E1789" s="78" t="s">
        <v>522</v>
      </c>
      <c r="F1789" s="78"/>
      <c r="G1789" s="4">
        <f>SUM(G1788)</f>
        <v>32.480000000000004</v>
      </c>
    </row>
    <row r="1790" spans="1:7" ht="15" customHeight="1">
      <c r="A1790" s="1"/>
      <c r="B1790" s="1"/>
      <c r="C1790" s="1"/>
      <c r="D1790" s="1"/>
      <c r="E1790" s="78" t="s">
        <v>523</v>
      </c>
      <c r="F1790" s="78"/>
      <c r="G1790" s="4">
        <f>ROUND(G1789*(0/100),2)</f>
        <v>0</v>
      </c>
    </row>
    <row r="1791" spans="1:7" ht="15" customHeight="1">
      <c r="A1791" s="1"/>
      <c r="B1791" s="1"/>
      <c r="C1791" s="1"/>
      <c r="D1791" s="1"/>
      <c r="E1791" s="78" t="s">
        <v>524</v>
      </c>
      <c r="F1791" s="78"/>
      <c r="G1791" s="4">
        <f>G1790+G1789</f>
        <v>32.480000000000004</v>
      </c>
    </row>
    <row r="1792" spans="1:7" ht="9.9499999999999993" customHeight="1">
      <c r="A1792" s="1"/>
      <c r="B1792" s="1"/>
      <c r="C1792" s="1"/>
      <c r="D1792" s="1"/>
      <c r="E1792" s="79"/>
      <c r="F1792" s="79"/>
      <c r="G1792" s="79"/>
    </row>
    <row r="1793" spans="1:7" ht="20.100000000000001" customHeight="1">
      <c r="A1793" s="80" t="s">
        <v>1161</v>
      </c>
      <c r="B1793" s="80"/>
      <c r="C1793" s="80"/>
      <c r="D1793" s="80"/>
      <c r="E1793" s="80"/>
      <c r="F1793" s="80"/>
      <c r="G1793" s="80"/>
    </row>
    <row r="1794" spans="1:7" ht="15" customHeight="1">
      <c r="A1794" s="76" t="s">
        <v>553</v>
      </c>
      <c r="B1794" s="76"/>
      <c r="C1794" s="12" t="s">
        <v>4</v>
      </c>
      <c r="D1794" s="12" t="s">
        <v>501</v>
      </c>
      <c r="E1794" s="12" t="s">
        <v>502</v>
      </c>
      <c r="F1794" s="12" t="s">
        <v>503</v>
      </c>
      <c r="G1794" s="12" t="s">
        <v>504</v>
      </c>
    </row>
    <row r="1795" spans="1:7" ht="21" customHeight="1">
      <c r="A1795" s="18" t="s">
        <v>1049</v>
      </c>
      <c r="B1795" s="19" t="s">
        <v>1050</v>
      </c>
      <c r="C1795" s="18" t="s">
        <v>14</v>
      </c>
      <c r="D1795" s="18" t="s">
        <v>817</v>
      </c>
      <c r="E1795" s="20">
        <v>0.21</v>
      </c>
      <c r="F1795" s="21">
        <v>16.59</v>
      </c>
      <c r="G1795" s="21">
        <f>TRUNC(TRUNC(E1795,8)*F1795,2)</f>
        <v>3.48</v>
      </c>
    </row>
    <row r="1796" spans="1:7" ht="15" customHeight="1">
      <c r="A1796" s="18" t="s">
        <v>1051</v>
      </c>
      <c r="B1796" s="19" t="s">
        <v>1052</v>
      </c>
      <c r="C1796" s="18" t="s">
        <v>14</v>
      </c>
      <c r="D1796" s="18" t="s">
        <v>101</v>
      </c>
      <c r="E1796" s="20">
        <v>0.5</v>
      </c>
      <c r="F1796" s="21">
        <v>0.72</v>
      </c>
      <c r="G1796" s="21">
        <f>TRUNC(TRUNC(E1796,8)*F1796,2)</f>
        <v>0.36</v>
      </c>
    </row>
    <row r="1797" spans="1:7" ht="15" customHeight="1">
      <c r="A1797" s="1"/>
      <c r="B1797" s="1"/>
      <c r="C1797" s="1"/>
      <c r="D1797" s="1"/>
      <c r="E1797" s="77" t="s">
        <v>555</v>
      </c>
      <c r="F1797" s="77"/>
      <c r="G1797" s="22">
        <f>SUM(G1795:G1796)</f>
        <v>3.84</v>
      </c>
    </row>
    <row r="1798" spans="1:7" ht="15" customHeight="1">
      <c r="A1798" s="76" t="s">
        <v>586</v>
      </c>
      <c r="B1798" s="76"/>
      <c r="C1798" s="12" t="s">
        <v>4</v>
      </c>
      <c r="D1798" s="12" t="s">
        <v>501</v>
      </c>
      <c r="E1798" s="12" t="s">
        <v>502</v>
      </c>
      <c r="F1798" s="12" t="s">
        <v>503</v>
      </c>
      <c r="G1798" s="12" t="s">
        <v>504</v>
      </c>
    </row>
    <row r="1799" spans="1:7" ht="15" customHeight="1">
      <c r="A1799" s="18" t="s">
        <v>818</v>
      </c>
      <c r="B1799" s="19" t="s">
        <v>819</v>
      </c>
      <c r="C1799" s="18" t="s">
        <v>14</v>
      </c>
      <c r="D1799" s="18" t="s">
        <v>15</v>
      </c>
      <c r="E1799" s="20">
        <v>0.245</v>
      </c>
      <c r="F1799" s="21">
        <v>28.88</v>
      </c>
      <c r="G1799" s="21">
        <f>TRUNC(TRUNC(E1799,8)*F1799,2)</f>
        <v>7.07</v>
      </c>
    </row>
    <row r="1800" spans="1:7" ht="15" customHeight="1">
      <c r="A1800" s="18" t="s">
        <v>607</v>
      </c>
      <c r="B1800" s="19" t="s">
        <v>608</v>
      </c>
      <c r="C1800" s="18" t="s">
        <v>14</v>
      </c>
      <c r="D1800" s="18" t="s">
        <v>15</v>
      </c>
      <c r="E1800" s="20">
        <v>0.123</v>
      </c>
      <c r="F1800" s="21">
        <v>22.1</v>
      </c>
      <c r="G1800" s="21">
        <f>TRUNC(TRUNC(E1800,8)*F1800,2)</f>
        <v>2.71</v>
      </c>
    </row>
    <row r="1801" spans="1:7" ht="18" customHeight="1">
      <c r="A1801" s="1"/>
      <c r="B1801" s="1"/>
      <c r="C1801" s="1"/>
      <c r="D1801" s="1"/>
      <c r="E1801" s="77" t="s">
        <v>589</v>
      </c>
      <c r="F1801" s="77"/>
      <c r="G1801" s="22">
        <f>SUM(G1799:G1800)</f>
        <v>9.7800000000000011</v>
      </c>
    </row>
    <row r="1802" spans="1:7" ht="15" customHeight="1">
      <c r="A1802" s="76" t="s">
        <v>518</v>
      </c>
      <c r="B1802" s="76"/>
      <c r="C1802" s="12" t="s">
        <v>4</v>
      </c>
      <c r="D1802" s="12" t="s">
        <v>501</v>
      </c>
      <c r="E1802" s="12" t="s">
        <v>502</v>
      </c>
      <c r="F1802" s="12" t="s">
        <v>503</v>
      </c>
      <c r="G1802" s="12" t="s">
        <v>504</v>
      </c>
    </row>
    <row r="1803" spans="1:7" ht="29.1" customHeight="1">
      <c r="A1803" s="18" t="s">
        <v>1053</v>
      </c>
      <c r="B1803" s="19" t="s">
        <v>1054</v>
      </c>
      <c r="C1803" s="18" t="s">
        <v>14</v>
      </c>
      <c r="D1803" s="18" t="s">
        <v>118</v>
      </c>
      <c r="E1803" s="20">
        <v>4.3099999999999999E-2</v>
      </c>
      <c r="F1803" s="21">
        <v>640.80999999999995</v>
      </c>
      <c r="G1803" s="21">
        <f>TRUNC(TRUNC(E1803,8)*F1803,2)</f>
        <v>27.61</v>
      </c>
    </row>
    <row r="1804" spans="1:7" ht="15" customHeight="1">
      <c r="A1804" s="1"/>
      <c r="B1804" s="1"/>
      <c r="C1804" s="1"/>
      <c r="D1804" s="1"/>
      <c r="E1804" s="77" t="s">
        <v>521</v>
      </c>
      <c r="F1804" s="77"/>
      <c r="G1804" s="22">
        <f>SUM(G1803:G1803)</f>
        <v>27.61</v>
      </c>
    </row>
    <row r="1805" spans="1:7" ht="15" customHeight="1">
      <c r="A1805" s="1"/>
      <c r="B1805" s="1"/>
      <c r="C1805" s="1"/>
      <c r="D1805" s="1"/>
      <c r="E1805" s="78" t="s">
        <v>522</v>
      </c>
      <c r="F1805" s="78"/>
      <c r="G1805" s="4">
        <f>SUM(G1797,G1801,G1804)</f>
        <v>41.230000000000004</v>
      </c>
    </row>
    <row r="1806" spans="1:7" ht="15" customHeight="1">
      <c r="A1806" s="1"/>
      <c r="B1806" s="1"/>
      <c r="C1806" s="1"/>
      <c r="D1806" s="1"/>
      <c r="E1806" s="78" t="s">
        <v>523</v>
      </c>
      <c r="F1806" s="78"/>
      <c r="G1806" s="4">
        <f>ROUND(G1805*(0/100),2)</f>
        <v>0</v>
      </c>
    </row>
    <row r="1807" spans="1:7" ht="15" customHeight="1">
      <c r="A1807" s="1"/>
      <c r="B1807" s="1"/>
      <c r="C1807" s="1"/>
      <c r="D1807" s="1"/>
      <c r="E1807" s="78" t="s">
        <v>524</v>
      </c>
      <c r="F1807" s="78"/>
      <c r="G1807" s="4">
        <f>G1806+G1805</f>
        <v>41.230000000000004</v>
      </c>
    </row>
    <row r="1808" spans="1:7" ht="9.9499999999999993" customHeight="1">
      <c r="A1808" s="1"/>
      <c r="B1808" s="1"/>
      <c r="C1808" s="1"/>
      <c r="D1808" s="1"/>
      <c r="E1808" s="79"/>
      <c r="F1808" s="79"/>
      <c r="G1808" s="79"/>
    </row>
    <row r="1809" spans="1:7" ht="20.100000000000001" customHeight="1">
      <c r="A1809" s="80" t="s">
        <v>1162</v>
      </c>
      <c r="B1809" s="80"/>
      <c r="C1809" s="80"/>
      <c r="D1809" s="80"/>
      <c r="E1809" s="80"/>
      <c r="F1809" s="80"/>
      <c r="G1809" s="80"/>
    </row>
    <row r="1810" spans="1:7" ht="15" customHeight="1">
      <c r="A1810" s="76" t="s">
        <v>553</v>
      </c>
      <c r="B1810" s="76"/>
      <c r="C1810" s="12" t="s">
        <v>4</v>
      </c>
      <c r="D1810" s="12" t="s">
        <v>501</v>
      </c>
      <c r="E1810" s="12" t="s">
        <v>502</v>
      </c>
      <c r="F1810" s="12" t="s">
        <v>503</v>
      </c>
      <c r="G1810" s="12" t="s">
        <v>504</v>
      </c>
    </row>
    <row r="1811" spans="1:7" ht="15" customHeight="1">
      <c r="A1811" s="18" t="s">
        <v>908</v>
      </c>
      <c r="B1811" s="19" t="s">
        <v>909</v>
      </c>
      <c r="C1811" s="18" t="s">
        <v>14</v>
      </c>
      <c r="D1811" s="18" t="s">
        <v>101</v>
      </c>
      <c r="E1811" s="20">
        <v>0.26</v>
      </c>
      <c r="F1811" s="21">
        <v>8.01</v>
      </c>
      <c r="G1811" s="21">
        <f>ROUND(ROUND(E1811,8)*F1811,2)</f>
        <v>2.08</v>
      </c>
    </row>
    <row r="1812" spans="1:7" ht="21" customHeight="1">
      <c r="A1812" s="18" t="s">
        <v>1062</v>
      </c>
      <c r="B1812" s="19" t="s">
        <v>1063</v>
      </c>
      <c r="C1812" s="18" t="s">
        <v>14</v>
      </c>
      <c r="D1812" s="18" t="s">
        <v>48</v>
      </c>
      <c r="E1812" s="20">
        <v>1.1499999999999999</v>
      </c>
      <c r="F1812" s="21">
        <v>86.65</v>
      </c>
      <c r="G1812" s="21">
        <f>ROUND(ROUND(E1812,8)*F1812,2)</f>
        <v>99.65</v>
      </c>
    </row>
    <row r="1813" spans="1:7" ht="21" customHeight="1">
      <c r="A1813" s="18" t="s">
        <v>912</v>
      </c>
      <c r="B1813" s="19" t="s">
        <v>913</v>
      </c>
      <c r="C1813" s="18" t="s">
        <v>14</v>
      </c>
      <c r="D1813" s="18" t="s">
        <v>817</v>
      </c>
      <c r="E1813" s="20">
        <v>0.61499999999999999</v>
      </c>
      <c r="F1813" s="21">
        <v>21.59</v>
      </c>
      <c r="G1813" s="21">
        <f>ROUND(ROUND(E1813,8)*F1813,2)</f>
        <v>13.28</v>
      </c>
    </row>
    <row r="1814" spans="1:7" ht="15" customHeight="1">
      <c r="A1814" s="1"/>
      <c r="B1814" s="1"/>
      <c r="C1814" s="1"/>
      <c r="D1814" s="1"/>
      <c r="E1814" s="77" t="s">
        <v>555</v>
      </c>
      <c r="F1814" s="77"/>
      <c r="G1814" s="22">
        <f>SUM(G1811:G1813)</f>
        <v>115.01</v>
      </c>
    </row>
    <row r="1815" spans="1:7" ht="15" customHeight="1">
      <c r="A1815" s="76" t="s">
        <v>586</v>
      </c>
      <c r="B1815" s="76"/>
      <c r="C1815" s="12" t="s">
        <v>4</v>
      </c>
      <c r="D1815" s="12" t="s">
        <v>501</v>
      </c>
      <c r="E1815" s="12" t="s">
        <v>502</v>
      </c>
      <c r="F1815" s="12" t="s">
        <v>503</v>
      </c>
      <c r="G1815" s="12" t="s">
        <v>504</v>
      </c>
    </row>
    <row r="1816" spans="1:7" ht="21" customHeight="1">
      <c r="A1816" s="18" t="s">
        <v>898</v>
      </c>
      <c r="B1816" s="19" t="s">
        <v>899</v>
      </c>
      <c r="C1816" s="18" t="s">
        <v>14</v>
      </c>
      <c r="D1816" s="18" t="s">
        <v>15</v>
      </c>
      <c r="E1816" s="20">
        <v>0.192</v>
      </c>
      <c r="F1816" s="21">
        <v>22.26</v>
      </c>
      <c r="G1816" s="21">
        <f>ROUND(ROUND(E1816,8)*F1816,2)</f>
        <v>4.2699999999999996</v>
      </c>
    </row>
    <row r="1817" spans="1:7" ht="15" customHeight="1">
      <c r="A1817" s="18" t="s">
        <v>900</v>
      </c>
      <c r="B1817" s="19" t="s">
        <v>901</v>
      </c>
      <c r="C1817" s="18" t="s">
        <v>14</v>
      </c>
      <c r="D1817" s="18" t="s">
        <v>15</v>
      </c>
      <c r="E1817" s="20">
        <v>0.94799999999999995</v>
      </c>
      <c r="F1817" s="21">
        <v>28.88</v>
      </c>
      <c r="G1817" s="21">
        <f>ROUND(ROUND(E1817,8)*F1817,2)</f>
        <v>27.38</v>
      </c>
    </row>
    <row r="1818" spans="1:7" ht="18" customHeight="1">
      <c r="A1818" s="1"/>
      <c r="B1818" s="1"/>
      <c r="C1818" s="1"/>
      <c r="D1818" s="1"/>
      <c r="E1818" s="77" t="s">
        <v>589</v>
      </c>
      <c r="F1818" s="77"/>
      <c r="G1818" s="22">
        <f>SUM(G1816:G1817)</f>
        <v>31.65</v>
      </c>
    </row>
    <row r="1819" spans="1:7" ht="15" customHeight="1">
      <c r="A1819" s="1"/>
      <c r="B1819" s="1"/>
      <c r="C1819" s="1"/>
      <c r="D1819" s="1"/>
      <c r="E1819" s="78" t="s">
        <v>522</v>
      </c>
      <c r="F1819" s="78"/>
      <c r="G1819" s="4">
        <f>SUM(G1814,G1818)</f>
        <v>146.66</v>
      </c>
    </row>
    <row r="1820" spans="1:7" ht="15" customHeight="1">
      <c r="A1820" s="1"/>
      <c r="B1820" s="1"/>
      <c r="C1820" s="1"/>
      <c r="D1820" s="1"/>
      <c r="E1820" s="78" t="s">
        <v>523</v>
      </c>
      <c r="F1820" s="78"/>
      <c r="G1820" s="4">
        <f>ROUND(G1819*(0/100),2)</f>
        <v>0</v>
      </c>
    </row>
    <row r="1821" spans="1:7" ht="15" customHeight="1">
      <c r="A1821" s="1"/>
      <c r="B1821" s="1"/>
      <c r="C1821" s="1"/>
      <c r="D1821" s="1"/>
      <c r="E1821" s="78" t="s">
        <v>524</v>
      </c>
      <c r="F1821" s="78"/>
      <c r="G1821" s="4">
        <f>G1820+G1819</f>
        <v>146.66</v>
      </c>
    </row>
    <row r="1822" spans="1:7" ht="9.9499999999999993" customHeight="1">
      <c r="A1822" s="1"/>
      <c r="B1822" s="1"/>
      <c r="C1822" s="1"/>
      <c r="D1822" s="1"/>
      <c r="E1822" s="79"/>
      <c r="F1822" s="79"/>
      <c r="G1822" s="79"/>
    </row>
    <row r="1823" spans="1:7" ht="20.100000000000001" customHeight="1">
      <c r="A1823" s="80" t="s">
        <v>1163</v>
      </c>
      <c r="B1823" s="80"/>
      <c r="C1823" s="80"/>
      <c r="D1823" s="80"/>
      <c r="E1823" s="80"/>
      <c r="F1823" s="80"/>
      <c r="G1823" s="80"/>
    </row>
    <row r="1824" spans="1:7" ht="15" customHeight="1">
      <c r="A1824" s="76" t="s">
        <v>553</v>
      </c>
      <c r="B1824" s="76"/>
      <c r="C1824" s="12" t="s">
        <v>4</v>
      </c>
      <c r="D1824" s="12" t="s">
        <v>501</v>
      </c>
      <c r="E1824" s="12" t="s">
        <v>502</v>
      </c>
      <c r="F1824" s="12" t="s">
        <v>503</v>
      </c>
      <c r="G1824" s="12" t="s">
        <v>504</v>
      </c>
    </row>
    <row r="1825" spans="1:7" ht="21" customHeight="1">
      <c r="A1825" s="18" t="s">
        <v>1065</v>
      </c>
      <c r="B1825" s="19" t="s">
        <v>1066</v>
      </c>
      <c r="C1825" s="18" t="s">
        <v>14</v>
      </c>
      <c r="D1825" s="18" t="s">
        <v>48</v>
      </c>
      <c r="E1825" s="20">
        <v>1.04</v>
      </c>
      <c r="F1825" s="21">
        <v>2.73</v>
      </c>
      <c r="G1825" s="21">
        <f>TRUNC(TRUNC(E1825,8)*F1825,2)</f>
        <v>2.83</v>
      </c>
    </row>
    <row r="1826" spans="1:7" ht="15" customHeight="1">
      <c r="A1826" s="1"/>
      <c r="B1826" s="1"/>
      <c r="C1826" s="1"/>
      <c r="D1826" s="1"/>
      <c r="E1826" s="77" t="s">
        <v>555</v>
      </c>
      <c r="F1826" s="77"/>
      <c r="G1826" s="22">
        <f>SUM(G1825:G1825)</f>
        <v>2.83</v>
      </c>
    </row>
    <row r="1827" spans="1:7" ht="15" customHeight="1">
      <c r="A1827" s="76" t="s">
        <v>586</v>
      </c>
      <c r="B1827" s="76"/>
      <c r="C1827" s="12" t="s">
        <v>4</v>
      </c>
      <c r="D1827" s="12" t="s">
        <v>501</v>
      </c>
      <c r="E1827" s="12" t="s">
        <v>502</v>
      </c>
      <c r="F1827" s="12" t="s">
        <v>503</v>
      </c>
      <c r="G1827" s="12" t="s">
        <v>504</v>
      </c>
    </row>
    <row r="1828" spans="1:7" ht="15" customHeight="1">
      <c r="A1828" s="18" t="s">
        <v>818</v>
      </c>
      <c r="B1828" s="19" t="s">
        <v>819</v>
      </c>
      <c r="C1828" s="18" t="s">
        <v>14</v>
      </c>
      <c r="D1828" s="18" t="s">
        <v>15</v>
      </c>
      <c r="E1828" s="20">
        <v>0.69120000000000004</v>
      </c>
      <c r="F1828" s="21">
        <v>28.88</v>
      </c>
      <c r="G1828" s="21">
        <f>TRUNC(TRUNC(E1828,8)*F1828,2)</f>
        <v>19.96</v>
      </c>
    </row>
    <row r="1829" spans="1:7" ht="15" customHeight="1">
      <c r="A1829" s="18" t="s">
        <v>607</v>
      </c>
      <c r="B1829" s="19" t="s">
        <v>608</v>
      </c>
      <c r="C1829" s="18" t="s">
        <v>14</v>
      </c>
      <c r="D1829" s="18" t="s">
        <v>15</v>
      </c>
      <c r="E1829" s="20">
        <v>0.15579999999999999</v>
      </c>
      <c r="F1829" s="21">
        <v>22.1</v>
      </c>
      <c r="G1829" s="21">
        <f>TRUNC(TRUNC(E1829,8)*F1829,2)</f>
        <v>3.44</v>
      </c>
    </row>
    <row r="1830" spans="1:7" ht="18" customHeight="1">
      <c r="A1830" s="1"/>
      <c r="B1830" s="1"/>
      <c r="C1830" s="1"/>
      <c r="D1830" s="1"/>
      <c r="E1830" s="77" t="s">
        <v>589</v>
      </c>
      <c r="F1830" s="77"/>
      <c r="G1830" s="22">
        <f>SUM(G1828:G1829)</f>
        <v>23.400000000000002</v>
      </c>
    </row>
    <row r="1831" spans="1:7" ht="15" customHeight="1">
      <c r="A1831" s="76" t="s">
        <v>518</v>
      </c>
      <c r="B1831" s="76"/>
      <c r="C1831" s="12" t="s">
        <v>4</v>
      </c>
      <c r="D1831" s="12" t="s">
        <v>501</v>
      </c>
      <c r="E1831" s="12" t="s">
        <v>502</v>
      </c>
      <c r="F1831" s="12" t="s">
        <v>503</v>
      </c>
      <c r="G1831" s="12" t="s">
        <v>504</v>
      </c>
    </row>
    <row r="1832" spans="1:7" ht="29.1" customHeight="1">
      <c r="A1832" s="18" t="s">
        <v>1067</v>
      </c>
      <c r="B1832" s="19" t="s">
        <v>1068</v>
      </c>
      <c r="C1832" s="18" t="s">
        <v>14</v>
      </c>
      <c r="D1832" s="18" t="s">
        <v>118</v>
      </c>
      <c r="E1832" s="20">
        <v>3.5000000000000003E-2</v>
      </c>
      <c r="F1832" s="21">
        <v>825.74</v>
      </c>
      <c r="G1832" s="21">
        <f>TRUNC(TRUNC(E1832,8)*F1832,2)</f>
        <v>28.9</v>
      </c>
    </row>
    <row r="1833" spans="1:7" ht="15" customHeight="1">
      <c r="A1833" s="1"/>
      <c r="B1833" s="1"/>
      <c r="C1833" s="1"/>
      <c r="D1833" s="1"/>
      <c r="E1833" s="77" t="s">
        <v>521</v>
      </c>
      <c r="F1833" s="77"/>
      <c r="G1833" s="22">
        <f>SUM(G1832:G1832)</f>
        <v>28.9</v>
      </c>
    </row>
    <row r="1834" spans="1:7" ht="15" customHeight="1">
      <c r="A1834" s="1"/>
      <c r="B1834" s="1"/>
      <c r="C1834" s="1"/>
      <c r="D1834" s="1"/>
      <c r="E1834" s="78" t="s">
        <v>522</v>
      </c>
      <c r="F1834" s="78"/>
      <c r="G1834" s="4">
        <f>SUM(G1826,G1830,G1833)</f>
        <v>55.13</v>
      </c>
    </row>
    <row r="1835" spans="1:7" ht="15" customHeight="1">
      <c r="A1835" s="1"/>
      <c r="B1835" s="1"/>
      <c r="C1835" s="1"/>
      <c r="D1835" s="1"/>
      <c r="E1835" s="78" t="s">
        <v>523</v>
      </c>
      <c r="F1835" s="78"/>
      <c r="G1835" s="4">
        <f>ROUND(G1834*(0/100),2)</f>
        <v>0</v>
      </c>
    </row>
    <row r="1836" spans="1:7" ht="15" customHeight="1">
      <c r="A1836" s="1"/>
      <c r="B1836" s="1"/>
      <c r="C1836" s="1"/>
      <c r="D1836" s="1"/>
      <c r="E1836" s="78" t="s">
        <v>524</v>
      </c>
      <c r="F1836" s="78"/>
      <c r="G1836" s="4">
        <f>G1835+G1834</f>
        <v>55.13</v>
      </c>
    </row>
    <row r="1837" spans="1:7" ht="9.9499999999999993" customHeight="1">
      <c r="A1837" s="1"/>
      <c r="B1837" s="1"/>
      <c r="C1837" s="1"/>
      <c r="D1837" s="1"/>
      <c r="E1837" s="79"/>
      <c r="F1837" s="79"/>
      <c r="G1837" s="79"/>
    </row>
    <row r="1838" spans="1:7" ht="20.100000000000001" customHeight="1">
      <c r="A1838" s="80" t="s">
        <v>1164</v>
      </c>
      <c r="B1838" s="80"/>
      <c r="C1838" s="80"/>
      <c r="D1838" s="80"/>
      <c r="E1838" s="80"/>
      <c r="F1838" s="80"/>
      <c r="G1838" s="80"/>
    </row>
    <row r="1839" spans="1:7" ht="15" customHeight="1">
      <c r="A1839" s="76" t="s">
        <v>553</v>
      </c>
      <c r="B1839" s="76"/>
      <c r="C1839" s="12" t="s">
        <v>4</v>
      </c>
      <c r="D1839" s="12" t="s">
        <v>501</v>
      </c>
      <c r="E1839" s="12" t="s">
        <v>502</v>
      </c>
      <c r="F1839" s="12" t="s">
        <v>503</v>
      </c>
      <c r="G1839" s="12" t="s">
        <v>504</v>
      </c>
    </row>
    <row r="1840" spans="1:7" ht="21" customHeight="1">
      <c r="A1840" s="18" t="s">
        <v>1070</v>
      </c>
      <c r="B1840" s="19" t="s">
        <v>1071</v>
      </c>
      <c r="C1840" s="18" t="s">
        <v>14</v>
      </c>
      <c r="D1840" s="18" t="s">
        <v>48</v>
      </c>
      <c r="E1840" s="20">
        <v>1.05</v>
      </c>
      <c r="F1840" s="21">
        <v>12.48</v>
      </c>
      <c r="G1840" s="21">
        <f>TRUNC(TRUNC(E1840,8)*F1840,2)</f>
        <v>13.1</v>
      </c>
    </row>
    <row r="1841" spans="1:7" ht="15" customHeight="1">
      <c r="A1841" s="1"/>
      <c r="B1841" s="1"/>
      <c r="C1841" s="1"/>
      <c r="D1841" s="1"/>
      <c r="E1841" s="77" t="s">
        <v>555</v>
      </c>
      <c r="F1841" s="77"/>
      <c r="G1841" s="22">
        <f>SUM(G1840:G1840)</f>
        <v>13.1</v>
      </c>
    </row>
    <row r="1842" spans="1:7" ht="15" customHeight="1">
      <c r="A1842" s="76" t="s">
        <v>586</v>
      </c>
      <c r="B1842" s="76"/>
      <c r="C1842" s="12" t="s">
        <v>4</v>
      </c>
      <c r="D1842" s="12" t="s">
        <v>501</v>
      </c>
      <c r="E1842" s="12" t="s">
        <v>502</v>
      </c>
      <c r="F1842" s="12" t="s">
        <v>503</v>
      </c>
      <c r="G1842" s="12" t="s">
        <v>504</v>
      </c>
    </row>
    <row r="1843" spans="1:7" ht="15" customHeight="1">
      <c r="A1843" s="18" t="s">
        <v>818</v>
      </c>
      <c r="B1843" s="19" t="s">
        <v>819</v>
      </c>
      <c r="C1843" s="18" t="s">
        <v>14</v>
      </c>
      <c r="D1843" s="18" t="s">
        <v>15</v>
      </c>
      <c r="E1843" s="20">
        <v>0.51539999999999997</v>
      </c>
      <c r="F1843" s="21">
        <v>28.88</v>
      </c>
      <c r="G1843" s="21">
        <f>TRUNC(TRUNC(E1843,8)*F1843,2)</f>
        <v>14.88</v>
      </c>
    </row>
    <row r="1844" spans="1:7" ht="15" customHeight="1">
      <c r="A1844" s="18" t="s">
        <v>607</v>
      </c>
      <c r="B1844" s="19" t="s">
        <v>608</v>
      </c>
      <c r="C1844" s="18" t="s">
        <v>14</v>
      </c>
      <c r="D1844" s="18" t="s">
        <v>15</v>
      </c>
      <c r="E1844" s="20">
        <v>0.1162</v>
      </c>
      <c r="F1844" s="21">
        <v>22.1</v>
      </c>
      <c r="G1844" s="21">
        <f>TRUNC(TRUNC(E1844,8)*F1844,2)</f>
        <v>2.56</v>
      </c>
    </row>
    <row r="1845" spans="1:7" ht="18" customHeight="1">
      <c r="A1845" s="1"/>
      <c r="B1845" s="1"/>
      <c r="C1845" s="1"/>
      <c r="D1845" s="1"/>
      <c r="E1845" s="77" t="s">
        <v>589</v>
      </c>
      <c r="F1845" s="77"/>
      <c r="G1845" s="22">
        <f>SUM(G1843:G1844)</f>
        <v>17.440000000000001</v>
      </c>
    </row>
    <row r="1846" spans="1:7" ht="15" customHeight="1">
      <c r="A1846" s="76" t="s">
        <v>518</v>
      </c>
      <c r="B1846" s="76"/>
      <c r="C1846" s="12" t="s">
        <v>4</v>
      </c>
      <c r="D1846" s="12" t="s">
        <v>501</v>
      </c>
      <c r="E1846" s="12" t="s">
        <v>502</v>
      </c>
      <c r="F1846" s="12" t="s">
        <v>503</v>
      </c>
      <c r="G1846" s="12" t="s">
        <v>504</v>
      </c>
    </row>
    <row r="1847" spans="1:7" ht="29.1" customHeight="1">
      <c r="A1847" s="18" t="s">
        <v>1067</v>
      </c>
      <c r="B1847" s="19" t="s">
        <v>1068</v>
      </c>
      <c r="C1847" s="18" t="s">
        <v>14</v>
      </c>
      <c r="D1847" s="18" t="s">
        <v>118</v>
      </c>
      <c r="E1847" s="20">
        <v>2.5000000000000001E-2</v>
      </c>
      <c r="F1847" s="21">
        <v>825.74</v>
      </c>
      <c r="G1847" s="21">
        <f>TRUNC(TRUNC(E1847,8)*F1847,2)</f>
        <v>20.64</v>
      </c>
    </row>
    <row r="1848" spans="1:7" ht="15" customHeight="1">
      <c r="A1848" s="1"/>
      <c r="B1848" s="1"/>
      <c r="C1848" s="1"/>
      <c r="D1848" s="1"/>
      <c r="E1848" s="77" t="s">
        <v>521</v>
      </c>
      <c r="F1848" s="77"/>
      <c r="G1848" s="22">
        <f>SUM(G1847:G1847)</f>
        <v>20.64</v>
      </c>
    </row>
    <row r="1849" spans="1:7" ht="15" customHeight="1">
      <c r="A1849" s="1"/>
      <c r="B1849" s="1"/>
      <c r="C1849" s="1"/>
      <c r="D1849" s="1"/>
      <c r="E1849" s="78" t="s">
        <v>522</v>
      </c>
      <c r="F1849" s="78"/>
      <c r="G1849" s="4">
        <f>SUM(G1841,G1845,G1848)</f>
        <v>51.18</v>
      </c>
    </row>
    <row r="1850" spans="1:7" ht="15" customHeight="1">
      <c r="A1850" s="1"/>
      <c r="B1850" s="1"/>
      <c r="C1850" s="1"/>
      <c r="D1850" s="1"/>
      <c r="E1850" s="78" t="s">
        <v>523</v>
      </c>
      <c r="F1850" s="78"/>
      <c r="G1850" s="4">
        <f>ROUND(G1849*(0/100),2)</f>
        <v>0</v>
      </c>
    </row>
    <row r="1851" spans="1:7" ht="15" customHeight="1">
      <c r="A1851" s="1"/>
      <c r="B1851" s="1"/>
      <c r="C1851" s="1"/>
      <c r="D1851" s="1"/>
      <c r="E1851" s="78" t="s">
        <v>524</v>
      </c>
      <c r="F1851" s="78"/>
      <c r="G1851" s="4">
        <f>G1850+G1849</f>
        <v>51.18</v>
      </c>
    </row>
    <row r="1852" spans="1:7" ht="9.9499999999999993" customHeight="1">
      <c r="A1852" s="1"/>
      <c r="B1852" s="1"/>
      <c r="C1852" s="1"/>
      <c r="D1852" s="1"/>
      <c r="E1852" s="79"/>
      <c r="F1852" s="79"/>
      <c r="G1852" s="79"/>
    </row>
    <row r="1853" spans="1:7" ht="20.100000000000001" customHeight="1">
      <c r="A1853" s="80" t="s">
        <v>1165</v>
      </c>
      <c r="B1853" s="80"/>
      <c r="C1853" s="80"/>
      <c r="D1853" s="80"/>
      <c r="E1853" s="80"/>
      <c r="F1853" s="80"/>
      <c r="G1853" s="80"/>
    </row>
    <row r="1854" spans="1:7" ht="15" customHeight="1">
      <c r="A1854" s="76" t="s">
        <v>553</v>
      </c>
      <c r="B1854" s="76"/>
      <c r="C1854" s="12" t="s">
        <v>4</v>
      </c>
      <c r="D1854" s="12" t="s">
        <v>501</v>
      </c>
      <c r="E1854" s="12" t="s">
        <v>502</v>
      </c>
      <c r="F1854" s="12" t="s">
        <v>503</v>
      </c>
      <c r="G1854" s="12" t="s">
        <v>504</v>
      </c>
    </row>
    <row r="1855" spans="1:7" ht="15" customHeight="1">
      <c r="A1855" s="18" t="s">
        <v>1166</v>
      </c>
      <c r="B1855" s="19" t="s">
        <v>1167</v>
      </c>
      <c r="C1855" s="18" t="s">
        <v>14</v>
      </c>
      <c r="D1855" s="18" t="s">
        <v>101</v>
      </c>
      <c r="E1855" s="20">
        <v>9.1300000000000008</v>
      </c>
      <c r="F1855" s="21">
        <v>3.44</v>
      </c>
      <c r="G1855" s="21">
        <f>TRUNC(TRUNC(E1855,8)*F1855,2)</f>
        <v>31.4</v>
      </c>
    </row>
    <row r="1856" spans="1:7" ht="29.1" customHeight="1">
      <c r="A1856" s="18" t="s">
        <v>1168</v>
      </c>
      <c r="B1856" s="19" t="s">
        <v>1169</v>
      </c>
      <c r="C1856" s="18" t="s">
        <v>14</v>
      </c>
      <c r="D1856" s="18" t="s">
        <v>48</v>
      </c>
      <c r="E1856" s="20">
        <v>1.069</v>
      </c>
      <c r="F1856" s="21">
        <v>81.5</v>
      </c>
      <c r="G1856" s="21">
        <f>TRUNC(TRUNC(E1856,8)*F1856,2)</f>
        <v>87.12</v>
      </c>
    </row>
    <row r="1857" spans="1:7" ht="15" customHeight="1">
      <c r="A1857" s="18" t="s">
        <v>1170</v>
      </c>
      <c r="B1857" s="19" t="s">
        <v>1171</v>
      </c>
      <c r="C1857" s="18" t="s">
        <v>14</v>
      </c>
      <c r="D1857" s="18" t="s">
        <v>101</v>
      </c>
      <c r="E1857" s="20">
        <v>0.14099999999999999</v>
      </c>
      <c r="F1857" s="21">
        <v>6.57</v>
      </c>
      <c r="G1857" s="21">
        <f>TRUNC(TRUNC(E1857,8)*F1857,2)</f>
        <v>0.92</v>
      </c>
    </row>
    <row r="1858" spans="1:7" ht="15" customHeight="1">
      <c r="A1858" s="1"/>
      <c r="B1858" s="1"/>
      <c r="C1858" s="1"/>
      <c r="D1858" s="1"/>
      <c r="E1858" s="77" t="s">
        <v>555</v>
      </c>
      <c r="F1858" s="77"/>
      <c r="G1858" s="22">
        <f>SUM(G1855:G1857)</f>
        <v>119.44000000000001</v>
      </c>
    </row>
    <row r="1859" spans="1:7" ht="15" customHeight="1">
      <c r="A1859" s="76" t="s">
        <v>586</v>
      </c>
      <c r="B1859" s="76"/>
      <c r="C1859" s="12" t="s">
        <v>4</v>
      </c>
      <c r="D1859" s="12" t="s">
        <v>501</v>
      </c>
      <c r="E1859" s="12" t="s">
        <v>502</v>
      </c>
      <c r="F1859" s="12" t="s">
        <v>503</v>
      </c>
      <c r="G1859" s="12" t="s">
        <v>504</v>
      </c>
    </row>
    <row r="1860" spans="1:7" ht="21" customHeight="1">
      <c r="A1860" s="18" t="s">
        <v>858</v>
      </c>
      <c r="B1860" s="19" t="s">
        <v>859</v>
      </c>
      <c r="C1860" s="18" t="s">
        <v>14</v>
      </c>
      <c r="D1860" s="18" t="s">
        <v>15</v>
      </c>
      <c r="E1860" s="20">
        <v>0.52029999999999998</v>
      </c>
      <c r="F1860" s="21">
        <v>28.73</v>
      </c>
      <c r="G1860" s="21">
        <f>TRUNC(TRUNC(E1860,8)*F1860,2)</f>
        <v>14.94</v>
      </c>
    </row>
    <row r="1861" spans="1:7" ht="15" customHeight="1">
      <c r="A1861" s="18" t="s">
        <v>607</v>
      </c>
      <c r="B1861" s="19" t="s">
        <v>608</v>
      </c>
      <c r="C1861" s="18" t="s">
        <v>14</v>
      </c>
      <c r="D1861" s="18" t="s">
        <v>15</v>
      </c>
      <c r="E1861" s="20">
        <v>0.16739999999999999</v>
      </c>
      <c r="F1861" s="21">
        <v>22.1</v>
      </c>
      <c r="G1861" s="21">
        <f>TRUNC(TRUNC(E1861,8)*F1861,2)</f>
        <v>3.69</v>
      </c>
    </row>
    <row r="1862" spans="1:7" ht="18" customHeight="1">
      <c r="A1862" s="1"/>
      <c r="B1862" s="1"/>
      <c r="C1862" s="1"/>
      <c r="D1862" s="1"/>
      <c r="E1862" s="77" t="s">
        <v>589</v>
      </c>
      <c r="F1862" s="77"/>
      <c r="G1862" s="22">
        <f>SUM(G1860:G1861)</f>
        <v>18.63</v>
      </c>
    </row>
    <row r="1863" spans="1:7" ht="15" customHeight="1">
      <c r="A1863" s="1"/>
      <c r="B1863" s="1"/>
      <c r="C1863" s="1"/>
      <c r="D1863" s="1"/>
      <c r="E1863" s="78" t="s">
        <v>522</v>
      </c>
      <c r="F1863" s="78"/>
      <c r="G1863" s="4">
        <f>SUM(G1858,G1862)</f>
        <v>138.07000000000002</v>
      </c>
    </row>
    <row r="1864" spans="1:7" ht="15" customHeight="1">
      <c r="A1864" s="1"/>
      <c r="B1864" s="1"/>
      <c r="C1864" s="1"/>
      <c r="D1864" s="1"/>
      <c r="E1864" s="78" t="s">
        <v>523</v>
      </c>
      <c r="F1864" s="78"/>
      <c r="G1864" s="4">
        <f>ROUND(G1863*(0/100),2)</f>
        <v>0</v>
      </c>
    </row>
    <row r="1865" spans="1:7" ht="15" customHeight="1">
      <c r="A1865" s="1"/>
      <c r="B1865" s="1"/>
      <c r="C1865" s="1"/>
      <c r="D1865" s="1"/>
      <c r="E1865" s="78" t="s">
        <v>524</v>
      </c>
      <c r="F1865" s="78"/>
      <c r="G1865" s="4">
        <f>G1864+G1863</f>
        <v>138.07000000000002</v>
      </c>
    </row>
    <row r="1866" spans="1:7" ht="9.9499999999999993" customHeight="1">
      <c r="A1866" s="1"/>
      <c r="B1866" s="1"/>
      <c r="C1866" s="1"/>
      <c r="D1866" s="1"/>
      <c r="E1866" s="79"/>
      <c r="F1866" s="79"/>
      <c r="G1866" s="79"/>
    </row>
    <row r="1867" spans="1:7" ht="20.100000000000001" customHeight="1">
      <c r="A1867" s="80" t="s">
        <v>1172</v>
      </c>
      <c r="B1867" s="80"/>
      <c r="C1867" s="80"/>
      <c r="D1867" s="80"/>
      <c r="E1867" s="80"/>
      <c r="F1867" s="80"/>
      <c r="G1867" s="80"/>
    </row>
    <row r="1868" spans="1:7" ht="15" customHeight="1">
      <c r="A1868" s="76" t="s">
        <v>586</v>
      </c>
      <c r="B1868" s="76"/>
      <c r="C1868" s="12" t="s">
        <v>4</v>
      </c>
      <c r="D1868" s="12" t="s">
        <v>501</v>
      </c>
      <c r="E1868" s="12" t="s">
        <v>502</v>
      </c>
      <c r="F1868" s="12" t="s">
        <v>503</v>
      </c>
      <c r="G1868" s="12" t="s">
        <v>504</v>
      </c>
    </row>
    <row r="1869" spans="1:7" ht="15" customHeight="1">
      <c r="A1869" s="18" t="s">
        <v>607</v>
      </c>
      <c r="B1869" s="19" t="s">
        <v>608</v>
      </c>
      <c r="C1869" s="18" t="s">
        <v>14</v>
      </c>
      <c r="D1869" s="18" t="s">
        <v>15</v>
      </c>
      <c r="E1869" s="20">
        <v>0.04</v>
      </c>
      <c r="F1869" s="21">
        <v>22.1</v>
      </c>
      <c r="G1869" s="21">
        <f>TRUNC(TRUNC(E1869,8)*F1869,2)</f>
        <v>0.88</v>
      </c>
    </row>
    <row r="1870" spans="1:7" ht="18" customHeight="1">
      <c r="A1870" s="1"/>
      <c r="B1870" s="1"/>
      <c r="C1870" s="1"/>
      <c r="D1870" s="1"/>
      <c r="E1870" s="77" t="s">
        <v>589</v>
      </c>
      <c r="F1870" s="77"/>
      <c r="G1870" s="22">
        <f>SUM(G1869:G1869)</f>
        <v>0.88</v>
      </c>
    </row>
    <row r="1871" spans="1:7" ht="15" customHeight="1">
      <c r="A1871" s="1"/>
      <c r="B1871" s="1"/>
      <c r="C1871" s="1"/>
      <c r="D1871" s="1"/>
      <c r="E1871" s="78" t="s">
        <v>522</v>
      </c>
      <c r="F1871" s="78"/>
      <c r="G1871" s="4">
        <f>SUM(G1870)</f>
        <v>0.88</v>
      </c>
    </row>
    <row r="1872" spans="1:7" ht="15" customHeight="1">
      <c r="A1872" s="1"/>
      <c r="B1872" s="1"/>
      <c r="C1872" s="1"/>
      <c r="D1872" s="1"/>
      <c r="E1872" s="78" t="s">
        <v>523</v>
      </c>
      <c r="F1872" s="78"/>
      <c r="G1872" s="4">
        <f>ROUND(G1871*(0/100),2)</f>
        <v>0</v>
      </c>
    </row>
    <row r="1873" spans="1:7" ht="15" customHeight="1">
      <c r="A1873" s="1"/>
      <c r="B1873" s="1"/>
      <c r="C1873" s="1"/>
      <c r="D1873" s="1"/>
      <c r="E1873" s="78" t="s">
        <v>524</v>
      </c>
      <c r="F1873" s="78"/>
      <c r="G1873" s="4">
        <f>G1872+G1871</f>
        <v>0.88</v>
      </c>
    </row>
    <row r="1874" spans="1:7" ht="9.9499999999999993" customHeight="1">
      <c r="A1874" s="1"/>
      <c r="B1874" s="1"/>
      <c r="C1874" s="1"/>
      <c r="D1874" s="1"/>
      <c r="E1874" s="79"/>
      <c r="F1874" s="79"/>
      <c r="G1874" s="79"/>
    </row>
    <row r="1875" spans="1:7" ht="20.100000000000001" customHeight="1">
      <c r="A1875" s="80" t="s">
        <v>1173</v>
      </c>
      <c r="B1875" s="80"/>
      <c r="C1875" s="80"/>
      <c r="D1875" s="80"/>
      <c r="E1875" s="80"/>
      <c r="F1875" s="80"/>
      <c r="G1875" s="80"/>
    </row>
    <row r="1876" spans="1:7" ht="15" customHeight="1">
      <c r="A1876" s="76" t="s">
        <v>586</v>
      </c>
      <c r="B1876" s="76"/>
      <c r="C1876" s="12" t="s">
        <v>4</v>
      </c>
      <c r="D1876" s="12" t="s">
        <v>501</v>
      </c>
      <c r="E1876" s="12" t="s">
        <v>502</v>
      </c>
      <c r="F1876" s="12" t="s">
        <v>503</v>
      </c>
      <c r="G1876" s="12" t="s">
        <v>504</v>
      </c>
    </row>
    <row r="1877" spans="1:7" ht="21" customHeight="1">
      <c r="A1877" s="18" t="s">
        <v>785</v>
      </c>
      <c r="B1877" s="19" t="s">
        <v>786</v>
      </c>
      <c r="C1877" s="18" t="s">
        <v>14</v>
      </c>
      <c r="D1877" s="18" t="s">
        <v>15</v>
      </c>
      <c r="E1877" s="20">
        <v>2.29E-2</v>
      </c>
      <c r="F1877" s="21">
        <v>25.03</v>
      </c>
      <c r="G1877" s="21">
        <f>TRUNC(TRUNC(E1877,8)*F1877,2)</f>
        <v>0.56999999999999995</v>
      </c>
    </row>
    <row r="1878" spans="1:7" ht="15" customHeight="1">
      <c r="A1878" s="18" t="s">
        <v>607</v>
      </c>
      <c r="B1878" s="19" t="s">
        <v>608</v>
      </c>
      <c r="C1878" s="18" t="s">
        <v>14</v>
      </c>
      <c r="D1878" s="18" t="s">
        <v>15</v>
      </c>
      <c r="E1878" s="20">
        <v>6.4699999999999994E-2</v>
      </c>
      <c r="F1878" s="21">
        <v>22.1</v>
      </c>
      <c r="G1878" s="21">
        <f>TRUNC(TRUNC(E1878,8)*F1878,2)</f>
        <v>1.42</v>
      </c>
    </row>
    <row r="1879" spans="1:7" ht="18" customHeight="1">
      <c r="A1879" s="1"/>
      <c r="B1879" s="1"/>
      <c r="C1879" s="1"/>
      <c r="D1879" s="1"/>
      <c r="E1879" s="77" t="s">
        <v>589</v>
      </c>
      <c r="F1879" s="77"/>
      <c r="G1879" s="22">
        <f>SUM(G1877:G1878)</f>
        <v>1.9899999999999998</v>
      </c>
    </row>
    <row r="1880" spans="1:7" ht="15" customHeight="1">
      <c r="A1880" s="1"/>
      <c r="B1880" s="1"/>
      <c r="C1880" s="1"/>
      <c r="D1880" s="1"/>
      <c r="E1880" s="78" t="s">
        <v>522</v>
      </c>
      <c r="F1880" s="78"/>
      <c r="G1880" s="4">
        <f>SUM(G1879)</f>
        <v>1.9899999999999998</v>
      </c>
    </row>
    <row r="1881" spans="1:7" ht="15" customHeight="1">
      <c r="A1881" s="1"/>
      <c r="B1881" s="1"/>
      <c r="C1881" s="1"/>
      <c r="D1881" s="1"/>
      <c r="E1881" s="78" t="s">
        <v>523</v>
      </c>
      <c r="F1881" s="78"/>
      <c r="G1881" s="4">
        <f>ROUND(G1880*(0/100),2)</f>
        <v>0</v>
      </c>
    </row>
    <row r="1882" spans="1:7" ht="15" customHeight="1">
      <c r="A1882" s="1"/>
      <c r="B1882" s="1"/>
      <c r="C1882" s="1"/>
      <c r="D1882" s="1"/>
      <c r="E1882" s="78" t="s">
        <v>524</v>
      </c>
      <c r="F1882" s="78"/>
      <c r="G1882" s="4">
        <f>G1881+G1880</f>
        <v>1.9899999999999998</v>
      </c>
    </row>
    <row r="1883" spans="1:7" ht="9.9499999999999993" customHeight="1">
      <c r="A1883" s="1"/>
      <c r="B1883" s="1"/>
      <c r="C1883" s="1"/>
      <c r="D1883" s="1"/>
      <c r="E1883" s="79"/>
      <c r="F1883" s="79"/>
      <c r="G1883" s="79"/>
    </row>
    <row r="1884" spans="1:7" ht="20.100000000000001" customHeight="1">
      <c r="A1884" s="80" t="s">
        <v>1174</v>
      </c>
      <c r="B1884" s="80"/>
      <c r="C1884" s="80"/>
      <c r="D1884" s="80"/>
      <c r="E1884" s="80"/>
      <c r="F1884" s="80"/>
      <c r="G1884" s="80"/>
    </row>
    <row r="1885" spans="1:7" ht="15" customHeight="1">
      <c r="A1885" s="76" t="s">
        <v>553</v>
      </c>
      <c r="B1885" s="76"/>
      <c r="C1885" s="12" t="s">
        <v>4</v>
      </c>
      <c r="D1885" s="12" t="s">
        <v>501</v>
      </c>
      <c r="E1885" s="12" t="s">
        <v>502</v>
      </c>
      <c r="F1885" s="12" t="s">
        <v>503</v>
      </c>
      <c r="G1885" s="12" t="s">
        <v>504</v>
      </c>
    </row>
    <row r="1886" spans="1:7" ht="29.1" customHeight="1">
      <c r="A1886" s="18" t="s">
        <v>1175</v>
      </c>
      <c r="B1886" s="19" t="s">
        <v>1176</v>
      </c>
      <c r="C1886" s="18" t="s">
        <v>14</v>
      </c>
      <c r="D1886" s="18" t="s">
        <v>101</v>
      </c>
      <c r="E1886" s="20">
        <v>1.6E-2</v>
      </c>
      <c r="F1886" s="21">
        <v>18.27</v>
      </c>
      <c r="G1886" s="21">
        <f>ROUND(ROUND(E1886,8)*F1886,2)</f>
        <v>0.28999999999999998</v>
      </c>
    </row>
    <row r="1887" spans="1:7" ht="15" customHeight="1">
      <c r="A1887" s="18" t="s">
        <v>1177</v>
      </c>
      <c r="B1887" s="19" t="s">
        <v>391</v>
      </c>
      <c r="C1887" s="18" t="s">
        <v>564</v>
      </c>
      <c r="D1887" s="18" t="s">
        <v>48</v>
      </c>
      <c r="E1887" s="20">
        <v>1.05</v>
      </c>
      <c r="F1887" s="21">
        <v>61.63</v>
      </c>
      <c r="G1887" s="21">
        <f>ROUND(ROUND(E1887,8)*F1887,2)</f>
        <v>64.709999999999994</v>
      </c>
    </row>
    <row r="1888" spans="1:7" ht="21" customHeight="1">
      <c r="A1888" s="18" t="s">
        <v>1178</v>
      </c>
      <c r="B1888" s="19" t="s">
        <v>1179</v>
      </c>
      <c r="C1888" s="18" t="s">
        <v>564</v>
      </c>
      <c r="D1888" s="18" t="s">
        <v>58</v>
      </c>
      <c r="E1888" s="20">
        <v>4</v>
      </c>
      <c r="F1888" s="21">
        <v>5.15</v>
      </c>
      <c r="G1888" s="21">
        <f>ROUND(ROUND(E1888,8)*F1888,2)</f>
        <v>20.6</v>
      </c>
    </row>
    <row r="1889" spans="1:7" ht="15" customHeight="1">
      <c r="A1889" s="1"/>
      <c r="B1889" s="1"/>
      <c r="C1889" s="1"/>
      <c r="D1889" s="1"/>
      <c r="E1889" s="77" t="s">
        <v>555</v>
      </c>
      <c r="F1889" s="77"/>
      <c r="G1889" s="22">
        <f>SUM(G1886:G1888)</f>
        <v>85.6</v>
      </c>
    </row>
    <row r="1890" spans="1:7" ht="15" customHeight="1">
      <c r="A1890" s="76" t="s">
        <v>586</v>
      </c>
      <c r="B1890" s="76"/>
      <c r="C1890" s="12" t="s">
        <v>4</v>
      </c>
      <c r="D1890" s="12" t="s">
        <v>501</v>
      </c>
      <c r="E1890" s="12" t="s">
        <v>502</v>
      </c>
      <c r="F1890" s="12" t="s">
        <v>503</v>
      </c>
      <c r="G1890" s="12" t="s">
        <v>504</v>
      </c>
    </row>
    <row r="1891" spans="1:7" ht="21" customHeight="1">
      <c r="A1891" s="18" t="s">
        <v>898</v>
      </c>
      <c r="B1891" s="19" t="s">
        <v>899</v>
      </c>
      <c r="C1891" s="18" t="s">
        <v>14</v>
      </c>
      <c r="D1891" s="18" t="s">
        <v>15</v>
      </c>
      <c r="E1891" s="20">
        <v>0.6</v>
      </c>
      <c r="F1891" s="21">
        <v>22.26</v>
      </c>
      <c r="G1891" s="21">
        <f>ROUND(ROUND(E1891,8)*F1891,2)</f>
        <v>13.36</v>
      </c>
    </row>
    <row r="1892" spans="1:7" ht="21" customHeight="1">
      <c r="A1892" s="18" t="s">
        <v>785</v>
      </c>
      <c r="B1892" s="19" t="s">
        <v>786</v>
      </c>
      <c r="C1892" s="18" t="s">
        <v>14</v>
      </c>
      <c r="D1892" s="18" t="s">
        <v>15</v>
      </c>
      <c r="E1892" s="20">
        <v>0.6</v>
      </c>
      <c r="F1892" s="21">
        <v>25.03</v>
      </c>
      <c r="G1892" s="21">
        <f>ROUND(ROUND(E1892,8)*F1892,2)</f>
        <v>15.02</v>
      </c>
    </row>
    <row r="1893" spans="1:7" ht="18" customHeight="1">
      <c r="A1893" s="1"/>
      <c r="B1893" s="1"/>
      <c r="C1893" s="1"/>
      <c r="D1893" s="1"/>
      <c r="E1893" s="77" t="s">
        <v>589</v>
      </c>
      <c r="F1893" s="77"/>
      <c r="G1893" s="22">
        <f>SUM(G1891:G1892)</f>
        <v>28.38</v>
      </c>
    </row>
    <row r="1894" spans="1:7" ht="15" customHeight="1">
      <c r="A1894" s="1"/>
      <c r="B1894" s="1"/>
      <c r="C1894" s="1"/>
      <c r="D1894" s="1"/>
      <c r="E1894" s="78" t="s">
        <v>522</v>
      </c>
      <c r="F1894" s="78"/>
      <c r="G1894" s="4">
        <f>SUM(G1889,G1893)</f>
        <v>113.97999999999999</v>
      </c>
    </row>
    <row r="1895" spans="1:7" ht="15" customHeight="1">
      <c r="A1895" s="1"/>
      <c r="B1895" s="1"/>
      <c r="C1895" s="1"/>
      <c r="D1895" s="1"/>
      <c r="E1895" s="78" t="s">
        <v>523</v>
      </c>
      <c r="F1895" s="78"/>
      <c r="G1895" s="4">
        <f>ROUND(G1894*(0/100),2)</f>
        <v>0</v>
      </c>
    </row>
    <row r="1896" spans="1:7" ht="15" customHeight="1">
      <c r="A1896" s="1"/>
      <c r="B1896" s="1"/>
      <c r="C1896" s="1"/>
      <c r="D1896" s="1"/>
      <c r="E1896" s="78" t="s">
        <v>524</v>
      </c>
      <c r="F1896" s="78"/>
      <c r="G1896" s="4">
        <f>G1895+G1894</f>
        <v>113.97999999999999</v>
      </c>
    </row>
    <row r="1897" spans="1:7" ht="9.9499999999999993" customHeight="1">
      <c r="A1897" s="1"/>
      <c r="B1897" s="1"/>
      <c r="C1897" s="1"/>
      <c r="D1897" s="1"/>
      <c r="E1897" s="79"/>
      <c r="F1897" s="79"/>
      <c r="G1897" s="79"/>
    </row>
    <row r="1898" spans="1:7" ht="20.100000000000001" customHeight="1">
      <c r="A1898" s="80" t="s">
        <v>1180</v>
      </c>
      <c r="B1898" s="80"/>
      <c r="C1898" s="80"/>
      <c r="D1898" s="80"/>
      <c r="E1898" s="80"/>
      <c r="F1898" s="80"/>
      <c r="G1898" s="80"/>
    </row>
    <row r="1899" spans="1:7" ht="15" customHeight="1">
      <c r="A1899" s="76" t="s">
        <v>553</v>
      </c>
      <c r="B1899" s="76"/>
      <c r="C1899" s="12" t="s">
        <v>4</v>
      </c>
      <c r="D1899" s="12" t="s">
        <v>501</v>
      </c>
      <c r="E1899" s="12" t="s">
        <v>502</v>
      </c>
      <c r="F1899" s="12" t="s">
        <v>503</v>
      </c>
      <c r="G1899" s="12" t="s">
        <v>504</v>
      </c>
    </row>
    <row r="1900" spans="1:7" ht="21" customHeight="1">
      <c r="A1900" s="18" t="s">
        <v>1181</v>
      </c>
      <c r="B1900" s="19" t="s">
        <v>1182</v>
      </c>
      <c r="C1900" s="18" t="s">
        <v>14</v>
      </c>
      <c r="D1900" s="18" t="s">
        <v>58</v>
      </c>
      <c r="E1900" s="20">
        <v>1</v>
      </c>
      <c r="F1900" s="21">
        <v>10.96</v>
      </c>
      <c r="G1900" s="21">
        <f>TRUNC(TRUNC(E1900,8)*F1900,2)</f>
        <v>10.96</v>
      </c>
    </row>
    <row r="1901" spans="1:7" ht="29.1" customHeight="1">
      <c r="A1901" s="18" t="s">
        <v>1183</v>
      </c>
      <c r="B1901" s="19" t="s">
        <v>1184</v>
      </c>
      <c r="C1901" s="18" t="s">
        <v>14</v>
      </c>
      <c r="D1901" s="18" t="s">
        <v>58</v>
      </c>
      <c r="E1901" s="20">
        <v>1</v>
      </c>
      <c r="F1901" s="21">
        <v>543.36</v>
      </c>
      <c r="G1901" s="21">
        <f>TRUNC(TRUNC(E1901,8)*F1901,2)</f>
        <v>543.36</v>
      </c>
    </row>
    <row r="1902" spans="1:7" ht="29.1" customHeight="1">
      <c r="A1902" s="18" t="s">
        <v>1185</v>
      </c>
      <c r="B1902" s="19" t="s">
        <v>1186</v>
      </c>
      <c r="C1902" s="18" t="s">
        <v>14</v>
      </c>
      <c r="D1902" s="18" t="s">
        <v>58</v>
      </c>
      <c r="E1902" s="20">
        <v>2</v>
      </c>
      <c r="F1902" s="21">
        <v>24.1</v>
      </c>
      <c r="G1902" s="21">
        <f>TRUNC(TRUNC(E1902,8)*F1902,2)</f>
        <v>48.2</v>
      </c>
    </row>
    <row r="1903" spans="1:7" ht="15" customHeight="1">
      <c r="A1903" s="18" t="s">
        <v>884</v>
      </c>
      <c r="B1903" s="19" t="s">
        <v>885</v>
      </c>
      <c r="C1903" s="18" t="s">
        <v>14</v>
      </c>
      <c r="D1903" s="18" t="s">
        <v>101</v>
      </c>
      <c r="E1903" s="20">
        <v>8.8099999999999998E-2</v>
      </c>
      <c r="F1903" s="21">
        <v>138.51</v>
      </c>
      <c r="G1903" s="21">
        <f>TRUNC(TRUNC(E1903,8)*F1903,2)</f>
        <v>12.2</v>
      </c>
    </row>
    <row r="1904" spans="1:7" ht="15" customHeight="1">
      <c r="A1904" s="1"/>
      <c r="B1904" s="1"/>
      <c r="C1904" s="1"/>
      <c r="D1904" s="1"/>
      <c r="E1904" s="77" t="s">
        <v>555</v>
      </c>
      <c r="F1904" s="77"/>
      <c r="G1904" s="22">
        <f>SUM(G1900:G1903)</f>
        <v>614.72000000000014</v>
      </c>
    </row>
    <row r="1905" spans="1:7" ht="15" customHeight="1">
      <c r="A1905" s="76" t="s">
        <v>586</v>
      </c>
      <c r="B1905" s="76"/>
      <c r="C1905" s="12" t="s">
        <v>4</v>
      </c>
      <c r="D1905" s="12" t="s">
        <v>501</v>
      </c>
      <c r="E1905" s="12" t="s">
        <v>502</v>
      </c>
      <c r="F1905" s="12" t="s">
        <v>503</v>
      </c>
      <c r="G1905" s="12" t="s">
        <v>504</v>
      </c>
    </row>
    <row r="1906" spans="1:7" ht="21" customHeight="1">
      <c r="A1906" s="18" t="s">
        <v>778</v>
      </c>
      <c r="B1906" s="19" t="s">
        <v>779</v>
      </c>
      <c r="C1906" s="18" t="s">
        <v>14</v>
      </c>
      <c r="D1906" s="18" t="s">
        <v>15</v>
      </c>
      <c r="E1906" s="20">
        <v>1.3121</v>
      </c>
      <c r="F1906" s="21">
        <v>28.12</v>
      </c>
      <c r="G1906" s="21">
        <f>TRUNC(TRUNC(E1906,8)*F1906,2)</f>
        <v>36.89</v>
      </c>
    </row>
    <row r="1907" spans="1:7" ht="15" customHeight="1">
      <c r="A1907" s="18" t="s">
        <v>607</v>
      </c>
      <c r="B1907" s="19" t="s">
        <v>608</v>
      </c>
      <c r="C1907" s="18" t="s">
        <v>14</v>
      </c>
      <c r="D1907" s="18" t="s">
        <v>15</v>
      </c>
      <c r="E1907" s="20">
        <v>0.60629999999999995</v>
      </c>
      <c r="F1907" s="21">
        <v>22.1</v>
      </c>
      <c r="G1907" s="21">
        <f>TRUNC(TRUNC(E1907,8)*F1907,2)</f>
        <v>13.39</v>
      </c>
    </row>
    <row r="1908" spans="1:7" ht="18" customHeight="1">
      <c r="A1908" s="1"/>
      <c r="B1908" s="1"/>
      <c r="C1908" s="1"/>
      <c r="D1908" s="1"/>
      <c r="E1908" s="77" t="s">
        <v>589</v>
      </c>
      <c r="F1908" s="77"/>
      <c r="G1908" s="22">
        <f>SUM(G1906:G1907)</f>
        <v>50.28</v>
      </c>
    </row>
    <row r="1909" spans="1:7" ht="15" customHeight="1">
      <c r="A1909" s="1"/>
      <c r="B1909" s="1"/>
      <c r="C1909" s="1"/>
      <c r="D1909" s="1"/>
      <c r="E1909" s="78" t="s">
        <v>522</v>
      </c>
      <c r="F1909" s="78"/>
      <c r="G1909" s="4">
        <f>SUM(G1904,G1908)</f>
        <v>665.00000000000011</v>
      </c>
    </row>
    <row r="1910" spans="1:7" ht="15" customHeight="1">
      <c r="A1910" s="1"/>
      <c r="B1910" s="1"/>
      <c r="C1910" s="1"/>
      <c r="D1910" s="1"/>
      <c r="E1910" s="78" t="s">
        <v>523</v>
      </c>
      <c r="F1910" s="78"/>
      <c r="G1910" s="4">
        <f>ROUND(G1909*(0/100),2)</f>
        <v>0</v>
      </c>
    </row>
    <row r="1911" spans="1:7" ht="15" customHeight="1">
      <c r="A1911" s="1"/>
      <c r="B1911" s="1"/>
      <c r="C1911" s="1"/>
      <c r="D1911" s="1"/>
      <c r="E1911" s="78" t="s">
        <v>524</v>
      </c>
      <c r="F1911" s="78"/>
      <c r="G1911" s="4">
        <f>G1910+G1909</f>
        <v>665.00000000000011</v>
      </c>
    </row>
    <row r="1912" spans="1:7" ht="9.9499999999999993" customHeight="1">
      <c r="A1912" s="1"/>
      <c r="B1912" s="1"/>
      <c r="C1912" s="1"/>
      <c r="D1912" s="1"/>
      <c r="E1912" s="79"/>
      <c r="F1912" s="79"/>
      <c r="G1912" s="79"/>
    </row>
    <row r="1913" spans="1:7" ht="20.100000000000001" customHeight="1">
      <c r="A1913" s="80" t="s">
        <v>1187</v>
      </c>
      <c r="B1913" s="80"/>
      <c r="C1913" s="80"/>
      <c r="D1913" s="80"/>
      <c r="E1913" s="80"/>
      <c r="F1913" s="80"/>
      <c r="G1913" s="80"/>
    </row>
    <row r="1914" spans="1:7" ht="15" customHeight="1">
      <c r="A1914" s="76" t="s">
        <v>553</v>
      </c>
      <c r="B1914" s="76"/>
      <c r="C1914" s="12" t="s">
        <v>4</v>
      </c>
      <c r="D1914" s="12" t="s">
        <v>501</v>
      </c>
      <c r="E1914" s="12" t="s">
        <v>502</v>
      </c>
      <c r="F1914" s="12" t="s">
        <v>503</v>
      </c>
      <c r="G1914" s="12" t="s">
        <v>504</v>
      </c>
    </row>
    <row r="1915" spans="1:7" ht="15" customHeight="1">
      <c r="A1915" s="18" t="s">
        <v>1188</v>
      </c>
      <c r="B1915" s="19" t="s">
        <v>1189</v>
      </c>
      <c r="C1915" s="18" t="s">
        <v>14</v>
      </c>
      <c r="D1915" s="18" t="s">
        <v>58</v>
      </c>
      <c r="E1915" s="20">
        <v>1</v>
      </c>
      <c r="F1915" s="21">
        <v>39.950000000000003</v>
      </c>
      <c r="G1915" s="21">
        <f>TRUNC(TRUNC(E1915,8)*F1915,2)</f>
        <v>39.950000000000003</v>
      </c>
    </row>
    <row r="1916" spans="1:7" ht="15" customHeight="1">
      <c r="A1916" s="1"/>
      <c r="B1916" s="1"/>
      <c r="C1916" s="1"/>
      <c r="D1916" s="1"/>
      <c r="E1916" s="77" t="s">
        <v>555</v>
      </c>
      <c r="F1916" s="77"/>
      <c r="G1916" s="22">
        <f>SUM(G1915:G1915)</f>
        <v>39.950000000000003</v>
      </c>
    </row>
    <row r="1917" spans="1:7" ht="15" customHeight="1">
      <c r="A1917" s="76" t="s">
        <v>586</v>
      </c>
      <c r="B1917" s="76"/>
      <c r="C1917" s="12" t="s">
        <v>4</v>
      </c>
      <c r="D1917" s="12" t="s">
        <v>501</v>
      </c>
      <c r="E1917" s="12" t="s">
        <v>502</v>
      </c>
      <c r="F1917" s="12" t="s">
        <v>503</v>
      </c>
      <c r="G1917" s="12" t="s">
        <v>504</v>
      </c>
    </row>
    <row r="1918" spans="1:7" ht="21" customHeight="1">
      <c r="A1918" s="18" t="s">
        <v>778</v>
      </c>
      <c r="B1918" s="19" t="s">
        <v>779</v>
      </c>
      <c r="C1918" s="18" t="s">
        <v>14</v>
      </c>
      <c r="D1918" s="18" t="s">
        <v>15</v>
      </c>
      <c r="E1918" s="20">
        <v>0.15359999999999999</v>
      </c>
      <c r="F1918" s="21">
        <v>28.12</v>
      </c>
      <c r="G1918" s="21">
        <f>TRUNC(TRUNC(E1918,8)*F1918,2)</f>
        <v>4.3099999999999996</v>
      </c>
    </row>
    <row r="1919" spans="1:7" ht="15" customHeight="1">
      <c r="A1919" s="18" t="s">
        <v>607</v>
      </c>
      <c r="B1919" s="19" t="s">
        <v>608</v>
      </c>
      <c r="C1919" s="18" t="s">
        <v>14</v>
      </c>
      <c r="D1919" s="18" t="s">
        <v>15</v>
      </c>
      <c r="E1919" s="20">
        <v>4.8399999999999999E-2</v>
      </c>
      <c r="F1919" s="21">
        <v>22.1</v>
      </c>
      <c r="G1919" s="21">
        <f>TRUNC(TRUNC(E1919,8)*F1919,2)</f>
        <v>1.06</v>
      </c>
    </row>
    <row r="1920" spans="1:7" ht="18" customHeight="1">
      <c r="A1920" s="1"/>
      <c r="B1920" s="1"/>
      <c r="C1920" s="1"/>
      <c r="D1920" s="1"/>
      <c r="E1920" s="77" t="s">
        <v>589</v>
      </c>
      <c r="F1920" s="77"/>
      <c r="G1920" s="22">
        <f>SUM(G1918:G1919)</f>
        <v>5.3699999999999992</v>
      </c>
    </row>
    <row r="1921" spans="1:7" ht="15" customHeight="1">
      <c r="A1921" s="1"/>
      <c r="B1921" s="1"/>
      <c r="C1921" s="1"/>
      <c r="D1921" s="1"/>
      <c r="E1921" s="78" t="s">
        <v>522</v>
      </c>
      <c r="F1921" s="78"/>
      <c r="G1921" s="4">
        <f>SUM(G1916,G1920)</f>
        <v>45.32</v>
      </c>
    </row>
    <row r="1922" spans="1:7" ht="15" customHeight="1">
      <c r="A1922" s="1"/>
      <c r="B1922" s="1"/>
      <c r="C1922" s="1"/>
      <c r="D1922" s="1"/>
      <c r="E1922" s="78" t="s">
        <v>523</v>
      </c>
      <c r="F1922" s="78"/>
      <c r="G1922" s="4">
        <f>ROUND(G1921*(0/100),2)</f>
        <v>0</v>
      </c>
    </row>
    <row r="1923" spans="1:7" ht="15" customHeight="1">
      <c r="A1923" s="1"/>
      <c r="B1923" s="1"/>
      <c r="C1923" s="1"/>
      <c r="D1923" s="1"/>
      <c r="E1923" s="78" t="s">
        <v>524</v>
      </c>
      <c r="F1923" s="78"/>
      <c r="G1923" s="4">
        <f>G1922+G1921</f>
        <v>45.32</v>
      </c>
    </row>
    <row r="1924" spans="1:7" ht="9.9499999999999993" customHeight="1">
      <c r="A1924" s="1"/>
      <c r="B1924" s="1"/>
      <c r="C1924" s="1"/>
      <c r="D1924" s="1"/>
      <c r="E1924" s="79"/>
      <c r="F1924" s="79"/>
      <c r="G1924" s="79"/>
    </row>
    <row r="1925" spans="1:7" ht="20.100000000000001" customHeight="1">
      <c r="A1925" s="80" t="s">
        <v>1190</v>
      </c>
      <c r="B1925" s="80"/>
      <c r="C1925" s="80"/>
      <c r="D1925" s="80"/>
      <c r="E1925" s="80"/>
      <c r="F1925" s="80"/>
      <c r="G1925" s="80"/>
    </row>
    <row r="1926" spans="1:7" ht="15" customHeight="1">
      <c r="A1926" s="76" t="s">
        <v>553</v>
      </c>
      <c r="B1926" s="76"/>
      <c r="C1926" s="12" t="s">
        <v>4</v>
      </c>
      <c r="D1926" s="12" t="s">
        <v>501</v>
      </c>
      <c r="E1926" s="12" t="s">
        <v>502</v>
      </c>
      <c r="F1926" s="12" t="s">
        <v>503</v>
      </c>
      <c r="G1926" s="12" t="s">
        <v>504</v>
      </c>
    </row>
    <row r="1927" spans="1:7" ht="15" customHeight="1">
      <c r="A1927" s="18" t="s">
        <v>1191</v>
      </c>
      <c r="B1927" s="19" t="s">
        <v>1192</v>
      </c>
      <c r="C1927" s="18" t="s">
        <v>14</v>
      </c>
      <c r="D1927" s="18" t="s">
        <v>58</v>
      </c>
      <c r="E1927" s="20">
        <v>1</v>
      </c>
      <c r="F1927" s="21">
        <v>52.94</v>
      </c>
      <c r="G1927" s="21">
        <f>TRUNC(TRUNC(E1927,8)*F1927,2)</f>
        <v>52.94</v>
      </c>
    </row>
    <row r="1928" spans="1:7" ht="15" customHeight="1">
      <c r="A1928" s="18" t="s">
        <v>1193</v>
      </c>
      <c r="B1928" s="19" t="s">
        <v>1194</v>
      </c>
      <c r="C1928" s="18" t="s">
        <v>14</v>
      </c>
      <c r="D1928" s="18" t="s">
        <v>58</v>
      </c>
      <c r="E1928" s="20">
        <v>2.1000000000000001E-2</v>
      </c>
      <c r="F1928" s="21">
        <v>3.95</v>
      </c>
      <c r="G1928" s="21">
        <f>TRUNC(TRUNC(E1928,8)*F1928,2)</f>
        <v>0.08</v>
      </c>
    </row>
    <row r="1929" spans="1:7" ht="15" customHeight="1">
      <c r="A1929" s="1"/>
      <c r="B1929" s="1"/>
      <c r="C1929" s="1"/>
      <c r="D1929" s="1"/>
      <c r="E1929" s="77" t="s">
        <v>555</v>
      </c>
      <c r="F1929" s="77"/>
      <c r="G1929" s="22">
        <f>SUM(G1927:G1928)</f>
        <v>53.019999999999996</v>
      </c>
    </row>
    <row r="1930" spans="1:7" ht="15" customHeight="1">
      <c r="A1930" s="76" t="s">
        <v>586</v>
      </c>
      <c r="B1930" s="76"/>
      <c r="C1930" s="12" t="s">
        <v>4</v>
      </c>
      <c r="D1930" s="12" t="s">
        <v>501</v>
      </c>
      <c r="E1930" s="12" t="s">
        <v>502</v>
      </c>
      <c r="F1930" s="12" t="s">
        <v>503</v>
      </c>
      <c r="G1930" s="12" t="s">
        <v>504</v>
      </c>
    </row>
    <row r="1931" spans="1:7" ht="21" customHeight="1">
      <c r="A1931" s="18" t="s">
        <v>778</v>
      </c>
      <c r="B1931" s="19" t="s">
        <v>779</v>
      </c>
      <c r="C1931" s="18" t="s">
        <v>14</v>
      </c>
      <c r="D1931" s="18" t="s">
        <v>15</v>
      </c>
      <c r="E1931" s="20">
        <v>0.1525</v>
      </c>
      <c r="F1931" s="21">
        <v>28.12</v>
      </c>
      <c r="G1931" s="21">
        <f>TRUNC(TRUNC(E1931,8)*F1931,2)</f>
        <v>4.28</v>
      </c>
    </row>
    <row r="1932" spans="1:7" ht="15" customHeight="1">
      <c r="A1932" s="18" t="s">
        <v>607</v>
      </c>
      <c r="B1932" s="19" t="s">
        <v>608</v>
      </c>
      <c r="C1932" s="18" t="s">
        <v>14</v>
      </c>
      <c r="D1932" s="18" t="s">
        <v>15</v>
      </c>
      <c r="E1932" s="20">
        <v>4.8099999999999997E-2</v>
      </c>
      <c r="F1932" s="21">
        <v>22.1</v>
      </c>
      <c r="G1932" s="21">
        <f>TRUNC(TRUNC(E1932,8)*F1932,2)</f>
        <v>1.06</v>
      </c>
    </row>
    <row r="1933" spans="1:7" ht="18" customHeight="1">
      <c r="A1933" s="1"/>
      <c r="B1933" s="1"/>
      <c r="C1933" s="1"/>
      <c r="D1933" s="1"/>
      <c r="E1933" s="77" t="s">
        <v>589</v>
      </c>
      <c r="F1933" s="77"/>
      <c r="G1933" s="22">
        <f>SUM(G1931:G1932)</f>
        <v>5.34</v>
      </c>
    </row>
    <row r="1934" spans="1:7" ht="15" customHeight="1">
      <c r="A1934" s="1"/>
      <c r="B1934" s="1"/>
      <c r="C1934" s="1"/>
      <c r="D1934" s="1"/>
      <c r="E1934" s="78" t="s">
        <v>522</v>
      </c>
      <c r="F1934" s="78"/>
      <c r="G1934" s="4">
        <f>SUM(G1929,G1933)</f>
        <v>58.36</v>
      </c>
    </row>
    <row r="1935" spans="1:7" ht="15" customHeight="1">
      <c r="A1935" s="1"/>
      <c r="B1935" s="1"/>
      <c r="C1935" s="1"/>
      <c r="D1935" s="1"/>
      <c r="E1935" s="78" t="s">
        <v>523</v>
      </c>
      <c r="F1935" s="78"/>
      <c r="G1935" s="4">
        <f>ROUND(G1934*(0/100),2)</f>
        <v>0</v>
      </c>
    </row>
    <row r="1936" spans="1:7" ht="15" customHeight="1">
      <c r="A1936" s="1"/>
      <c r="B1936" s="1"/>
      <c r="C1936" s="1"/>
      <c r="D1936" s="1"/>
      <c r="E1936" s="78" t="s">
        <v>524</v>
      </c>
      <c r="F1936" s="78"/>
      <c r="G1936" s="4">
        <f>G1935+G1934</f>
        <v>58.36</v>
      </c>
    </row>
    <row r="1937" spans="1:7" ht="9.9499999999999993" customHeight="1">
      <c r="A1937" s="1"/>
      <c r="B1937" s="1"/>
      <c r="C1937" s="1"/>
      <c r="D1937" s="1"/>
      <c r="E1937" s="79"/>
      <c r="F1937" s="79"/>
      <c r="G1937" s="79"/>
    </row>
    <row r="1938" spans="1:7" ht="20.100000000000001" customHeight="1">
      <c r="A1938" s="80" t="s">
        <v>1195</v>
      </c>
      <c r="B1938" s="80"/>
      <c r="C1938" s="80"/>
      <c r="D1938" s="80"/>
      <c r="E1938" s="80"/>
      <c r="F1938" s="80"/>
      <c r="G1938" s="80"/>
    </row>
    <row r="1939" spans="1:7" ht="15" customHeight="1">
      <c r="A1939" s="76" t="s">
        <v>518</v>
      </c>
      <c r="B1939" s="76"/>
      <c r="C1939" s="12" t="s">
        <v>4</v>
      </c>
      <c r="D1939" s="12" t="s">
        <v>501</v>
      </c>
      <c r="E1939" s="12" t="s">
        <v>502</v>
      </c>
      <c r="F1939" s="12" t="s">
        <v>503</v>
      </c>
      <c r="G1939" s="12" t="s">
        <v>504</v>
      </c>
    </row>
    <row r="1940" spans="1:7" ht="29.1" customHeight="1">
      <c r="A1940" s="18" t="s">
        <v>1196</v>
      </c>
      <c r="B1940" s="19" t="s">
        <v>1197</v>
      </c>
      <c r="C1940" s="18" t="s">
        <v>14</v>
      </c>
      <c r="D1940" s="18" t="s">
        <v>58</v>
      </c>
      <c r="E1940" s="20">
        <v>1</v>
      </c>
      <c r="F1940" s="21">
        <v>152.81</v>
      </c>
      <c r="G1940" s="21">
        <f>TRUNC(TRUNC(E1940,8)*F1940,2)</f>
        <v>152.81</v>
      </c>
    </row>
    <row r="1941" spans="1:7" ht="21" customHeight="1">
      <c r="A1941" s="18" t="s">
        <v>1198</v>
      </c>
      <c r="B1941" s="19" t="s">
        <v>1199</v>
      </c>
      <c r="C1941" s="18" t="s">
        <v>14</v>
      </c>
      <c r="D1941" s="18" t="s">
        <v>58</v>
      </c>
      <c r="E1941" s="20">
        <v>1</v>
      </c>
      <c r="F1941" s="21">
        <v>220.61</v>
      </c>
      <c r="G1941" s="21">
        <f>TRUNC(TRUNC(E1941,8)*F1941,2)</f>
        <v>220.61</v>
      </c>
    </row>
    <row r="1942" spans="1:7" ht="29.1" customHeight="1">
      <c r="A1942" s="18" t="s">
        <v>1200</v>
      </c>
      <c r="B1942" s="19" t="s">
        <v>1201</v>
      </c>
      <c r="C1942" s="18" t="s">
        <v>14</v>
      </c>
      <c r="D1942" s="18" t="s">
        <v>58</v>
      </c>
      <c r="E1942" s="20">
        <v>1</v>
      </c>
      <c r="F1942" s="21">
        <v>72.62</v>
      </c>
      <c r="G1942" s="21">
        <f>TRUNC(TRUNC(E1942,8)*F1942,2)</f>
        <v>72.62</v>
      </c>
    </row>
    <row r="1943" spans="1:7" ht="15" customHeight="1">
      <c r="A1943" s="1"/>
      <c r="B1943" s="1"/>
      <c r="C1943" s="1"/>
      <c r="D1943" s="1"/>
      <c r="E1943" s="77" t="s">
        <v>521</v>
      </c>
      <c r="F1943" s="77"/>
      <c r="G1943" s="22">
        <f>SUM(G1940:G1942)</f>
        <v>446.04</v>
      </c>
    </row>
    <row r="1944" spans="1:7" ht="15" customHeight="1">
      <c r="A1944" s="1"/>
      <c r="B1944" s="1"/>
      <c r="C1944" s="1"/>
      <c r="D1944" s="1"/>
      <c r="E1944" s="78" t="s">
        <v>522</v>
      </c>
      <c r="F1944" s="78"/>
      <c r="G1944" s="4">
        <f>SUM(G1943)</f>
        <v>446.04</v>
      </c>
    </row>
    <row r="1945" spans="1:7" ht="15" customHeight="1">
      <c r="A1945" s="1"/>
      <c r="B1945" s="1"/>
      <c r="C1945" s="1"/>
      <c r="D1945" s="1"/>
      <c r="E1945" s="78" t="s">
        <v>523</v>
      </c>
      <c r="F1945" s="78"/>
      <c r="G1945" s="4">
        <f>ROUND(G1944*(0/100),2)</f>
        <v>0</v>
      </c>
    </row>
    <row r="1946" spans="1:7" ht="15" customHeight="1">
      <c r="A1946" s="1"/>
      <c r="B1946" s="1"/>
      <c r="C1946" s="1"/>
      <c r="D1946" s="1"/>
      <c r="E1946" s="78" t="s">
        <v>524</v>
      </c>
      <c r="F1946" s="78"/>
      <c r="G1946" s="4">
        <f>G1945+G1944</f>
        <v>446.04</v>
      </c>
    </row>
    <row r="1947" spans="1:7" ht="9.9499999999999993" customHeight="1">
      <c r="A1947" s="1"/>
      <c r="B1947" s="1"/>
      <c r="C1947" s="1"/>
      <c r="D1947" s="1"/>
      <c r="E1947" s="79"/>
      <c r="F1947" s="79"/>
      <c r="G1947" s="79"/>
    </row>
    <row r="1948" spans="1:7" ht="20.100000000000001" customHeight="1">
      <c r="A1948" s="80" t="s">
        <v>1202</v>
      </c>
      <c r="B1948" s="80"/>
      <c r="C1948" s="80"/>
      <c r="D1948" s="80"/>
      <c r="E1948" s="80"/>
      <c r="F1948" s="80"/>
      <c r="G1948" s="80"/>
    </row>
    <row r="1949" spans="1:7" ht="15" customHeight="1">
      <c r="A1949" s="76" t="s">
        <v>553</v>
      </c>
      <c r="B1949" s="76"/>
      <c r="C1949" s="12" t="s">
        <v>4</v>
      </c>
      <c r="D1949" s="12" t="s">
        <v>501</v>
      </c>
      <c r="E1949" s="12" t="s">
        <v>502</v>
      </c>
      <c r="F1949" s="12" t="s">
        <v>503</v>
      </c>
      <c r="G1949" s="12" t="s">
        <v>504</v>
      </c>
    </row>
    <row r="1950" spans="1:7" ht="15" customHeight="1">
      <c r="A1950" s="18" t="s">
        <v>1193</v>
      </c>
      <c r="B1950" s="19" t="s">
        <v>1194</v>
      </c>
      <c r="C1950" s="18" t="s">
        <v>14</v>
      </c>
      <c r="D1950" s="18" t="s">
        <v>58</v>
      </c>
      <c r="E1950" s="20">
        <v>4.2000000000000003E-2</v>
      </c>
      <c r="F1950" s="21">
        <v>3.95</v>
      </c>
      <c r="G1950" s="21">
        <f>TRUNC(TRUNC(E1950,8)*F1950,2)</f>
        <v>0.16</v>
      </c>
    </row>
    <row r="1951" spans="1:7" ht="29.1" customHeight="1">
      <c r="A1951" s="18" t="s">
        <v>1203</v>
      </c>
      <c r="B1951" s="19" t="s">
        <v>1204</v>
      </c>
      <c r="C1951" s="18" t="s">
        <v>14</v>
      </c>
      <c r="D1951" s="18" t="s">
        <v>58</v>
      </c>
      <c r="E1951" s="20">
        <v>1</v>
      </c>
      <c r="F1951" s="21">
        <v>302.69</v>
      </c>
      <c r="G1951" s="21">
        <f>TRUNC(TRUNC(E1951,8)*F1951,2)</f>
        <v>302.69</v>
      </c>
    </row>
    <row r="1952" spans="1:7" ht="15" customHeight="1">
      <c r="A1952" s="1"/>
      <c r="B1952" s="1"/>
      <c r="C1952" s="1"/>
      <c r="D1952" s="1"/>
      <c r="E1952" s="77" t="s">
        <v>555</v>
      </c>
      <c r="F1952" s="77"/>
      <c r="G1952" s="22">
        <f>SUM(G1950:G1951)</f>
        <v>302.85000000000002</v>
      </c>
    </row>
    <row r="1953" spans="1:7" ht="15" customHeight="1">
      <c r="A1953" s="76" t="s">
        <v>586</v>
      </c>
      <c r="B1953" s="76"/>
      <c r="C1953" s="12" t="s">
        <v>4</v>
      </c>
      <c r="D1953" s="12" t="s">
        <v>501</v>
      </c>
      <c r="E1953" s="12" t="s">
        <v>502</v>
      </c>
      <c r="F1953" s="12" t="s">
        <v>503</v>
      </c>
      <c r="G1953" s="12" t="s">
        <v>504</v>
      </c>
    </row>
    <row r="1954" spans="1:7" ht="21" customHeight="1">
      <c r="A1954" s="18" t="s">
        <v>778</v>
      </c>
      <c r="B1954" s="19" t="s">
        <v>779</v>
      </c>
      <c r="C1954" s="18" t="s">
        <v>14</v>
      </c>
      <c r="D1954" s="18" t="s">
        <v>15</v>
      </c>
      <c r="E1954" s="20">
        <v>0.46300000000000002</v>
      </c>
      <c r="F1954" s="21">
        <v>28.12</v>
      </c>
      <c r="G1954" s="21">
        <f>TRUNC(TRUNC(E1954,8)*F1954,2)</f>
        <v>13.01</v>
      </c>
    </row>
    <row r="1955" spans="1:7" ht="15" customHeight="1">
      <c r="A1955" s="18" t="s">
        <v>607</v>
      </c>
      <c r="B1955" s="19" t="s">
        <v>608</v>
      </c>
      <c r="C1955" s="18" t="s">
        <v>14</v>
      </c>
      <c r="D1955" s="18" t="s">
        <v>15</v>
      </c>
      <c r="E1955" s="20">
        <v>0.1459</v>
      </c>
      <c r="F1955" s="21">
        <v>22.1</v>
      </c>
      <c r="G1955" s="21">
        <f>TRUNC(TRUNC(E1955,8)*F1955,2)</f>
        <v>3.22</v>
      </c>
    </row>
    <row r="1956" spans="1:7" ht="18" customHeight="1">
      <c r="A1956" s="1"/>
      <c r="B1956" s="1"/>
      <c r="C1956" s="1"/>
      <c r="D1956" s="1"/>
      <c r="E1956" s="77" t="s">
        <v>589</v>
      </c>
      <c r="F1956" s="77"/>
      <c r="G1956" s="22">
        <f>SUM(G1954:G1955)</f>
        <v>16.23</v>
      </c>
    </row>
    <row r="1957" spans="1:7" ht="15" customHeight="1">
      <c r="A1957" s="1"/>
      <c r="B1957" s="1"/>
      <c r="C1957" s="1"/>
      <c r="D1957" s="1"/>
      <c r="E1957" s="78" t="s">
        <v>522</v>
      </c>
      <c r="F1957" s="78"/>
      <c r="G1957" s="4">
        <f>SUM(G1952,G1956)</f>
        <v>319.08000000000004</v>
      </c>
    </row>
    <row r="1958" spans="1:7" ht="15" customHeight="1">
      <c r="A1958" s="1"/>
      <c r="B1958" s="1"/>
      <c r="C1958" s="1"/>
      <c r="D1958" s="1"/>
      <c r="E1958" s="78" t="s">
        <v>523</v>
      </c>
      <c r="F1958" s="78"/>
      <c r="G1958" s="4">
        <f>ROUND(G1957*(0/100),2)</f>
        <v>0</v>
      </c>
    </row>
    <row r="1959" spans="1:7" ht="15" customHeight="1">
      <c r="A1959" s="1"/>
      <c r="B1959" s="1"/>
      <c r="C1959" s="1"/>
      <c r="D1959" s="1"/>
      <c r="E1959" s="78" t="s">
        <v>524</v>
      </c>
      <c r="F1959" s="78"/>
      <c r="G1959" s="4">
        <f>G1958+G1957</f>
        <v>319.08000000000004</v>
      </c>
    </row>
    <row r="1960" spans="1:7" ht="9.9499999999999993" customHeight="1">
      <c r="A1960" s="1"/>
      <c r="B1960" s="1"/>
      <c r="C1960" s="1"/>
      <c r="D1960" s="1"/>
      <c r="E1960" s="79"/>
      <c r="F1960" s="79"/>
      <c r="G1960" s="79"/>
    </row>
    <row r="1961" spans="1:7" ht="20.100000000000001" customHeight="1">
      <c r="A1961" s="80" t="s">
        <v>1205</v>
      </c>
      <c r="B1961" s="80"/>
      <c r="C1961" s="80"/>
      <c r="D1961" s="80"/>
      <c r="E1961" s="80"/>
      <c r="F1961" s="80"/>
      <c r="G1961" s="80"/>
    </row>
    <row r="1962" spans="1:7" ht="15" customHeight="1">
      <c r="A1962" s="76" t="s">
        <v>553</v>
      </c>
      <c r="B1962" s="76"/>
      <c r="C1962" s="12" t="s">
        <v>4</v>
      </c>
      <c r="D1962" s="12" t="s">
        <v>501</v>
      </c>
      <c r="E1962" s="12" t="s">
        <v>502</v>
      </c>
      <c r="F1962" s="12" t="s">
        <v>503</v>
      </c>
      <c r="G1962" s="12" t="s">
        <v>504</v>
      </c>
    </row>
    <row r="1963" spans="1:7" ht="15" customHeight="1">
      <c r="A1963" s="18" t="s">
        <v>1191</v>
      </c>
      <c r="B1963" s="19" t="s">
        <v>1192</v>
      </c>
      <c r="C1963" s="18" t="s">
        <v>14</v>
      </c>
      <c r="D1963" s="18" t="s">
        <v>58</v>
      </c>
      <c r="E1963" s="20">
        <v>1</v>
      </c>
      <c r="F1963" s="21">
        <v>52.94</v>
      </c>
      <c r="G1963" s="21">
        <f>TRUNC(TRUNC(E1963,8)*F1963,2)</f>
        <v>52.94</v>
      </c>
    </row>
    <row r="1964" spans="1:7" ht="15" customHeight="1">
      <c r="A1964" s="18" t="s">
        <v>1193</v>
      </c>
      <c r="B1964" s="19" t="s">
        <v>1194</v>
      </c>
      <c r="C1964" s="18" t="s">
        <v>14</v>
      </c>
      <c r="D1964" s="18" t="s">
        <v>58</v>
      </c>
      <c r="E1964" s="20">
        <v>2.1000000000000001E-2</v>
      </c>
      <c r="F1964" s="21">
        <v>3.95</v>
      </c>
      <c r="G1964" s="21">
        <f>TRUNC(TRUNC(E1964,8)*F1964,2)</f>
        <v>0.08</v>
      </c>
    </row>
    <row r="1965" spans="1:7" ht="15" customHeight="1">
      <c r="A1965" s="1"/>
      <c r="B1965" s="1"/>
      <c r="C1965" s="1"/>
      <c r="D1965" s="1"/>
      <c r="E1965" s="77" t="s">
        <v>555</v>
      </c>
      <c r="F1965" s="77"/>
      <c r="G1965" s="22">
        <f>SUM(G1963:G1964)</f>
        <v>53.019999999999996</v>
      </c>
    </row>
    <row r="1966" spans="1:7" ht="15" customHeight="1">
      <c r="A1966" s="76" t="s">
        <v>586</v>
      </c>
      <c r="B1966" s="76"/>
      <c r="C1966" s="12" t="s">
        <v>4</v>
      </c>
      <c r="D1966" s="12" t="s">
        <v>501</v>
      </c>
      <c r="E1966" s="12" t="s">
        <v>502</v>
      </c>
      <c r="F1966" s="12" t="s">
        <v>503</v>
      </c>
      <c r="G1966" s="12" t="s">
        <v>504</v>
      </c>
    </row>
    <row r="1967" spans="1:7" ht="21" customHeight="1">
      <c r="A1967" s="18" t="s">
        <v>778</v>
      </c>
      <c r="B1967" s="19" t="s">
        <v>779</v>
      </c>
      <c r="C1967" s="18" t="s">
        <v>14</v>
      </c>
      <c r="D1967" s="18" t="s">
        <v>15</v>
      </c>
      <c r="E1967" s="20">
        <v>0.1525</v>
      </c>
      <c r="F1967" s="21">
        <v>28.12</v>
      </c>
      <c r="G1967" s="21">
        <f>TRUNC(TRUNC(E1967,8)*F1967,2)</f>
        <v>4.28</v>
      </c>
    </row>
    <row r="1968" spans="1:7" ht="15" customHeight="1">
      <c r="A1968" s="18" t="s">
        <v>607</v>
      </c>
      <c r="B1968" s="19" t="s">
        <v>608</v>
      </c>
      <c r="C1968" s="18" t="s">
        <v>14</v>
      </c>
      <c r="D1968" s="18" t="s">
        <v>15</v>
      </c>
      <c r="E1968" s="20">
        <v>4.8099999999999997E-2</v>
      </c>
      <c r="F1968" s="21">
        <v>22.1</v>
      </c>
      <c r="G1968" s="21">
        <f>TRUNC(TRUNC(E1968,8)*F1968,2)</f>
        <v>1.06</v>
      </c>
    </row>
    <row r="1969" spans="1:7" ht="18" customHeight="1">
      <c r="A1969" s="1"/>
      <c r="B1969" s="1"/>
      <c r="C1969" s="1"/>
      <c r="D1969" s="1"/>
      <c r="E1969" s="77" t="s">
        <v>589</v>
      </c>
      <c r="F1969" s="77"/>
      <c r="G1969" s="22">
        <f>SUM(G1967:G1968)</f>
        <v>5.34</v>
      </c>
    </row>
    <row r="1970" spans="1:7" ht="15" customHeight="1">
      <c r="A1970" s="1"/>
      <c r="B1970" s="1"/>
      <c r="C1970" s="1"/>
      <c r="D1970" s="1"/>
      <c r="E1970" s="78" t="s">
        <v>522</v>
      </c>
      <c r="F1970" s="78"/>
      <c r="G1970" s="4">
        <f>SUM(G1965,G1969)</f>
        <v>58.36</v>
      </c>
    </row>
    <row r="1971" spans="1:7" ht="15" customHeight="1">
      <c r="A1971" s="1"/>
      <c r="B1971" s="1"/>
      <c r="C1971" s="1"/>
      <c r="D1971" s="1"/>
      <c r="E1971" s="78" t="s">
        <v>523</v>
      </c>
      <c r="F1971" s="78"/>
      <c r="G1971" s="4">
        <f>ROUND(G1970*(0/100),2)</f>
        <v>0</v>
      </c>
    </row>
    <row r="1972" spans="1:7" ht="15" customHeight="1">
      <c r="A1972" s="1"/>
      <c r="B1972" s="1"/>
      <c r="C1972" s="1"/>
      <c r="D1972" s="1"/>
      <c r="E1972" s="78" t="s">
        <v>524</v>
      </c>
      <c r="F1972" s="78"/>
      <c r="G1972" s="4">
        <f>G1971+G1970</f>
        <v>58.36</v>
      </c>
    </row>
    <row r="1973" spans="1:7" ht="9.9499999999999993" customHeight="1">
      <c r="A1973" s="1"/>
      <c r="B1973" s="1"/>
      <c r="C1973" s="1"/>
      <c r="D1973" s="1"/>
      <c r="E1973" s="79"/>
      <c r="F1973" s="79"/>
      <c r="G1973" s="79"/>
    </row>
    <row r="1974" spans="1:7" ht="20.100000000000001" customHeight="1">
      <c r="A1974" s="80" t="s">
        <v>1206</v>
      </c>
      <c r="B1974" s="80"/>
      <c r="C1974" s="80"/>
      <c r="D1974" s="80"/>
      <c r="E1974" s="80"/>
      <c r="F1974" s="80"/>
      <c r="G1974" s="80"/>
    </row>
    <row r="1975" spans="1:7" ht="15" customHeight="1">
      <c r="A1975" s="76" t="s">
        <v>553</v>
      </c>
      <c r="B1975" s="76"/>
      <c r="C1975" s="12" t="s">
        <v>4</v>
      </c>
      <c r="D1975" s="12" t="s">
        <v>501</v>
      </c>
      <c r="E1975" s="12" t="s">
        <v>502</v>
      </c>
      <c r="F1975" s="12" t="s">
        <v>503</v>
      </c>
      <c r="G1975" s="12" t="s">
        <v>504</v>
      </c>
    </row>
    <row r="1976" spans="1:7" ht="29.1" customHeight="1">
      <c r="A1976" s="18" t="s">
        <v>1207</v>
      </c>
      <c r="B1976" s="19" t="s">
        <v>1208</v>
      </c>
      <c r="C1976" s="18" t="s">
        <v>14</v>
      </c>
      <c r="D1976" s="18" t="s">
        <v>58</v>
      </c>
      <c r="E1976" s="20">
        <v>1</v>
      </c>
      <c r="F1976" s="21">
        <v>7.79</v>
      </c>
      <c r="G1976" s="21">
        <f>TRUNC(TRUNC(E1976,8)*F1976,2)</f>
        <v>7.79</v>
      </c>
    </row>
    <row r="1977" spans="1:7" ht="15" customHeight="1">
      <c r="A1977" s="18" t="s">
        <v>1193</v>
      </c>
      <c r="B1977" s="19" t="s">
        <v>1194</v>
      </c>
      <c r="C1977" s="18" t="s">
        <v>14</v>
      </c>
      <c r="D1977" s="18" t="s">
        <v>58</v>
      </c>
      <c r="E1977" s="20">
        <v>3.6499999999999998E-2</v>
      </c>
      <c r="F1977" s="21">
        <v>3.95</v>
      </c>
      <c r="G1977" s="21">
        <f>TRUNC(TRUNC(E1977,8)*F1977,2)</f>
        <v>0.14000000000000001</v>
      </c>
    </row>
    <row r="1978" spans="1:7" ht="21" customHeight="1">
      <c r="A1978" s="18" t="s">
        <v>1209</v>
      </c>
      <c r="B1978" s="19" t="s">
        <v>1210</v>
      </c>
      <c r="C1978" s="18" t="s">
        <v>14</v>
      </c>
      <c r="D1978" s="18" t="s">
        <v>58</v>
      </c>
      <c r="E1978" s="20">
        <v>1</v>
      </c>
      <c r="F1978" s="21">
        <v>365.62</v>
      </c>
      <c r="G1978" s="21">
        <f>TRUNC(TRUNC(E1978,8)*F1978,2)</f>
        <v>365.62</v>
      </c>
    </row>
    <row r="1979" spans="1:7" ht="29.1" customHeight="1">
      <c r="A1979" s="18" t="s">
        <v>1211</v>
      </c>
      <c r="B1979" s="19" t="s">
        <v>1212</v>
      </c>
      <c r="C1979" s="18" t="s">
        <v>14</v>
      </c>
      <c r="D1979" s="18" t="s">
        <v>58</v>
      </c>
      <c r="E1979" s="20">
        <v>2</v>
      </c>
      <c r="F1979" s="21">
        <v>17.87</v>
      </c>
      <c r="G1979" s="21">
        <f>TRUNC(TRUNC(E1979,8)*F1979,2)</f>
        <v>35.74</v>
      </c>
    </row>
    <row r="1980" spans="1:7" ht="29.1" customHeight="1">
      <c r="A1980" s="18" t="s">
        <v>1213</v>
      </c>
      <c r="B1980" s="19" t="s">
        <v>1214</v>
      </c>
      <c r="C1980" s="18" t="s">
        <v>14</v>
      </c>
      <c r="D1980" s="18" t="s">
        <v>58</v>
      </c>
      <c r="E1980" s="20">
        <v>1</v>
      </c>
      <c r="F1980" s="21">
        <v>407.89</v>
      </c>
      <c r="G1980" s="21">
        <f>TRUNC(TRUNC(E1980,8)*F1980,2)</f>
        <v>407.89</v>
      </c>
    </row>
    <row r="1981" spans="1:7" ht="15" customHeight="1">
      <c r="A1981" s="1"/>
      <c r="B1981" s="1"/>
      <c r="C1981" s="1"/>
      <c r="D1981" s="1"/>
      <c r="E1981" s="77" t="s">
        <v>555</v>
      </c>
      <c r="F1981" s="77"/>
      <c r="G1981" s="22">
        <f>SUM(G1976:G1980)</f>
        <v>817.18000000000006</v>
      </c>
    </row>
    <row r="1982" spans="1:7" ht="15" customHeight="1">
      <c r="A1982" s="76" t="s">
        <v>586</v>
      </c>
      <c r="B1982" s="76"/>
      <c r="C1982" s="12" t="s">
        <v>4</v>
      </c>
      <c r="D1982" s="12" t="s">
        <v>501</v>
      </c>
      <c r="E1982" s="12" t="s">
        <v>502</v>
      </c>
      <c r="F1982" s="12" t="s">
        <v>503</v>
      </c>
      <c r="G1982" s="12" t="s">
        <v>504</v>
      </c>
    </row>
    <row r="1983" spans="1:7" ht="21" customHeight="1">
      <c r="A1983" s="18" t="s">
        <v>778</v>
      </c>
      <c r="B1983" s="19" t="s">
        <v>779</v>
      </c>
      <c r="C1983" s="18" t="s">
        <v>14</v>
      </c>
      <c r="D1983" s="18" t="s">
        <v>15</v>
      </c>
      <c r="E1983" s="20">
        <v>1.0089999999999999</v>
      </c>
      <c r="F1983" s="21">
        <v>28.12</v>
      </c>
      <c r="G1983" s="21">
        <f>TRUNC(TRUNC(E1983,8)*F1983,2)</f>
        <v>28.37</v>
      </c>
    </row>
    <row r="1984" spans="1:7" ht="15" customHeight="1">
      <c r="A1984" s="18" t="s">
        <v>607</v>
      </c>
      <c r="B1984" s="19" t="s">
        <v>608</v>
      </c>
      <c r="C1984" s="18" t="s">
        <v>14</v>
      </c>
      <c r="D1984" s="18" t="s">
        <v>15</v>
      </c>
      <c r="E1984" s="20">
        <v>0.31790000000000002</v>
      </c>
      <c r="F1984" s="21">
        <v>22.1</v>
      </c>
      <c r="G1984" s="21">
        <f>TRUNC(TRUNC(E1984,8)*F1984,2)</f>
        <v>7.02</v>
      </c>
    </row>
    <row r="1985" spans="1:7" ht="18" customHeight="1">
      <c r="A1985" s="1"/>
      <c r="B1985" s="1"/>
      <c r="C1985" s="1"/>
      <c r="D1985" s="1"/>
      <c r="E1985" s="77" t="s">
        <v>589</v>
      </c>
      <c r="F1985" s="77"/>
      <c r="G1985" s="22">
        <f>SUM(G1983:G1984)</f>
        <v>35.39</v>
      </c>
    </row>
    <row r="1986" spans="1:7" ht="15" customHeight="1">
      <c r="A1986" s="1"/>
      <c r="B1986" s="1"/>
      <c r="C1986" s="1"/>
      <c r="D1986" s="1"/>
      <c r="E1986" s="78" t="s">
        <v>522</v>
      </c>
      <c r="F1986" s="78"/>
      <c r="G1986" s="4">
        <f>SUM(G1981,G1985)</f>
        <v>852.57</v>
      </c>
    </row>
    <row r="1987" spans="1:7" ht="15" customHeight="1">
      <c r="A1987" s="1"/>
      <c r="B1987" s="1"/>
      <c r="C1987" s="1"/>
      <c r="D1987" s="1"/>
      <c r="E1987" s="78" t="s">
        <v>523</v>
      </c>
      <c r="F1987" s="78"/>
      <c r="G1987" s="4">
        <f>ROUND(G1986*(0/100),2)</f>
        <v>0</v>
      </c>
    </row>
    <row r="1988" spans="1:7" ht="15" customHeight="1">
      <c r="A1988" s="1"/>
      <c r="B1988" s="1"/>
      <c r="C1988" s="1"/>
      <c r="D1988" s="1"/>
      <c r="E1988" s="78" t="s">
        <v>524</v>
      </c>
      <c r="F1988" s="78"/>
      <c r="G1988" s="4">
        <f>G1987+G1986</f>
        <v>852.57</v>
      </c>
    </row>
    <row r="1989" spans="1:7" ht="9.9499999999999993" customHeight="1">
      <c r="A1989" s="1"/>
      <c r="B1989" s="1"/>
      <c r="C1989" s="1"/>
      <c r="D1989" s="1"/>
      <c r="E1989" s="79"/>
      <c r="F1989" s="79"/>
      <c r="G1989" s="79"/>
    </row>
    <row r="1990" spans="1:7" ht="20.100000000000001" customHeight="1">
      <c r="A1990" s="80" t="s">
        <v>1215</v>
      </c>
      <c r="B1990" s="80"/>
      <c r="C1990" s="80"/>
      <c r="D1990" s="80"/>
      <c r="E1990" s="80"/>
      <c r="F1990" s="80"/>
      <c r="G1990" s="80"/>
    </row>
    <row r="1991" spans="1:7" ht="15" customHeight="1">
      <c r="A1991" s="76" t="s">
        <v>553</v>
      </c>
      <c r="B1991" s="76"/>
      <c r="C1991" s="12" t="s">
        <v>4</v>
      </c>
      <c r="D1991" s="12" t="s">
        <v>501</v>
      </c>
      <c r="E1991" s="12" t="s">
        <v>502</v>
      </c>
      <c r="F1991" s="12" t="s">
        <v>503</v>
      </c>
      <c r="G1991" s="12" t="s">
        <v>504</v>
      </c>
    </row>
    <row r="1992" spans="1:7" ht="21" customHeight="1">
      <c r="A1992" s="18" t="s">
        <v>1216</v>
      </c>
      <c r="B1992" s="19" t="s">
        <v>1217</v>
      </c>
      <c r="C1992" s="18" t="s">
        <v>564</v>
      </c>
      <c r="D1992" s="18" t="s">
        <v>48</v>
      </c>
      <c r="E1992" s="20">
        <v>1</v>
      </c>
      <c r="F1992" s="21">
        <v>698.33</v>
      </c>
      <c r="G1992" s="21">
        <f>ROUND(ROUND(E1992,8)*F1992,2)</f>
        <v>698.33</v>
      </c>
    </row>
    <row r="1993" spans="1:7" ht="15" customHeight="1">
      <c r="A1993" s="1"/>
      <c r="B1993" s="1"/>
      <c r="C1993" s="1"/>
      <c r="D1993" s="1"/>
      <c r="E1993" s="77" t="s">
        <v>555</v>
      </c>
      <c r="F1993" s="77"/>
      <c r="G1993" s="22">
        <f>SUM(G1992:G1992)</f>
        <v>698.33</v>
      </c>
    </row>
    <row r="1994" spans="1:7" ht="15" customHeight="1">
      <c r="A1994" s="76" t="s">
        <v>586</v>
      </c>
      <c r="B1994" s="76"/>
      <c r="C1994" s="12" t="s">
        <v>4</v>
      </c>
      <c r="D1994" s="12" t="s">
        <v>501</v>
      </c>
      <c r="E1994" s="12" t="s">
        <v>502</v>
      </c>
      <c r="F1994" s="12" t="s">
        <v>503</v>
      </c>
      <c r="G1994" s="12" t="s">
        <v>504</v>
      </c>
    </row>
    <row r="1995" spans="1:7" ht="21" customHeight="1">
      <c r="A1995" s="18" t="s">
        <v>858</v>
      </c>
      <c r="B1995" s="19" t="s">
        <v>859</v>
      </c>
      <c r="C1995" s="18" t="s">
        <v>14</v>
      </c>
      <c r="D1995" s="18" t="s">
        <v>15</v>
      </c>
      <c r="E1995" s="20">
        <v>0.47389999999999999</v>
      </c>
      <c r="F1995" s="21">
        <v>28.73</v>
      </c>
      <c r="G1995" s="21">
        <f>ROUND(ROUND(E1995,8)*F1995,2)</f>
        <v>13.62</v>
      </c>
    </row>
    <row r="1996" spans="1:7" ht="15" customHeight="1">
      <c r="A1996" s="18" t="s">
        <v>607</v>
      </c>
      <c r="B1996" s="19" t="s">
        <v>608</v>
      </c>
      <c r="C1996" s="18" t="s">
        <v>14</v>
      </c>
      <c r="D1996" s="18" t="s">
        <v>15</v>
      </c>
      <c r="E1996" s="20">
        <v>0.161</v>
      </c>
      <c r="F1996" s="21">
        <v>22.1</v>
      </c>
      <c r="G1996" s="21">
        <f>ROUND(ROUND(E1996,8)*F1996,2)</f>
        <v>3.56</v>
      </c>
    </row>
    <row r="1997" spans="1:7" ht="18" customHeight="1">
      <c r="A1997" s="1"/>
      <c r="B1997" s="1"/>
      <c r="C1997" s="1"/>
      <c r="D1997" s="1"/>
      <c r="E1997" s="77" t="s">
        <v>589</v>
      </c>
      <c r="F1997" s="77"/>
      <c r="G1997" s="22">
        <f>SUM(G1995:G1996)</f>
        <v>17.18</v>
      </c>
    </row>
    <row r="1998" spans="1:7" ht="15" customHeight="1">
      <c r="A1998" s="1"/>
      <c r="B1998" s="1"/>
      <c r="C1998" s="1"/>
      <c r="D1998" s="1"/>
      <c r="E1998" s="78" t="s">
        <v>522</v>
      </c>
      <c r="F1998" s="78"/>
      <c r="G1998" s="4">
        <f>SUM(G1993,G1997)</f>
        <v>715.51</v>
      </c>
    </row>
    <row r="1999" spans="1:7" ht="15" customHeight="1">
      <c r="A1999" s="1"/>
      <c r="B1999" s="1"/>
      <c r="C1999" s="1"/>
      <c r="D1999" s="1"/>
      <c r="E1999" s="78" t="s">
        <v>523</v>
      </c>
      <c r="F1999" s="78"/>
      <c r="G1999" s="4">
        <f>ROUND(G1998*(0/100),2)</f>
        <v>0</v>
      </c>
    </row>
    <row r="2000" spans="1:7" ht="15" customHeight="1">
      <c r="A2000" s="1"/>
      <c r="B2000" s="1"/>
      <c r="C2000" s="1"/>
      <c r="D2000" s="1"/>
      <c r="E2000" s="78" t="s">
        <v>524</v>
      </c>
      <c r="F2000" s="78"/>
      <c r="G2000" s="4">
        <f>G1999+G1998</f>
        <v>715.51</v>
      </c>
    </row>
    <row r="2001" spans="1:7" ht="9.9499999999999993" customHeight="1">
      <c r="A2001" s="1"/>
      <c r="B2001" s="1"/>
      <c r="C2001" s="1"/>
      <c r="D2001" s="1"/>
      <c r="E2001" s="79"/>
      <c r="F2001" s="79"/>
      <c r="G2001" s="79"/>
    </row>
    <row r="2002" spans="1:7" ht="20.100000000000001" customHeight="1">
      <c r="A2002" s="80" t="s">
        <v>1218</v>
      </c>
      <c r="B2002" s="80"/>
      <c r="C2002" s="80"/>
      <c r="D2002" s="80"/>
      <c r="E2002" s="80"/>
      <c r="F2002" s="80"/>
      <c r="G2002" s="80"/>
    </row>
    <row r="2003" spans="1:7" ht="15" customHeight="1">
      <c r="A2003" s="76" t="s">
        <v>553</v>
      </c>
      <c r="B2003" s="76"/>
      <c r="C2003" s="12" t="s">
        <v>4</v>
      </c>
      <c r="D2003" s="12" t="s">
        <v>501</v>
      </c>
      <c r="E2003" s="12" t="s">
        <v>502</v>
      </c>
      <c r="F2003" s="12" t="s">
        <v>503</v>
      </c>
      <c r="G2003" s="12" t="s">
        <v>504</v>
      </c>
    </row>
    <row r="2004" spans="1:7" ht="15" customHeight="1">
      <c r="A2004" s="18" t="s">
        <v>1219</v>
      </c>
      <c r="B2004" s="19" t="s">
        <v>1220</v>
      </c>
      <c r="C2004" s="18" t="s">
        <v>564</v>
      </c>
      <c r="D2004" s="18" t="s">
        <v>48</v>
      </c>
      <c r="E2004" s="20">
        <v>1</v>
      </c>
      <c r="F2004" s="21">
        <v>610</v>
      </c>
      <c r="G2004" s="21">
        <f>ROUND(ROUND(E2004,8)*F2004,2)</f>
        <v>610</v>
      </c>
    </row>
    <row r="2005" spans="1:7" ht="15" customHeight="1">
      <c r="A2005" s="1"/>
      <c r="B2005" s="1"/>
      <c r="C2005" s="1"/>
      <c r="D2005" s="1"/>
      <c r="E2005" s="77" t="s">
        <v>555</v>
      </c>
      <c r="F2005" s="77"/>
      <c r="G2005" s="22">
        <f>SUM(G2004:G2004)</f>
        <v>610</v>
      </c>
    </row>
    <row r="2006" spans="1:7" ht="15" customHeight="1">
      <c r="A2006" s="76" t="s">
        <v>586</v>
      </c>
      <c r="B2006" s="76"/>
      <c r="C2006" s="12" t="s">
        <v>4</v>
      </c>
      <c r="D2006" s="12" t="s">
        <v>501</v>
      </c>
      <c r="E2006" s="12" t="s">
        <v>502</v>
      </c>
      <c r="F2006" s="12" t="s">
        <v>503</v>
      </c>
      <c r="G2006" s="12" t="s">
        <v>504</v>
      </c>
    </row>
    <row r="2007" spans="1:7" ht="21" customHeight="1">
      <c r="A2007" s="18" t="s">
        <v>858</v>
      </c>
      <c r="B2007" s="19" t="s">
        <v>859</v>
      </c>
      <c r="C2007" s="18" t="s">
        <v>14</v>
      </c>
      <c r="D2007" s="18" t="s">
        <v>15</v>
      </c>
      <c r="E2007" s="20">
        <v>0.47389999999999999</v>
      </c>
      <c r="F2007" s="21">
        <v>28.73</v>
      </c>
      <c r="G2007" s="21">
        <f>ROUND(ROUND(E2007,8)*F2007,2)</f>
        <v>13.62</v>
      </c>
    </row>
    <row r="2008" spans="1:7" ht="15" customHeight="1">
      <c r="A2008" s="18" t="s">
        <v>607</v>
      </c>
      <c r="B2008" s="19" t="s">
        <v>608</v>
      </c>
      <c r="C2008" s="18" t="s">
        <v>14</v>
      </c>
      <c r="D2008" s="18" t="s">
        <v>15</v>
      </c>
      <c r="E2008" s="20">
        <v>0.161</v>
      </c>
      <c r="F2008" s="21">
        <v>22.1</v>
      </c>
      <c r="G2008" s="21">
        <f>ROUND(ROUND(E2008,8)*F2008,2)</f>
        <v>3.56</v>
      </c>
    </row>
    <row r="2009" spans="1:7" ht="18" customHeight="1">
      <c r="A2009" s="1"/>
      <c r="B2009" s="1"/>
      <c r="C2009" s="1"/>
      <c r="D2009" s="1"/>
      <c r="E2009" s="77" t="s">
        <v>589</v>
      </c>
      <c r="F2009" s="77"/>
      <c r="G2009" s="22">
        <f>SUM(G2007:G2008)</f>
        <v>17.18</v>
      </c>
    </row>
    <row r="2010" spans="1:7" ht="15" customHeight="1">
      <c r="A2010" s="1"/>
      <c r="B2010" s="1"/>
      <c r="C2010" s="1"/>
      <c r="D2010" s="1"/>
      <c r="E2010" s="78" t="s">
        <v>522</v>
      </c>
      <c r="F2010" s="78"/>
      <c r="G2010" s="4">
        <f>SUM(G2005,G2009)</f>
        <v>627.17999999999995</v>
      </c>
    </row>
    <row r="2011" spans="1:7" ht="15" customHeight="1">
      <c r="A2011" s="1"/>
      <c r="B2011" s="1"/>
      <c r="C2011" s="1"/>
      <c r="D2011" s="1"/>
      <c r="E2011" s="78" t="s">
        <v>523</v>
      </c>
      <c r="F2011" s="78"/>
      <c r="G2011" s="4">
        <f>ROUND(G2010*(0/100),2)</f>
        <v>0</v>
      </c>
    </row>
    <row r="2012" spans="1:7" ht="15" customHeight="1">
      <c r="A2012" s="1"/>
      <c r="B2012" s="1"/>
      <c r="C2012" s="1"/>
      <c r="D2012" s="1"/>
      <c r="E2012" s="78" t="s">
        <v>524</v>
      </c>
      <c r="F2012" s="78"/>
      <c r="G2012" s="4">
        <f>G2011+G2010</f>
        <v>627.17999999999995</v>
      </c>
    </row>
    <row r="2013" spans="1:7" ht="9.9499999999999993" customHeight="1">
      <c r="A2013" s="1"/>
      <c r="B2013" s="1"/>
      <c r="C2013" s="1"/>
      <c r="D2013" s="1"/>
      <c r="E2013" s="79"/>
      <c r="F2013" s="79"/>
      <c r="G2013" s="79"/>
    </row>
    <row r="2014" spans="1:7" ht="20.100000000000001" customHeight="1">
      <c r="A2014" s="80" t="s">
        <v>1221</v>
      </c>
      <c r="B2014" s="80"/>
      <c r="C2014" s="80"/>
      <c r="D2014" s="80"/>
      <c r="E2014" s="80"/>
      <c r="F2014" s="80"/>
      <c r="G2014" s="80"/>
    </row>
    <row r="2015" spans="1:7" ht="15" customHeight="1">
      <c r="A2015" s="76" t="s">
        <v>553</v>
      </c>
      <c r="B2015" s="76"/>
      <c r="C2015" s="12" t="s">
        <v>4</v>
      </c>
      <c r="D2015" s="12" t="s">
        <v>501</v>
      </c>
      <c r="E2015" s="12" t="s">
        <v>502</v>
      </c>
      <c r="F2015" s="12" t="s">
        <v>503</v>
      </c>
      <c r="G2015" s="12" t="s">
        <v>504</v>
      </c>
    </row>
    <row r="2016" spans="1:7" ht="29.1" customHeight="1">
      <c r="A2016" s="18" t="s">
        <v>1222</v>
      </c>
      <c r="B2016" s="19" t="s">
        <v>1223</v>
      </c>
      <c r="C2016" s="18" t="s">
        <v>14</v>
      </c>
      <c r="D2016" s="18" t="s">
        <v>58</v>
      </c>
      <c r="E2016" s="20">
        <v>4.8166000000000002</v>
      </c>
      <c r="F2016" s="21">
        <v>0.92</v>
      </c>
      <c r="G2016" s="21">
        <f>TRUNC(TRUNC(E2016,8)*F2016,2)</f>
        <v>4.43</v>
      </c>
    </row>
    <row r="2017" spans="1:7" ht="29.1" customHeight="1">
      <c r="A2017" s="18" t="s">
        <v>1224</v>
      </c>
      <c r="B2017" s="19" t="s">
        <v>1225</v>
      </c>
      <c r="C2017" s="18" t="s">
        <v>14</v>
      </c>
      <c r="D2017" s="18" t="s">
        <v>81</v>
      </c>
      <c r="E2017" s="20">
        <v>6.8503999999999996</v>
      </c>
      <c r="F2017" s="21">
        <v>29.14</v>
      </c>
      <c r="G2017" s="21">
        <f>TRUNC(TRUNC(E2017,8)*F2017,2)</f>
        <v>199.62</v>
      </c>
    </row>
    <row r="2018" spans="1:7" ht="29.1" customHeight="1">
      <c r="A2018" s="18" t="s">
        <v>1226</v>
      </c>
      <c r="B2018" s="19" t="s">
        <v>1227</v>
      </c>
      <c r="C2018" s="18" t="s">
        <v>14</v>
      </c>
      <c r="D2018" s="18" t="s">
        <v>48</v>
      </c>
      <c r="E2018" s="20">
        <v>1</v>
      </c>
      <c r="F2018" s="21">
        <v>431.7</v>
      </c>
      <c r="G2018" s="21">
        <f>TRUNC(TRUNC(E2018,8)*F2018,2)</f>
        <v>431.7</v>
      </c>
    </row>
    <row r="2019" spans="1:7" ht="21" customHeight="1">
      <c r="A2019" s="18" t="s">
        <v>945</v>
      </c>
      <c r="B2019" s="19" t="s">
        <v>946</v>
      </c>
      <c r="C2019" s="18" t="s">
        <v>14</v>
      </c>
      <c r="D2019" s="18" t="s">
        <v>947</v>
      </c>
      <c r="E2019" s="20">
        <v>0.88290000000000002</v>
      </c>
      <c r="F2019" s="21">
        <v>38.65</v>
      </c>
      <c r="G2019" s="21">
        <f>TRUNC(TRUNC(E2019,8)*F2019,2)</f>
        <v>34.119999999999997</v>
      </c>
    </row>
    <row r="2020" spans="1:7" ht="15" customHeight="1">
      <c r="A2020" s="1"/>
      <c r="B2020" s="1"/>
      <c r="C2020" s="1"/>
      <c r="D2020" s="1"/>
      <c r="E2020" s="77" t="s">
        <v>555</v>
      </c>
      <c r="F2020" s="77"/>
      <c r="G2020" s="22">
        <f>SUM(G2016:G2019)</f>
        <v>669.87</v>
      </c>
    </row>
    <row r="2021" spans="1:7" ht="15" customHeight="1">
      <c r="A2021" s="76" t="s">
        <v>586</v>
      </c>
      <c r="B2021" s="76"/>
      <c r="C2021" s="12" t="s">
        <v>4</v>
      </c>
      <c r="D2021" s="12" t="s">
        <v>501</v>
      </c>
      <c r="E2021" s="12" t="s">
        <v>502</v>
      </c>
      <c r="F2021" s="12" t="s">
        <v>503</v>
      </c>
      <c r="G2021" s="12" t="s">
        <v>504</v>
      </c>
    </row>
    <row r="2022" spans="1:7" ht="15" customHeight="1">
      <c r="A2022" s="18" t="s">
        <v>818</v>
      </c>
      <c r="B2022" s="19" t="s">
        <v>819</v>
      </c>
      <c r="C2022" s="18" t="s">
        <v>14</v>
      </c>
      <c r="D2022" s="18" t="s">
        <v>15</v>
      </c>
      <c r="E2022" s="20">
        <v>0.35630000000000001</v>
      </c>
      <c r="F2022" s="21">
        <v>28.88</v>
      </c>
      <c r="G2022" s="21">
        <f>TRUNC(TRUNC(E2022,8)*F2022,2)</f>
        <v>10.28</v>
      </c>
    </row>
    <row r="2023" spans="1:7" ht="15" customHeight="1">
      <c r="A2023" s="18" t="s">
        <v>607</v>
      </c>
      <c r="B2023" s="19" t="s">
        <v>608</v>
      </c>
      <c r="C2023" s="18" t="s">
        <v>14</v>
      </c>
      <c r="D2023" s="18" t="s">
        <v>15</v>
      </c>
      <c r="E2023" s="20">
        <v>0.1779</v>
      </c>
      <c r="F2023" s="21">
        <v>22.1</v>
      </c>
      <c r="G2023" s="21">
        <f>TRUNC(TRUNC(E2023,8)*F2023,2)</f>
        <v>3.93</v>
      </c>
    </row>
    <row r="2024" spans="1:7" ht="18" customHeight="1">
      <c r="A2024" s="1"/>
      <c r="B2024" s="1"/>
      <c r="C2024" s="1"/>
      <c r="D2024" s="1"/>
      <c r="E2024" s="77" t="s">
        <v>589</v>
      </c>
      <c r="F2024" s="77"/>
      <c r="G2024" s="22">
        <f>SUM(G2022:G2023)</f>
        <v>14.209999999999999</v>
      </c>
    </row>
    <row r="2025" spans="1:7" ht="15" customHeight="1">
      <c r="A2025" s="1"/>
      <c r="B2025" s="1"/>
      <c r="C2025" s="1"/>
      <c r="D2025" s="1"/>
      <c r="E2025" s="78" t="s">
        <v>522</v>
      </c>
      <c r="F2025" s="78"/>
      <c r="G2025" s="4">
        <f>SUM(G2020,G2024)</f>
        <v>684.08</v>
      </c>
    </row>
    <row r="2026" spans="1:7" ht="15" customHeight="1">
      <c r="A2026" s="1"/>
      <c r="B2026" s="1"/>
      <c r="C2026" s="1"/>
      <c r="D2026" s="1"/>
      <c r="E2026" s="78" t="s">
        <v>523</v>
      </c>
      <c r="F2026" s="78"/>
      <c r="G2026" s="4">
        <f>ROUND(G2025*(0/100),2)</f>
        <v>0</v>
      </c>
    </row>
    <row r="2027" spans="1:7" ht="15" customHeight="1">
      <c r="A2027" s="1"/>
      <c r="B2027" s="1"/>
      <c r="C2027" s="1"/>
      <c r="D2027" s="1"/>
      <c r="E2027" s="78" t="s">
        <v>524</v>
      </c>
      <c r="F2027" s="78"/>
      <c r="G2027" s="4">
        <f>G2026+G2025</f>
        <v>684.08</v>
      </c>
    </row>
    <row r="2028" spans="1:7" ht="9.9499999999999993" customHeight="1">
      <c r="A2028" s="1"/>
      <c r="B2028" s="1"/>
      <c r="C2028" s="1"/>
      <c r="D2028" s="1"/>
      <c r="E2028" s="79"/>
      <c r="F2028" s="79"/>
      <c r="G2028" s="79"/>
    </row>
    <row r="2029" spans="1:7" ht="20.100000000000001" customHeight="1">
      <c r="A2029" s="80" t="s">
        <v>1228</v>
      </c>
      <c r="B2029" s="80"/>
      <c r="C2029" s="80"/>
      <c r="D2029" s="80"/>
      <c r="E2029" s="80"/>
      <c r="F2029" s="80"/>
      <c r="G2029" s="80"/>
    </row>
    <row r="2030" spans="1:7" ht="15" customHeight="1">
      <c r="A2030" s="76" t="s">
        <v>553</v>
      </c>
      <c r="B2030" s="76"/>
      <c r="C2030" s="12" t="s">
        <v>4</v>
      </c>
      <c r="D2030" s="12" t="s">
        <v>501</v>
      </c>
      <c r="E2030" s="12" t="s">
        <v>502</v>
      </c>
      <c r="F2030" s="12" t="s">
        <v>503</v>
      </c>
      <c r="G2030" s="12" t="s">
        <v>504</v>
      </c>
    </row>
    <row r="2031" spans="1:7" ht="15" customHeight="1">
      <c r="A2031" s="18" t="s">
        <v>1229</v>
      </c>
      <c r="B2031" s="19" t="s">
        <v>1230</v>
      </c>
      <c r="C2031" s="18" t="s">
        <v>29</v>
      </c>
      <c r="D2031" s="18" t="s">
        <v>58</v>
      </c>
      <c r="E2031" s="20">
        <v>3</v>
      </c>
      <c r="F2031" s="23">
        <v>16.63</v>
      </c>
      <c r="G2031" s="23">
        <f>ROUND(ROUND(E2031,8)*F2031,4)</f>
        <v>49.89</v>
      </c>
    </row>
    <row r="2032" spans="1:7" ht="15" customHeight="1">
      <c r="A2032" s="18" t="s">
        <v>1231</v>
      </c>
      <c r="B2032" s="19" t="s">
        <v>1232</v>
      </c>
      <c r="C2032" s="18" t="s">
        <v>29</v>
      </c>
      <c r="D2032" s="18" t="s">
        <v>58</v>
      </c>
      <c r="E2032" s="20">
        <v>1</v>
      </c>
      <c r="F2032" s="23">
        <v>66.98</v>
      </c>
      <c r="G2032" s="23">
        <f>ROUND(ROUND(E2032,8)*F2032,4)</f>
        <v>66.98</v>
      </c>
    </row>
    <row r="2033" spans="1:7" ht="15" customHeight="1">
      <c r="A2033" s="18" t="s">
        <v>1233</v>
      </c>
      <c r="B2033" s="19" t="s">
        <v>1234</v>
      </c>
      <c r="C2033" s="18" t="s">
        <v>29</v>
      </c>
      <c r="D2033" s="18" t="s">
        <v>58</v>
      </c>
      <c r="E2033" s="20">
        <v>1</v>
      </c>
      <c r="F2033" s="23">
        <v>165.99</v>
      </c>
      <c r="G2033" s="23">
        <f>ROUND(ROUND(E2033,8)*F2033,4)</f>
        <v>165.99</v>
      </c>
    </row>
    <row r="2034" spans="1:7" ht="15" customHeight="1">
      <c r="A2034" s="1"/>
      <c r="B2034" s="1"/>
      <c r="C2034" s="1"/>
      <c r="D2034" s="1"/>
      <c r="E2034" s="77" t="s">
        <v>555</v>
      </c>
      <c r="F2034" s="77"/>
      <c r="G2034" s="24">
        <f>SUM(G2031:G2033)</f>
        <v>282.86</v>
      </c>
    </row>
    <row r="2035" spans="1:7" ht="15" customHeight="1">
      <c r="A2035" s="76" t="s">
        <v>586</v>
      </c>
      <c r="B2035" s="76"/>
      <c r="C2035" s="12" t="s">
        <v>4</v>
      </c>
      <c r="D2035" s="12" t="s">
        <v>501</v>
      </c>
      <c r="E2035" s="12" t="s">
        <v>502</v>
      </c>
      <c r="F2035" s="12" t="s">
        <v>503</v>
      </c>
      <c r="G2035" s="12" t="s">
        <v>504</v>
      </c>
    </row>
    <row r="2036" spans="1:7" ht="21" customHeight="1">
      <c r="A2036" s="18" t="s">
        <v>795</v>
      </c>
      <c r="B2036" s="19" t="s">
        <v>796</v>
      </c>
      <c r="C2036" s="18" t="s">
        <v>14</v>
      </c>
      <c r="D2036" s="18" t="s">
        <v>15</v>
      </c>
      <c r="E2036" s="20">
        <v>2.5499999999999998</v>
      </c>
      <c r="F2036" s="23">
        <v>23.13</v>
      </c>
      <c r="G2036" s="23">
        <f>ROUND(ROUND(E2036,8)*F2036,4)</f>
        <v>58.981499999999997</v>
      </c>
    </row>
    <row r="2037" spans="1:7" ht="21" customHeight="1">
      <c r="A2037" s="18" t="s">
        <v>1235</v>
      </c>
      <c r="B2037" s="19" t="s">
        <v>1236</v>
      </c>
      <c r="C2037" s="18" t="s">
        <v>14</v>
      </c>
      <c r="D2037" s="18" t="s">
        <v>15</v>
      </c>
      <c r="E2037" s="20">
        <v>2.5499999999999998</v>
      </c>
      <c r="F2037" s="23">
        <v>27.62</v>
      </c>
      <c r="G2037" s="23">
        <f>ROUND(ROUND(E2037,8)*F2037,4)</f>
        <v>70.430999999999997</v>
      </c>
    </row>
    <row r="2038" spans="1:7" ht="18" customHeight="1">
      <c r="A2038" s="1"/>
      <c r="B2038" s="1"/>
      <c r="C2038" s="1"/>
      <c r="D2038" s="1"/>
      <c r="E2038" s="77" t="s">
        <v>589</v>
      </c>
      <c r="F2038" s="77"/>
      <c r="G2038" s="24">
        <f>SUM(G2036:G2037)</f>
        <v>129.41249999999999</v>
      </c>
    </row>
    <row r="2039" spans="1:7" ht="15" customHeight="1">
      <c r="A2039" s="1"/>
      <c r="B2039" s="1"/>
      <c r="C2039" s="1"/>
      <c r="D2039" s="1"/>
      <c r="E2039" s="78" t="s">
        <v>522</v>
      </c>
      <c r="F2039" s="78"/>
      <c r="G2039" s="4">
        <f>SUM(G2034,G2038)</f>
        <v>412.27250000000004</v>
      </c>
    </row>
    <row r="2040" spans="1:7" ht="15" customHeight="1">
      <c r="A2040" s="1"/>
      <c r="B2040" s="1"/>
      <c r="C2040" s="1"/>
      <c r="D2040" s="1"/>
      <c r="E2040" s="78" t="s">
        <v>523</v>
      </c>
      <c r="F2040" s="78"/>
      <c r="G2040" s="4">
        <f>ROUND(G2039*(0/100),2)</f>
        <v>0</v>
      </c>
    </row>
    <row r="2041" spans="1:7" ht="15" customHeight="1">
      <c r="A2041" s="1"/>
      <c r="B2041" s="1"/>
      <c r="C2041" s="1"/>
      <c r="D2041" s="1"/>
      <c r="E2041" s="78" t="s">
        <v>524</v>
      </c>
      <c r="F2041" s="78"/>
      <c r="G2041" s="4">
        <f>G2040+G2039</f>
        <v>412.27250000000004</v>
      </c>
    </row>
    <row r="2042" spans="1:7" ht="9.9499999999999993" customHeight="1">
      <c r="A2042" s="1"/>
      <c r="B2042" s="1"/>
      <c r="C2042" s="1"/>
      <c r="D2042" s="1"/>
      <c r="E2042" s="79"/>
      <c r="F2042" s="79"/>
      <c r="G2042" s="79"/>
    </row>
    <row r="2043" spans="1:7" ht="20.100000000000001" customHeight="1">
      <c r="A2043" s="80" t="s">
        <v>1237</v>
      </c>
      <c r="B2043" s="80"/>
      <c r="C2043" s="80"/>
      <c r="D2043" s="80"/>
      <c r="E2043" s="80"/>
      <c r="F2043" s="80"/>
      <c r="G2043" s="80"/>
    </row>
    <row r="2044" spans="1:7" ht="15" customHeight="1">
      <c r="A2044" s="76" t="s">
        <v>553</v>
      </c>
      <c r="B2044" s="76"/>
      <c r="C2044" s="12" t="s">
        <v>4</v>
      </c>
      <c r="D2044" s="12" t="s">
        <v>501</v>
      </c>
      <c r="E2044" s="12" t="s">
        <v>502</v>
      </c>
      <c r="F2044" s="12" t="s">
        <v>503</v>
      </c>
      <c r="G2044" s="12" t="s">
        <v>504</v>
      </c>
    </row>
    <row r="2045" spans="1:7" ht="15" customHeight="1">
      <c r="A2045" s="18" t="s">
        <v>1229</v>
      </c>
      <c r="B2045" s="19" t="s">
        <v>1230</v>
      </c>
      <c r="C2045" s="18" t="s">
        <v>29</v>
      </c>
      <c r="D2045" s="18" t="s">
        <v>58</v>
      </c>
      <c r="E2045" s="20">
        <v>3</v>
      </c>
      <c r="F2045" s="21">
        <v>16.63</v>
      </c>
      <c r="G2045" s="21">
        <f>ROUND(ROUND(E2045,8)*F2045,2)</f>
        <v>49.89</v>
      </c>
    </row>
    <row r="2046" spans="1:7" ht="15" customHeight="1">
      <c r="A2046" s="18" t="s">
        <v>1231</v>
      </c>
      <c r="B2046" s="19" t="s">
        <v>1232</v>
      </c>
      <c r="C2046" s="18" t="s">
        <v>29</v>
      </c>
      <c r="D2046" s="18" t="s">
        <v>58</v>
      </c>
      <c r="E2046" s="20">
        <v>1</v>
      </c>
      <c r="F2046" s="21">
        <v>66.98</v>
      </c>
      <c r="G2046" s="21">
        <f>ROUND(ROUND(E2046,8)*F2046,2)</f>
        <v>66.98</v>
      </c>
    </row>
    <row r="2047" spans="1:7" ht="15" customHeight="1">
      <c r="A2047" s="18" t="s">
        <v>1238</v>
      </c>
      <c r="B2047" s="19" t="s">
        <v>1239</v>
      </c>
      <c r="C2047" s="18" t="s">
        <v>29</v>
      </c>
      <c r="D2047" s="18" t="s">
        <v>58</v>
      </c>
      <c r="E2047" s="20">
        <v>1</v>
      </c>
      <c r="F2047" s="21">
        <v>318.99</v>
      </c>
      <c r="G2047" s="21">
        <f>ROUND(ROUND(E2047,8)*F2047,2)</f>
        <v>318.99</v>
      </c>
    </row>
    <row r="2048" spans="1:7" ht="15" customHeight="1">
      <c r="A2048" s="1"/>
      <c r="B2048" s="1"/>
      <c r="C2048" s="1"/>
      <c r="D2048" s="1"/>
      <c r="E2048" s="77" t="s">
        <v>555</v>
      </c>
      <c r="F2048" s="77"/>
      <c r="G2048" s="22">
        <f>SUM(G2045:G2047)</f>
        <v>435.86</v>
      </c>
    </row>
    <row r="2049" spans="1:7" ht="15" customHeight="1">
      <c r="A2049" s="76" t="s">
        <v>586</v>
      </c>
      <c r="B2049" s="76"/>
      <c r="C2049" s="12" t="s">
        <v>4</v>
      </c>
      <c r="D2049" s="12" t="s">
        <v>501</v>
      </c>
      <c r="E2049" s="12" t="s">
        <v>502</v>
      </c>
      <c r="F2049" s="12" t="s">
        <v>503</v>
      </c>
      <c r="G2049" s="12" t="s">
        <v>504</v>
      </c>
    </row>
    <row r="2050" spans="1:7" ht="21" customHeight="1">
      <c r="A2050" s="18" t="s">
        <v>795</v>
      </c>
      <c r="B2050" s="19" t="s">
        <v>796</v>
      </c>
      <c r="C2050" s="18" t="s">
        <v>14</v>
      </c>
      <c r="D2050" s="18" t="s">
        <v>15</v>
      </c>
      <c r="E2050" s="20">
        <v>3.75</v>
      </c>
      <c r="F2050" s="21">
        <v>23.13</v>
      </c>
      <c r="G2050" s="21">
        <f>ROUND(ROUND(E2050,8)*F2050,2)</f>
        <v>86.74</v>
      </c>
    </row>
    <row r="2051" spans="1:7" ht="21" customHeight="1">
      <c r="A2051" s="18" t="s">
        <v>1235</v>
      </c>
      <c r="B2051" s="19" t="s">
        <v>1236</v>
      </c>
      <c r="C2051" s="18" t="s">
        <v>14</v>
      </c>
      <c r="D2051" s="18" t="s">
        <v>15</v>
      </c>
      <c r="E2051" s="20">
        <v>3.75</v>
      </c>
      <c r="F2051" s="21">
        <v>27.62</v>
      </c>
      <c r="G2051" s="21">
        <f>ROUND(ROUND(E2051,8)*F2051,2)</f>
        <v>103.58</v>
      </c>
    </row>
    <row r="2052" spans="1:7" ht="18" customHeight="1">
      <c r="A2052" s="1"/>
      <c r="B2052" s="1"/>
      <c r="C2052" s="1"/>
      <c r="D2052" s="1"/>
      <c r="E2052" s="77" t="s">
        <v>589</v>
      </c>
      <c r="F2052" s="77"/>
      <c r="G2052" s="22">
        <f>SUM(G2050:G2051)</f>
        <v>190.32</v>
      </c>
    </row>
    <row r="2053" spans="1:7" ht="15" customHeight="1">
      <c r="A2053" s="1"/>
      <c r="B2053" s="1"/>
      <c r="C2053" s="1"/>
      <c r="D2053" s="1"/>
      <c r="E2053" s="78" t="s">
        <v>522</v>
      </c>
      <c r="F2053" s="78"/>
      <c r="G2053" s="4">
        <f>SUM(G2048,G2052)</f>
        <v>626.18000000000006</v>
      </c>
    </row>
    <row r="2054" spans="1:7" ht="15" customHeight="1">
      <c r="A2054" s="1"/>
      <c r="B2054" s="1"/>
      <c r="C2054" s="1"/>
      <c r="D2054" s="1"/>
      <c r="E2054" s="78" t="s">
        <v>523</v>
      </c>
      <c r="F2054" s="78"/>
      <c r="G2054" s="4">
        <f>ROUND(G2053*(0/100),2)</f>
        <v>0</v>
      </c>
    </row>
    <row r="2055" spans="1:7" ht="15" customHeight="1">
      <c r="A2055" s="1"/>
      <c r="B2055" s="1"/>
      <c r="C2055" s="1"/>
      <c r="D2055" s="1"/>
      <c r="E2055" s="78" t="s">
        <v>524</v>
      </c>
      <c r="F2055" s="78"/>
      <c r="G2055" s="4">
        <f>G2054+G2053</f>
        <v>626.18000000000006</v>
      </c>
    </row>
    <row r="2056" spans="1:7" ht="9.9499999999999993" customHeight="1">
      <c r="A2056" s="1"/>
      <c r="B2056" s="1"/>
      <c r="C2056" s="1"/>
      <c r="D2056" s="1"/>
      <c r="E2056" s="79"/>
      <c r="F2056" s="79"/>
      <c r="G2056" s="79"/>
    </row>
    <row r="2057" spans="1:7" ht="20.100000000000001" customHeight="1">
      <c r="A2057" s="80" t="s">
        <v>1240</v>
      </c>
      <c r="B2057" s="80"/>
      <c r="C2057" s="80"/>
      <c r="D2057" s="80"/>
      <c r="E2057" s="80"/>
      <c r="F2057" s="80"/>
      <c r="G2057" s="80"/>
    </row>
    <row r="2058" spans="1:7" ht="15" customHeight="1">
      <c r="A2058" s="76" t="s">
        <v>553</v>
      </c>
      <c r="B2058" s="76"/>
      <c r="C2058" s="12" t="s">
        <v>4</v>
      </c>
      <c r="D2058" s="12" t="s">
        <v>501</v>
      </c>
      <c r="E2058" s="12" t="s">
        <v>502</v>
      </c>
      <c r="F2058" s="12" t="s">
        <v>503</v>
      </c>
      <c r="G2058" s="12" t="s">
        <v>504</v>
      </c>
    </row>
    <row r="2059" spans="1:7" ht="15" customHeight="1">
      <c r="A2059" s="18" t="s">
        <v>1241</v>
      </c>
      <c r="B2059" s="19" t="s">
        <v>1242</v>
      </c>
      <c r="C2059" s="18" t="s">
        <v>14</v>
      </c>
      <c r="D2059" s="18" t="s">
        <v>101</v>
      </c>
      <c r="E2059" s="20">
        <v>0.9</v>
      </c>
      <c r="F2059" s="23">
        <v>48.6</v>
      </c>
      <c r="G2059" s="23">
        <f>ROUND(ROUND(E2059,8)*F2059,4)</f>
        <v>43.74</v>
      </c>
    </row>
    <row r="2060" spans="1:7" ht="21" customHeight="1">
      <c r="A2060" s="18" t="s">
        <v>1243</v>
      </c>
      <c r="B2060" s="19" t="s">
        <v>1244</v>
      </c>
      <c r="C2060" s="18" t="s">
        <v>14</v>
      </c>
      <c r="D2060" s="18" t="s">
        <v>48</v>
      </c>
      <c r="E2060" s="20">
        <v>1.05</v>
      </c>
      <c r="F2060" s="23">
        <v>84.55</v>
      </c>
      <c r="G2060" s="23">
        <f>ROUND(ROUND(E2060,8)*F2060,4)</f>
        <v>88.777500000000003</v>
      </c>
    </row>
    <row r="2061" spans="1:7" ht="15" customHeight="1">
      <c r="A2061" s="1"/>
      <c r="B2061" s="1"/>
      <c r="C2061" s="1"/>
      <c r="D2061" s="1"/>
      <c r="E2061" s="77" t="s">
        <v>555</v>
      </c>
      <c r="F2061" s="77"/>
      <c r="G2061" s="24">
        <f>SUM(G2059:G2060)</f>
        <v>132.51750000000001</v>
      </c>
    </row>
    <row r="2062" spans="1:7" ht="15" customHeight="1">
      <c r="A2062" s="76" t="s">
        <v>586</v>
      </c>
      <c r="B2062" s="76"/>
      <c r="C2062" s="12" t="s">
        <v>4</v>
      </c>
      <c r="D2062" s="12" t="s">
        <v>501</v>
      </c>
      <c r="E2062" s="12" t="s">
        <v>502</v>
      </c>
      <c r="F2062" s="12" t="s">
        <v>503</v>
      </c>
      <c r="G2062" s="12" t="s">
        <v>504</v>
      </c>
    </row>
    <row r="2063" spans="1:7" ht="15" customHeight="1">
      <c r="A2063" s="18" t="s">
        <v>1245</v>
      </c>
      <c r="B2063" s="19" t="s">
        <v>1246</v>
      </c>
      <c r="C2063" s="18" t="s">
        <v>14</v>
      </c>
      <c r="D2063" s="18" t="s">
        <v>15</v>
      </c>
      <c r="E2063" s="20">
        <v>0.18</v>
      </c>
      <c r="F2063" s="23">
        <v>27.79</v>
      </c>
      <c r="G2063" s="23">
        <f>ROUND(ROUND(E2063,8)*F2063,4)</f>
        <v>5.0022000000000002</v>
      </c>
    </row>
    <row r="2064" spans="1:7" ht="15" customHeight="1">
      <c r="A2064" s="18" t="s">
        <v>607</v>
      </c>
      <c r="B2064" s="19" t="s">
        <v>608</v>
      </c>
      <c r="C2064" s="18" t="s">
        <v>14</v>
      </c>
      <c r="D2064" s="18" t="s">
        <v>15</v>
      </c>
      <c r="E2064" s="20">
        <v>0.18</v>
      </c>
      <c r="F2064" s="23">
        <v>22.1</v>
      </c>
      <c r="G2064" s="23">
        <f>ROUND(ROUND(E2064,8)*F2064,4)</f>
        <v>3.9780000000000002</v>
      </c>
    </row>
    <row r="2065" spans="1:7" ht="18" customHeight="1">
      <c r="A2065" s="1"/>
      <c r="B2065" s="1"/>
      <c r="C2065" s="1"/>
      <c r="D2065" s="1"/>
      <c r="E2065" s="77" t="s">
        <v>589</v>
      </c>
      <c r="F2065" s="77"/>
      <c r="G2065" s="24">
        <f>SUM(G2063:G2064)</f>
        <v>8.9802</v>
      </c>
    </row>
    <row r="2066" spans="1:7" ht="15" customHeight="1">
      <c r="A2066" s="1"/>
      <c r="B2066" s="1"/>
      <c r="C2066" s="1"/>
      <c r="D2066" s="1"/>
      <c r="E2066" s="78" t="s">
        <v>522</v>
      </c>
      <c r="F2066" s="78"/>
      <c r="G2066" s="4">
        <f>SUM(G2061,G2065)</f>
        <v>141.49770000000001</v>
      </c>
    </row>
    <row r="2067" spans="1:7" ht="15" customHeight="1">
      <c r="A2067" s="1"/>
      <c r="B2067" s="1"/>
      <c r="C2067" s="1"/>
      <c r="D2067" s="1"/>
      <c r="E2067" s="78" t="s">
        <v>523</v>
      </c>
      <c r="F2067" s="78"/>
      <c r="G2067" s="4">
        <f>ROUND(G2066*(0/100),2)</f>
        <v>0</v>
      </c>
    </row>
    <row r="2068" spans="1:7" ht="15" customHeight="1">
      <c r="A2068" s="1"/>
      <c r="B2068" s="1"/>
      <c r="C2068" s="1"/>
      <c r="D2068" s="1"/>
      <c r="E2068" s="78" t="s">
        <v>524</v>
      </c>
      <c r="F2068" s="78"/>
      <c r="G2068" s="4">
        <f>G2067+G2066</f>
        <v>141.49770000000001</v>
      </c>
    </row>
    <row r="2069" spans="1:7" ht="9.9499999999999993" customHeight="1">
      <c r="A2069" s="1"/>
      <c r="B2069" s="1"/>
      <c r="C2069" s="1"/>
      <c r="D2069" s="1"/>
      <c r="E2069" s="79"/>
      <c r="F2069" s="79"/>
      <c r="G2069" s="79"/>
    </row>
    <row r="2070" spans="1:7" ht="20.100000000000001" customHeight="1">
      <c r="A2070" s="80" t="s">
        <v>1247</v>
      </c>
      <c r="B2070" s="80"/>
      <c r="C2070" s="80"/>
      <c r="D2070" s="80"/>
      <c r="E2070" s="80"/>
      <c r="F2070" s="80"/>
      <c r="G2070" s="80"/>
    </row>
    <row r="2071" spans="1:7" ht="15" customHeight="1">
      <c r="A2071" s="76" t="s">
        <v>553</v>
      </c>
      <c r="B2071" s="76"/>
      <c r="C2071" s="12" t="s">
        <v>4</v>
      </c>
      <c r="D2071" s="12" t="s">
        <v>501</v>
      </c>
      <c r="E2071" s="12" t="s">
        <v>502</v>
      </c>
      <c r="F2071" s="12" t="s">
        <v>503</v>
      </c>
      <c r="G2071" s="12" t="s">
        <v>504</v>
      </c>
    </row>
    <row r="2072" spans="1:7" ht="21" customHeight="1">
      <c r="A2072" s="18" t="s">
        <v>1248</v>
      </c>
      <c r="B2072" s="19" t="s">
        <v>1249</v>
      </c>
      <c r="C2072" s="18" t="s">
        <v>170</v>
      </c>
      <c r="D2072" s="18" t="s">
        <v>1250</v>
      </c>
      <c r="E2072" s="20">
        <v>1</v>
      </c>
      <c r="F2072" s="21">
        <v>8.3000000000000007</v>
      </c>
      <c r="G2072" s="21">
        <f>ROUND(ROUND(E2072,8)*F2072,2)</f>
        <v>8.3000000000000007</v>
      </c>
    </row>
    <row r="2073" spans="1:7" ht="29.1" customHeight="1">
      <c r="A2073" s="18" t="s">
        <v>1251</v>
      </c>
      <c r="B2073" s="19" t="s">
        <v>432</v>
      </c>
      <c r="C2073" s="18" t="s">
        <v>170</v>
      </c>
      <c r="D2073" s="18" t="s">
        <v>196</v>
      </c>
      <c r="E2073" s="20">
        <v>1</v>
      </c>
      <c r="F2073" s="21">
        <v>89.33</v>
      </c>
      <c r="G2073" s="21">
        <f>ROUND(ROUND(E2073,8)*F2073,2)</f>
        <v>89.33</v>
      </c>
    </row>
    <row r="2074" spans="1:7" ht="15" customHeight="1">
      <c r="A2074" s="1"/>
      <c r="B2074" s="1"/>
      <c r="C2074" s="1"/>
      <c r="D2074" s="1"/>
      <c r="E2074" s="77" t="s">
        <v>555</v>
      </c>
      <c r="F2074" s="77"/>
      <c r="G2074" s="22">
        <f>SUM(G2072:G2073)</f>
        <v>97.63</v>
      </c>
    </row>
    <row r="2075" spans="1:7" ht="15" customHeight="1">
      <c r="A2075" s="76" t="s">
        <v>586</v>
      </c>
      <c r="B2075" s="76"/>
      <c r="C2075" s="12" t="s">
        <v>4</v>
      </c>
      <c r="D2075" s="12" t="s">
        <v>501</v>
      </c>
      <c r="E2075" s="12" t="s">
        <v>502</v>
      </c>
      <c r="F2075" s="12" t="s">
        <v>503</v>
      </c>
      <c r="G2075" s="12" t="s">
        <v>504</v>
      </c>
    </row>
    <row r="2076" spans="1:7" ht="15" customHeight="1">
      <c r="A2076" s="18" t="s">
        <v>739</v>
      </c>
      <c r="B2076" s="19" t="s">
        <v>740</v>
      </c>
      <c r="C2076" s="18" t="s">
        <v>14</v>
      </c>
      <c r="D2076" s="18" t="s">
        <v>15</v>
      </c>
      <c r="E2076" s="20">
        <v>0.5</v>
      </c>
      <c r="F2076" s="21">
        <v>29.25</v>
      </c>
      <c r="G2076" s="21">
        <f>ROUND(ROUND(E2076,8)*F2076,2)</f>
        <v>14.63</v>
      </c>
    </row>
    <row r="2077" spans="1:7" ht="15" customHeight="1">
      <c r="A2077" s="18" t="s">
        <v>607</v>
      </c>
      <c r="B2077" s="19" t="s">
        <v>608</v>
      </c>
      <c r="C2077" s="18" t="s">
        <v>14</v>
      </c>
      <c r="D2077" s="18" t="s">
        <v>15</v>
      </c>
      <c r="E2077" s="20">
        <v>0.5</v>
      </c>
      <c r="F2077" s="21">
        <v>22.1</v>
      </c>
      <c r="G2077" s="21">
        <f>ROUND(ROUND(E2077,8)*F2077,2)</f>
        <v>11.05</v>
      </c>
    </row>
    <row r="2078" spans="1:7" ht="18" customHeight="1">
      <c r="A2078" s="1"/>
      <c r="B2078" s="1"/>
      <c r="C2078" s="1"/>
      <c r="D2078" s="1"/>
      <c r="E2078" s="77" t="s">
        <v>589</v>
      </c>
      <c r="F2078" s="77"/>
      <c r="G2078" s="22">
        <f>SUM(G2076:G2077)</f>
        <v>25.68</v>
      </c>
    </row>
    <row r="2079" spans="1:7" ht="15" customHeight="1">
      <c r="A2079" s="1"/>
      <c r="B2079" s="1"/>
      <c r="C2079" s="1"/>
      <c r="D2079" s="1"/>
      <c r="E2079" s="78" t="s">
        <v>522</v>
      </c>
      <c r="F2079" s="78"/>
      <c r="G2079" s="4">
        <f>SUM(G2074,G2078)</f>
        <v>123.31</v>
      </c>
    </row>
    <row r="2080" spans="1:7" ht="15" customHeight="1">
      <c r="A2080" s="1"/>
      <c r="B2080" s="1"/>
      <c r="C2080" s="1"/>
      <c r="D2080" s="1"/>
      <c r="E2080" s="78" t="s">
        <v>523</v>
      </c>
      <c r="F2080" s="78"/>
      <c r="G2080" s="4">
        <f>ROUND(G2079*(0/100),2)</f>
        <v>0</v>
      </c>
    </row>
    <row r="2081" spans="1:7" ht="15" customHeight="1">
      <c r="A2081" s="1"/>
      <c r="B2081" s="1"/>
      <c r="C2081" s="1"/>
      <c r="D2081" s="1"/>
      <c r="E2081" s="78" t="s">
        <v>524</v>
      </c>
      <c r="F2081" s="78"/>
      <c r="G2081" s="4">
        <f>G2080+G2079</f>
        <v>123.31</v>
      </c>
    </row>
    <row r="2082" spans="1:7" ht="9.9499999999999993" customHeight="1">
      <c r="A2082" s="1"/>
      <c r="B2082" s="1"/>
      <c r="C2082" s="1"/>
      <c r="D2082" s="1"/>
      <c r="E2082" s="79"/>
      <c r="F2082" s="79"/>
      <c r="G2082" s="79"/>
    </row>
    <row r="2083" spans="1:7" ht="20.100000000000001" customHeight="1">
      <c r="A2083" s="80" t="s">
        <v>1252</v>
      </c>
      <c r="B2083" s="80"/>
      <c r="C2083" s="80"/>
      <c r="D2083" s="80"/>
      <c r="E2083" s="80"/>
      <c r="F2083" s="80"/>
      <c r="G2083" s="80"/>
    </row>
    <row r="2084" spans="1:7" ht="15" customHeight="1">
      <c r="A2084" s="76" t="s">
        <v>553</v>
      </c>
      <c r="B2084" s="76"/>
      <c r="C2084" s="12" t="s">
        <v>4</v>
      </c>
      <c r="D2084" s="12" t="s">
        <v>501</v>
      </c>
      <c r="E2084" s="12" t="s">
        <v>502</v>
      </c>
      <c r="F2084" s="12" t="s">
        <v>503</v>
      </c>
      <c r="G2084" s="12" t="s">
        <v>504</v>
      </c>
    </row>
    <row r="2085" spans="1:7" ht="15" customHeight="1">
      <c r="A2085" s="18" t="s">
        <v>1253</v>
      </c>
      <c r="B2085" s="19" t="s">
        <v>1254</v>
      </c>
      <c r="C2085" s="18" t="s">
        <v>29</v>
      </c>
      <c r="D2085" s="18" t="s">
        <v>58</v>
      </c>
      <c r="E2085" s="20">
        <v>1</v>
      </c>
      <c r="F2085" s="23">
        <v>84.1</v>
      </c>
      <c r="G2085" s="23">
        <f>ROUND(ROUND(E2085,8)*F2085,4)</f>
        <v>84.1</v>
      </c>
    </row>
    <row r="2086" spans="1:7" ht="15" customHeight="1">
      <c r="A2086" s="18" t="s">
        <v>1255</v>
      </c>
      <c r="B2086" s="19" t="s">
        <v>1256</v>
      </c>
      <c r="C2086" s="18" t="s">
        <v>14</v>
      </c>
      <c r="D2086" s="18" t="s">
        <v>58</v>
      </c>
      <c r="E2086" s="20">
        <v>7.1999999999999998E-3</v>
      </c>
      <c r="F2086" s="23">
        <v>14.56</v>
      </c>
      <c r="G2086" s="23">
        <f>ROUND(ROUND(E2086,8)*F2086,4)</f>
        <v>0.1048</v>
      </c>
    </row>
    <row r="2087" spans="1:7" ht="15" customHeight="1">
      <c r="A2087" s="1"/>
      <c r="B2087" s="1"/>
      <c r="C2087" s="1"/>
      <c r="D2087" s="1"/>
      <c r="E2087" s="77" t="s">
        <v>555</v>
      </c>
      <c r="F2087" s="77"/>
      <c r="G2087" s="24">
        <f>SUM(G2085:G2086)</f>
        <v>84.204799999999992</v>
      </c>
    </row>
    <row r="2088" spans="1:7" ht="15" customHeight="1">
      <c r="A2088" s="76" t="s">
        <v>586</v>
      </c>
      <c r="B2088" s="76"/>
      <c r="C2088" s="12" t="s">
        <v>4</v>
      </c>
      <c r="D2088" s="12" t="s">
        <v>501</v>
      </c>
      <c r="E2088" s="12" t="s">
        <v>502</v>
      </c>
      <c r="F2088" s="12" t="s">
        <v>503</v>
      </c>
      <c r="G2088" s="12" t="s">
        <v>504</v>
      </c>
    </row>
    <row r="2089" spans="1:7" ht="21" customHeight="1">
      <c r="A2089" s="18" t="s">
        <v>843</v>
      </c>
      <c r="B2089" s="19" t="s">
        <v>844</v>
      </c>
      <c r="C2089" s="18" t="s">
        <v>14</v>
      </c>
      <c r="D2089" s="18" t="s">
        <v>15</v>
      </c>
      <c r="E2089" s="20">
        <v>5</v>
      </c>
      <c r="F2089" s="23">
        <v>22.64</v>
      </c>
      <c r="G2089" s="23">
        <f>ROUND(ROUND(E2089,8)*F2089,4)</f>
        <v>113.2</v>
      </c>
    </row>
    <row r="2090" spans="1:7" ht="21" customHeight="1">
      <c r="A2090" s="18" t="s">
        <v>778</v>
      </c>
      <c r="B2090" s="19" t="s">
        <v>779</v>
      </c>
      <c r="C2090" s="18" t="s">
        <v>14</v>
      </c>
      <c r="D2090" s="18" t="s">
        <v>15</v>
      </c>
      <c r="E2090" s="20">
        <v>0.5</v>
      </c>
      <c r="F2090" s="23">
        <v>28.12</v>
      </c>
      <c r="G2090" s="23">
        <f>ROUND(ROUND(E2090,8)*F2090,4)</f>
        <v>14.06</v>
      </c>
    </row>
    <row r="2091" spans="1:7" ht="18" customHeight="1">
      <c r="A2091" s="1"/>
      <c r="B2091" s="1"/>
      <c r="C2091" s="1"/>
      <c r="D2091" s="1"/>
      <c r="E2091" s="77" t="s">
        <v>589</v>
      </c>
      <c r="F2091" s="77"/>
      <c r="G2091" s="24">
        <f>SUM(G2089:G2090)</f>
        <v>127.26</v>
      </c>
    </row>
    <row r="2092" spans="1:7" ht="15" customHeight="1">
      <c r="A2092" s="1"/>
      <c r="B2092" s="1"/>
      <c r="C2092" s="1"/>
      <c r="D2092" s="1"/>
      <c r="E2092" s="78" t="s">
        <v>522</v>
      </c>
      <c r="F2092" s="78"/>
      <c r="G2092" s="4">
        <f>SUM(G2087,G2091)</f>
        <v>211.4648</v>
      </c>
    </row>
    <row r="2093" spans="1:7" ht="15" customHeight="1">
      <c r="A2093" s="1"/>
      <c r="B2093" s="1"/>
      <c r="C2093" s="1"/>
      <c r="D2093" s="1"/>
      <c r="E2093" s="78" t="s">
        <v>523</v>
      </c>
      <c r="F2093" s="78"/>
      <c r="G2093" s="4">
        <f>ROUND(G2092*(0/100),2)</f>
        <v>0</v>
      </c>
    </row>
    <row r="2094" spans="1:7" ht="15" customHeight="1">
      <c r="A2094" s="1"/>
      <c r="B2094" s="1"/>
      <c r="C2094" s="1"/>
      <c r="D2094" s="1"/>
      <c r="E2094" s="78" t="s">
        <v>524</v>
      </c>
      <c r="F2094" s="78"/>
      <c r="G2094" s="4">
        <f>G2093+G2092</f>
        <v>211.4648</v>
      </c>
    </row>
    <row r="2095" spans="1:7" ht="9.9499999999999993" customHeight="1">
      <c r="A2095" s="1"/>
      <c r="B2095" s="1"/>
      <c r="C2095" s="1"/>
      <c r="D2095" s="1"/>
      <c r="E2095" s="79"/>
      <c r="F2095" s="79"/>
      <c r="G2095" s="79"/>
    </row>
    <row r="2096" spans="1:7" ht="20.100000000000001" customHeight="1">
      <c r="A2096" s="80" t="s">
        <v>1257</v>
      </c>
      <c r="B2096" s="80"/>
      <c r="C2096" s="80"/>
      <c r="D2096" s="80"/>
      <c r="E2096" s="80"/>
      <c r="F2096" s="80"/>
      <c r="G2096" s="80"/>
    </row>
    <row r="2097" spans="1:7" ht="15" customHeight="1">
      <c r="A2097" s="76" t="s">
        <v>553</v>
      </c>
      <c r="B2097" s="76"/>
      <c r="C2097" s="12" t="s">
        <v>4</v>
      </c>
      <c r="D2097" s="12" t="s">
        <v>501</v>
      </c>
      <c r="E2097" s="12" t="s">
        <v>502</v>
      </c>
      <c r="F2097" s="12" t="s">
        <v>503</v>
      </c>
      <c r="G2097" s="12" t="s">
        <v>504</v>
      </c>
    </row>
    <row r="2098" spans="1:7" ht="15" customHeight="1">
      <c r="A2098" s="18" t="s">
        <v>1258</v>
      </c>
      <c r="B2098" s="19" t="s">
        <v>438</v>
      </c>
      <c r="C2098" s="18" t="s">
        <v>170</v>
      </c>
      <c r="D2098" s="18" t="s">
        <v>93</v>
      </c>
      <c r="E2098" s="20">
        <v>1</v>
      </c>
      <c r="F2098" s="21">
        <v>559.45000000000005</v>
      </c>
      <c r="G2098" s="21">
        <f>ROUND(ROUND(E2098,8)*F2098,2)</f>
        <v>559.45000000000005</v>
      </c>
    </row>
    <row r="2099" spans="1:7" ht="15" customHeight="1">
      <c r="A2099" s="1"/>
      <c r="B2099" s="1"/>
      <c r="C2099" s="1"/>
      <c r="D2099" s="1"/>
      <c r="E2099" s="77" t="s">
        <v>555</v>
      </c>
      <c r="F2099" s="77"/>
      <c r="G2099" s="22">
        <f>SUM(G2098:G2098)</f>
        <v>559.45000000000005</v>
      </c>
    </row>
    <row r="2100" spans="1:7" ht="15" customHeight="1">
      <c r="A2100" s="76" t="s">
        <v>586</v>
      </c>
      <c r="B2100" s="76"/>
      <c r="C2100" s="12" t="s">
        <v>4</v>
      </c>
      <c r="D2100" s="12" t="s">
        <v>501</v>
      </c>
      <c r="E2100" s="12" t="s">
        <v>502</v>
      </c>
      <c r="F2100" s="12" t="s">
        <v>503</v>
      </c>
      <c r="G2100" s="12" t="s">
        <v>504</v>
      </c>
    </row>
    <row r="2101" spans="1:7" ht="15" customHeight="1">
      <c r="A2101" s="18" t="s">
        <v>818</v>
      </c>
      <c r="B2101" s="19" t="s">
        <v>819</v>
      </c>
      <c r="C2101" s="18" t="s">
        <v>14</v>
      </c>
      <c r="D2101" s="18" t="s">
        <v>15</v>
      </c>
      <c r="E2101" s="20">
        <v>0.3</v>
      </c>
      <c r="F2101" s="21">
        <v>28.88</v>
      </c>
      <c r="G2101" s="21">
        <f>ROUND(ROUND(E2101,8)*F2101,2)</f>
        <v>8.66</v>
      </c>
    </row>
    <row r="2102" spans="1:7" ht="15" customHeight="1">
      <c r="A2102" s="18" t="s">
        <v>607</v>
      </c>
      <c r="B2102" s="19" t="s">
        <v>608</v>
      </c>
      <c r="C2102" s="18" t="s">
        <v>14</v>
      </c>
      <c r="D2102" s="18" t="s">
        <v>15</v>
      </c>
      <c r="E2102" s="20">
        <v>0.3</v>
      </c>
      <c r="F2102" s="21">
        <v>22.1</v>
      </c>
      <c r="G2102" s="21">
        <f>ROUND(ROUND(E2102,8)*F2102,2)</f>
        <v>6.63</v>
      </c>
    </row>
    <row r="2103" spans="1:7" ht="18" customHeight="1">
      <c r="A2103" s="1"/>
      <c r="B2103" s="1"/>
      <c r="C2103" s="1"/>
      <c r="D2103" s="1"/>
      <c r="E2103" s="77" t="s">
        <v>589</v>
      </c>
      <c r="F2103" s="77"/>
      <c r="G2103" s="22">
        <f>SUM(G2101:G2102)</f>
        <v>15.29</v>
      </c>
    </row>
    <row r="2104" spans="1:7" ht="15" customHeight="1">
      <c r="A2104" s="1"/>
      <c r="B2104" s="1"/>
      <c r="C2104" s="1"/>
      <c r="D2104" s="1"/>
      <c r="E2104" s="78" t="s">
        <v>522</v>
      </c>
      <c r="F2104" s="78"/>
      <c r="G2104" s="4">
        <f>SUM(G2099,G2103)</f>
        <v>574.74</v>
      </c>
    </row>
    <row r="2105" spans="1:7" ht="15" customHeight="1">
      <c r="A2105" s="1"/>
      <c r="B2105" s="1"/>
      <c r="C2105" s="1"/>
      <c r="D2105" s="1"/>
      <c r="E2105" s="78" t="s">
        <v>523</v>
      </c>
      <c r="F2105" s="78"/>
      <c r="G2105" s="4">
        <f>ROUND(G2104*(0/100),2)</f>
        <v>0</v>
      </c>
    </row>
    <row r="2106" spans="1:7" ht="15" customHeight="1">
      <c r="A2106" s="1"/>
      <c r="B2106" s="1"/>
      <c r="C2106" s="1"/>
      <c r="D2106" s="1"/>
      <c r="E2106" s="78" t="s">
        <v>524</v>
      </c>
      <c r="F2106" s="78"/>
      <c r="G2106" s="4">
        <f>G2105+G2104</f>
        <v>574.74</v>
      </c>
    </row>
    <row r="2107" spans="1:7" ht="9.9499999999999993" customHeight="1">
      <c r="A2107" s="1"/>
      <c r="B2107" s="1"/>
      <c r="C2107" s="1"/>
      <c r="D2107" s="1"/>
      <c r="E2107" s="79"/>
      <c r="F2107" s="79"/>
      <c r="G2107" s="79"/>
    </row>
    <row r="2108" spans="1:7" ht="20.100000000000001" customHeight="1">
      <c r="A2108" s="80" t="s">
        <v>1259</v>
      </c>
      <c r="B2108" s="80"/>
      <c r="C2108" s="80"/>
      <c r="D2108" s="80"/>
      <c r="E2108" s="80"/>
      <c r="F2108" s="80"/>
      <c r="G2108" s="80"/>
    </row>
    <row r="2109" spans="1:7" ht="15" customHeight="1">
      <c r="A2109" s="76" t="s">
        <v>553</v>
      </c>
      <c r="B2109" s="76"/>
      <c r="C2109" s="12" t="s">
        <v>4</v>
      </c>
      <c r="D2109" s="12" t="s">
        <v>501</v>
      </c>
      <c r="E2109" s="12" t="s">
        <v>502</v>
      </c>
      <c r="F2109" s="12" t="s">
        <v>503</v>
      </c>
      <c r="G2109" s="12" t="s">
        <v>504</v>
      </c>
    </row>
    <row r="2110" spans="1:7" ht="15" customHeight="1">
      <c r="A2110" s="18" t="s">
        <v>1260</v>
      </c>
      <c r="B2110" s="19" t="s">
        <v>1261</v>
      </c>
      <c r="C2110" s="18" t="s">
        <v>564</v>
      </c>
      <c r="D2110" s="18" t="s">
        <v>58</v>
      </c>
      <c r="E2110" s="20">
        <v>1</v>
      </c>
      <c r="F2110" s="21">
        <v>13.43</v>
      </c>
      <c r="G2110" s="21">
        <f>ROUND(ROUND(E2110,8)*F2110,2)</f>
        <v>13.43</v>
      </c>
    </row>
    <row r="2111" spans="1:7" ht="15" customHeight="1">
      <c r="A2111" s="1"/>
      <c r="B2111" s="1"/>
      <c r="C2111" s="1"/>
      <c r="D2111" s="1"/>
      <c r="E2111" s="77" t="s">
        <v>555</v>
      </c>
      <c r="F2111" s="77"/>
      <c r="G2111" s="22">
        <f>SUM(G2110:G2110)</f>
        <v>13.43</v>
      </c>
    </row>
    <row r="2112" spans="1:7" ht="15" customHeight="1">
      <c r="A2112" s="76" t="s">
        <v>586</v>
      </c>
      <c r="B2112" s="76"/>
      <c r="C2112" s="12" t="s">
        <v>4</v>
      </c>
      <c r="D2112" s="12" t="s">
        <v>501</v>
      </c>
      <c r="E2112" s="12" t="s">
        <v>502</v>
      </c>
      <c r="F2112" s="12" t="s">
        <v>503</v>
      </c>
      <c r="G2112" s="12" t="s">
        <v>504</v>
      </c>
    </row>
    <row r="2113" spans="1:7" ht="15" customHeight="1">
      <c r="A2113" s="18" t="s">
        <v>607</v>
      </c>
      <c r="B2113" s="19" t="s">
        <v>608</v>
      </c>
      <c r="C2113" s="18" t="s">
        <v>14</v>
      </c>
      <c r="D2113" s="18" t="s">
        <v>15</v>
      </c>
      <c r="E2113" s="20">
        <v>0.15</v>
      </c>
      <c r="F2113" s="21">
        <v>22.1</v>
      </c>
      <c r="G2113" s="21">
        <f>ROUND(ROUND(E2113,8)*F2113,2)</f>
        <v>3.32</v>
      </c>
    </row>
    <row r="2114" spans="1:7" ht="18" customHeight="1">
      <c r="A2114" s="1"/>
      <c r="B2114" s="1"/>
      <c r="C2114" s="1"/>
      <c r="D2114" s="1"/>
      <c r="E2114" s="77" t="s">
        <v>589</v>
      </c>
      <c r="F2114" s="77"/>
      <c r="G2114" s="22">
        <f>SUM(G2113:G2113)</f>
        <v>3.32</v>
      </c>
    </row>
    <row r="2115" spans="1:7" ht="15" customHeight="1">
      <c r="A2115" s="1"/>
      <c r="B2115" s="1"/>
      <c r="C2115" s="1"/>
      <c r="D2115" s="1"/>
      <c r="E2115" s="78" t="s">
        <v>522</v>
      </c>
      <c r="F2115" s="78"/>
      <c r="G2115" s="4">
        <f>SUM(G2111,G2114)</f>
        <v>16.75</v>
      </c>
    </row>
    <row r="2116" spans="1:7" ht="15" customHeight="1">
      <c r="A2116" s="1"/>
      <c r="B2116" s="1"/>
      <c r="C2116" s="1"/>
      <c r="D2116" s="1"/>
      <c r="E2116" s="78" t="s">
        <v>523</v>
      </c>
      <c r="F2116" s="78"/>
      <c r="G2116" s="4">
        <f>ROUND(G2115*(0/100),2)</f>
        <v>0</v>
      </c>
    </row>
    <row r="2117" spans="1:7" ht="15" customHeight="1">
      <c r="A2117" s="1"/>
      <c r="B2117" s="1"/>
      <c r="C2117" s="1"/>
      <c r="D2117" s="1"/>
      <c r="E2117" s="78" t="s">
        <v>524</v>
      </c>
      <c r="F2117" s="78"/>
      <c r="G2117" s="4">
        <f>G2116+G2115</f>
        <v>16.75</v>
      </c>
    </row>
    <row r="2118" spans="1:7" ht="9.9499999999999993" customHeight="1">
      <c r="A2118" s="1"/>
      <c r="B2118" s="1"/>
      <c r="C2118" s="1"/>
      <c r="D2118" s="1"/>
      <c r="E2118" s="79"/>
      <c r="F2118" s="79"/>
      <c r="G2118" s="79"/>
    </row>
    <row r="2119" spans="1:7" ht="20.100000000000001" customHeight="1">
      <c r="A2119" s="80" t="s">
        <v>1262</v>
      </c>
      <c r="B2119" s="80"/>
      <c r="C2119" s="80"/>
      <c r="D2119" s="80"/>
      <c r="E2119" s="80"/>
      <c r="F2119" s="80"/>
      <c r="G2119" s="80"/>
    </row>
    <row r="2120" spans="1:7" ht="15" customHeight="1">
      <c r="A2120" s="76" t="s">
        <v>553</v>
      </c>
      <c r="B2120" s="76"/>
      <c r="C2120" s="12" t="s">
        <v>4</v>
      </c>
      <c r="D2120" s="12" t="s">
        <v>501</v>
      </c>
      <c r="E2120" s="12" t="s">
        <v>502</v>
      </c>
      <c r="F2120" s="12" t="s">
        <v>503</v>
      </c>
      <c r="G2120" s="12" t="s">
        <v>504</v>
      </c>
    </row>
    <row r="2121" spans="1:7" ht="15" customHeight="1">
      <c r="A2121" s="18" t="s">
        <v>1263</v>
      </c>
      <c r="B2121" s="19" t="s">
        <v>444</v>
      </c>
      <c r="C2121" s="18" t="s">
        <v>170</v>
      </c>
      <c r="D2121" s="18" t="s">
        <v>1250</v>
      </c>
      <c r="E2121" s="20">
        <v>1</v>
      </c>
      <c r="F2121" s="21">
        <v>31.49</v>
      </c>
      <c r="G2121" s="21">
        <f>ROUND(ROUND(E2121,8)*F2121,2)</f>
        <v>31.49</v>
      </c>
    </row>
    <row r="2122" spans="1:7" ht="15" customHeight="1">
      <c r="A2122" s="1"/>
      <c r="B2122" s="1"/>
      <c r="C2122" s="1"/>
      <c r="D2122" s="1"/>
      <c r="E2122" s="77" t="s">
        <v>555</v>
      </c>
      <c r="F2122" s="77"/>
      <c r="G2122" s="22">
        <f>SUM(G2121:G2121)</f>
        <v>31.49</v>
      </c>
    </row>
    <row r="2123" spans="1:7" ht="15" customHeight="1">
      <c r="A2123" s="76" t="s">
        <v>586</v>
      </c>
      <c r="B2123" s="76"/>
      <c r="C2123" s="12" t="s">
        <v>4</v>
      </c>
      <c r="D2123" s="12" t="s">
        <v>501</v>
      </c>
      <c r="E2123" s="12" t="s">
        <v>502</v>
      </c>
      <c r="F2123" s="12" t="s">
        <v>503</v>
      </c>
      <c r="G2123" s="12" t="s">
        <v>504</v>
      </c>
    </row>
    <row r="2124" spans="1:7" ht="21" customHeight="1">
      <c r="A2124" s="18" t="s">
        <v>778</v>
      </c>
      <c r="B2124" s="19" t="s">
        <v>779</v>
      </c>
      <c r="C2124" s="18" t="s">
        <v>14</v>
      </c>
      <c r="D2124" s="18" t="s">
        <v>15</v>
      </c>
      <c r="E2124" s="20">
        <v>0.15</v>
      </c>
      <c r="F2124" s="21">
        <v>28.12</v>
      </c>
      <c r="G2124" s="21">
        <f>ROUND(ROUND(E2124,8)*F2124,2)</f>
        <v>4.22</v>
      </c>
    </row>
    <row r="2125" spans="1:7" ht="18" customHeight="1">
      <c r="A2125" s="1"/>
      <c r="B2125" s="1"/>
      <c r="C2125" s="1"/>
      <c r="D2125" s="1"/>
      <c r="E2125" s="77" t="s">
        <v>589</v>
      </c>
      <c r="F2125" s="77"/>
      <c r="G2125" s="22">
        <f>SUM(G2124:G2124)</f>
        <v>4.22</v>
      </c>
    </row>
    <row r="2126" spans="1:7" ht="15" customHeight="1">
      <c r="A2126" s="1"/>
      <c r="B2126" s="1"/>
      <c r="C2126" s="1"/>
      <c r="D2126" s="1"/>
      <c r="E2126" s="78" t="s">
        <v>522</v>
      </c>
      <c r="F2126" s="78"/>
      <c r="G2126" s="4">
        <f>SUM(G2122,G2125)</f>
        <v>35.71</v>
      </c>
    </row>
    <row r="2127" spans="1:7" ht="15" customHeight="1">
      <c r="A2127" s="1"/>
      <c r="B2127" s="1"/>
      <c r="C2127" s="1"/>
      <c r="D2127" s="1"/>
      <c r="E2127" s="78" t="s">
        <v>523</v>
      </c>
      <c r="F2127" s="78"/>
      <c r="G2127" s="4">
        <f>ROUND(G2126*(0/100),2)</f>
        <v>0</v>
      </c>
    </row>
    <row r="2128" spans="1:7" ht="15" customHeight="1">
      <c r="A2128" s="1"/>
      <c r="B2128" s="1"/>
      <c r="C2128" s="1"/>
      <c r="D2128" s="1"/>
      <c r="E2128" s="78" t="s">
        <v>524</v>
      </c>
      <c r="F2128" s="78"/>
      <c r="G2128" s="4">
        <f>G2127+G2126</f>
        <v>35.71</v>
      </c>
    </row>
    <row r="2129" spans="1:7" ht="9.9499999999999993" customHeight="1">
      <c r="A2129" s="1"/>
      <c r="B2129" s="1"/>
      <c r="C2129" s="1"/>
      <c r="D2129" s="1"/>
      <c r="E2129" s="79"/>
      <c r="F2129" s="79"/>
      <c r="G2129" s="79"/>
    </row>
    <row r="2130" spans="1:7" ht="20.100000000000001" customHeight="1">
      <c r="A2130" s="80" t="s">
        <v>1264</v>
      </c>
      <c r="B2130" s="80"/>
      <c r="C2130" s="80"/>
      <c r="D2130" s="80"/>
      <c r="E2130" s="80"/>
      <c r="F2130" s="80"/>
      <c r="G2130" s="80"/>
    </row>
    <row r="2131" spans="1:7" ht="15" customHeight="1">
      <c r="A2131" s="76" t="s">
        <v>553</v>
      </c>
      <c r="B2131" s="76"/>
      <c r="C2131" s="12" t="s">
        <v>4</v>
      </c>
      <c r="D2131" s="12" t="s">
        <v>501</v>
      </c>
      <c r="E2131" s="12" t="s">
        <v>502</v>
      </c>
      <c r="F2131" s="12" t="s">
        <v>503</v>
      </c>
      <c r="G2131" s="12" t="s">
        <v>504</v>
      </c>
    </row>
    <row r="2132" spans="1:7" ht="15" customHeight="1">
      <c r="A2132" s="18" t="s">
        <v>1265</v>
      </c>
      <c r="B2132" s="19" t="s">
        <v>1266</v>
      </c>
      <c r="C2132" s="18" t="s">
        <v>170</v>
      </c>
      <c r="D2132" s="18" t="s">
        <v>1250</v>
      </c>
      <c r="E2132" s="20">
        <v>1</v>
      </c>
      <c r="F2132" s="21">
        <v>49.47</v>
      </c>
      <c r="G2132" s="21">
        <f>ROUND(ROUND(E2132,8)*F2132,2)</f>
        <v>49.47</v>
      </c>
    </row>
    <row r="2133" spans="1:7" ht="15" customHeight="1">
      <c r="A2133" s="1"/>
      <c r="B2133" s="1"/>
      <c r="C2133" s="1"/>
      <c r="D2133" s="1"/>
      <c r="E2133" s="77" t="s">
        <v>555</v>
      </c>
      <c r="F2133" s="77"/>
      <c r="G2133" s="22">
        <f>SUM(G2132:G2132)</f>
        <v>49.47</v>
      </c>
    </row>
    <row r="2134" spans="1:7" ht="15" customHeight="1">
      <c r="A2134" s="76" t="s">
        <v>586</v>
      </c>
      <c r="B2134" s="76"/>
      <c r="C2134" s="12" t="s">
        <v>4</v>
      </c>
      <c r="D2134" s="12" t="s">
        <v>501</v>
      </c>
      <c r="E2134" s="12" t="s">
        <v>502</v>
      </c>
      <c r="F2134" s="12" t="s">
        <v>503</v>
      </c>
      <c r="G2134" s="12" t="s">
        <v>504</v>
      </c>
    </row>
    <row r="2135" spans="1:7" ht="21" customHeight="1">
      <c r="A2135" s="18" t="s">
        <v>778</v>
      </c>
      <c r="B2135" s="19" t="s">
        <v>779</v>
      </c>
      <c r="C2135" s="18" t="s">
        <v>14</v>
      </c>
      <c r="D2135" s="18" t="s">
        <v>15</v>
      </c>
      <c r="E2135" s="20">
        <v>0.15</v>
      </c>
      <c r="F2135" s="21">
        <v>28.12</v>
      </c>
      <c r="G2135" s="21">
        <f>ROUND(ROUND(E2135,8)*F2135,2)</f>
        <v>4.22</v>
      </c>
    </row>
    <row r="2136" spans="1:7" ht="18" customHeight="1">
      <c r="A2136" s="1"/>
      <c r="B2136" s="1"/>
      <c r="C2136" s="1"/>
      <c r="D2136" s="1"/>
      <c r="E2136" s="77" t="s">
        <v>589</v>
      </c>
      <c r="F2136" s="77"/>
      <c r="G2136" s="22">
        <f>SUM(G2135:G2135)</f>
        <v>4.22</v>
      </c>
    </row>
    <row r="2137" spans="1:7" ht="15" customHeight="1">
      <c r="A2137" s="1"/>
      <c r="B2137" s="1"/>
      <c r="C2137" s="1"/>
      <c r="D2137" s="1"/>
      <c r="E2137" s="78" t="s">
        <v>522</v>
      </c>
      <c r="F2137" s="78"/>
      <c r="G2137" s="4">
        <f>SUM(G2133,G2136)</f>
        <v>53.69</v>
      </c>
    </row>
    <row r="2138" spans="1:7" ht="15" customHeight="1">
      <c r="A2138" s="1"/>
      <c r="B2138" s="1"/>
      <c r="C2138" s="1"/>
      <c r="D2138" s="1"/>
      <c r="E2138" s="78" t="s">
        <v>523</v>
      </c>
      <c r="F2138" s="78"/>
      <c r="G2138" s="4">
        <f>ROUND(G2137*(0/100),2)</f>
        <v>0</v>
      </c>
    </row>
    <row r="2139" spans="1:7" ht="15" customHeight="1">
      <c r="A2139" s="1"/>
      <c r="B2139" s="1"/>
      <c r="C2139" s="1"/>
      <c r="D2139" s="1"/>
      <c r="E2139" s="78" t="s">
        <v>524</v>
      </c>
      <c r="F2139" s="78"/>
      <c r="G2139" s="4">
        <f>G2138+G2137</f>
        <v>53.69</v>
      </c>
    </row>
    <row r="2140" spans="1:7" ht="9.9499999999999993" customHeight="1">
      <c r="A2140" s="1"/>
      <c r="B2140" s="1"/>
      <c r="C2140" s="1"/>
      <c r="D2140" s="1"/>
      <c r="E2140" s="79"/>
      <c r="F2140" s="79"/>
      <c r="G2140" s="79"/>
    </row>
    <row r="2141" spans="1:7" ht="20.100000000000001" customHeight="1">
      <c r="A2141" s="80" t="s">
        <v>1267</v>
      </c>
      <c r="B2141" s="80"/>
      <c r="C2141" s="80"/>
      <c r="D2141" s="80"/>
      <c r="E2141" s="80"/>
      <c r="F2141" s="80"/>
      <c r="G2141" s="80"/>
    </row>
    <row r="2142" spans="1:7" ht="15" customHeight="1">
      <c r="A2142" s="76" t="s">
        <v>553</v>
      </c>
      <c r="B2142" s="76"/>
      <c r="C2142" s="12" t="s">
        <v>4</v>
      </c>
      <c r="D2142" s="12" t="s">
        <v>501</v>
      </c>
      <c r="E2142" s="12" t="s">
        <v>502</v>
      </c>
      <c r="F2142" s="12" t="s">
        <v>503</v>
      </c>
      <c r="G2142" s="12" t="s">
        <v>504</v>
      </c>
    </row>
    <row r="2143" spans="1:7" ht="21" customHeight="1">
      <c r="A2143" s="18" t="s">
        <v>1268</v>
      </c>
      <c r="B2143" s="19" t="s">
        <v>1269</v>
      </c>
      <c r="C2143" s="18" t="s">
        <v>14</v>
      </c>
      <c r="D2143" s="18" t="s">
        <v>58</v>
      </c>
      <c r="E2143" s="20">
        <v>1</v>
      </c>
      <c r="F2143" s="21">
        <v>48.84</v>
      </c>
      <c r="G2143" s="21">
        <f>ROUND(ROUND(E2143,8)*F2143,2)</f>
        <v>48.84</v>
      </c>
    </row>
    <row r="2144" spans="1:7" ht="15" customHeight="1">
      <c r="A2144" s="1"/>
      <c r="B2144" s="1"/>
      <c r="C2144" s="1"/>
      <c r="D2144" s="1"/>
      <c r="E2144" s="77" t="s">
        <v>555</v>
      </c>
      <c r="F2144" s="77"/>
      <c r="G2144" s="22">
        <f>SUM(G2143:G2143)</f>
        <v>48.84</v>
      </c>
    </row>
    <row r="2145" spans="1:7" ht="15" customHeight="1">
      <c r="A2145" s="76" t="s">
        <v>586</v>
      </c>
      <c r="B2145" s="76"/>
      <c r="C2145" s="12" t="s">
        <v>4</v>
      </c>
      <c r="D2145" s="12" t="s">
        <v>501</v>
      </c>
      <c r="E2145" s="12" t="s">
        <v>502</v>
      </c>
      <c r="F2145" s="12" t="s">
        <v>503</v>
      </c>
      <c r="G2145" s="12" t="s">
        <v>504</v>
      </c>
    </row>
    <row r="2146" spans="1:7" ht="21" customHeight="1">
      <c r="A2146" s="18" t="s">
        <v>778</v>
      </c>
      <c r="B2146" s="19" t="s">
        <v>779</v>
      </c>
      <c r="C2146" s="18" t="s">
        <v>14</v>
      </c>
      <c r="D2146" s="18" t="s">
        <v>15</v>
      </c>
      <c r="E2146" s="20">
        <v>0.15</v>
      </c>
      <c r="F2146" s="21">
        <v>28.12</v>
      </c>
      <c r="G2146" s="21">
        <f>ROUND(ROUND(E2146,8)*F2146,2)</f>
        <v>4.22</v>
      </c>
    </row>
    <row r="2147" spans="1:7" ht="18" customHeight="1">
      <c r="A2147" s="1"/>
      <c r="B2147" s="1"/>
      <c r="C2147" s="1"/>
      <c r="D2147" s="1"/>
      <c r="E2147" s="77" t="s">
        <v>589</v>
      </c>
      <c r="F2147" s="77"/>
      <c r="G2147" s="22">
        <f>SUM(G2146:G2146)</f>
        <v>4.22</v>
      </c>
    </row>
    <row r="2148" spans="1:7" ht="15" customHeight="1">
      <c r="A2148" s="1"/>
      <c r="B2148" s="1"/>
      <c r="C2148" s="1"/>
      <c r="D2148" s="1"/>
      <c r="E2148" s="78" t="s">
        <v>522</v>
      </c>
      <c r="F2148" s="78"/>
      <c r="G2148" s="4">
        <f>SUM(G2144,G2147)</f>
        <v>53.06</v>
      </c>
    </row>
    <row r="2149" spans="1:7" ht="15" customHeight="1">
      <c r="A2149" s="1"/>
      <c r="B2149" s="1"/>
      <c r="C2149" s="1"/>
      <c r="D2149" s="1"/>
      <c r="E2149" s="78" t="s">
        <v>523</v>
      </c>
      <c r="F2149" s="78"/>
      <c r="G2149" s="4">
        <f>ROUND(G2148*(0/100),2)</f>
        <v>0</v>
      </c>
    </row>
    <row r="2150" spans="1:7" ht="15" customHeight="1">
      <c r="A2150" s="1"/>
      <c r="B2150" s="1"/>
      <c r="C2150" s="1"/>
      <c r="D2150" s="1"/>
      <c r="E2150" s="78" t="s">
        <v>524</v>
      </c>
      <c r="F2150" s="78"/>
      <c r="G2150" s="4">
        <f>G2149+G2148</f>
        <v>53.06</v>
      </c>
    </row>
    <row r="2151" spans="1:7" ht="9.9499999999999993" customHeight="1">
      <c r="A2151" s="1"/>
      <c r="B2151" s="1"/>
      <c r="C2151" s="1"/>
      <c r="D2151" s="1"/>
      <c r="E2151" s="79"/>
      <c r="F2151" s="79"/>
      <c r="G2151" s="79"/>
    </row>
    <row r="2152" spans="1:7" ht="20.100000000000001" customHeight="1">
      <c r="A2152" s="80" t="s">
        <v>1270</v>
      </c>
      <c r="B2152" s="80"/>
      <c r="C2152" s="80"/>
      <c r="D2152" s="80"/>
      <c r="E2152" s="80"/>
      <c r="F2152" s="80"/>
      <c r="G2152" s="80"/>
    </row>
    <row r="2153" spans="1:7" ht="15" customHeight="1">
      <c r="A2153" s="76" t="s">
        <v>553</v>
      </c>
      <c r="B2153" s="76"/>
      <c r="C2153" s="12" t="s">
        <v>4</v>
      </c>
      <c r="D2153" s="12" t="s">
        <v>501</v>
      </c>
      <c r="E2153" s="12" t="s">
        <v>502</v>
      </c>
      <c r="F2153" s="12" t="s">
        <v>503</v>
      </c>
      <c r="G2153" s="12" t="s">
        <v>504</v>
      </c>
    </row>
    <row r="2154" spans="1:7" ht="21" customHeight="1">
      <c r="A2154" s="18" t="s">
        <v>1271</v>
      </c>
      <c r="B2154" s="19" t="s">
        <v>1272</v>
      </c>
      <c r="C2154" s="18" t="s">
        <v>564</v>
      </c>
      <c r="D2154" s="18" t="s">
        <v>58</v>
      </c>
      <c r="E2154" s="20">
        <v>1</v>
      </c>
      <c r="F2154" s="21">
        <v>173.76</v>
      </c>
      <c r="G2154" s="21">
        <f>ROUND(ROUND(E2154,8)*F2154,2)</f>
        <v>173.76</v>
      </c>
    </row>
    <row r="2155" spans="1:7" ht="15" customHeight="1">
      <c r="A2155" s="18" t="s">
        <v>1255</v>
      </c>
      <c r="B2155" s="19" t="s">
        <v>1256</v>
      </c>
      <c r="C2155" s="18" t="s">
        <v>14</v>
      </c>
      <c r="D2155" s="18" t="s">
        <v>58</v>
      </c>
      <c r="E2155" s="20">
        <v>6.0000000000000001E-3</v>
      </c>
      <c r="F2155" s="21">
        <v>14.56</v>
      </c>
      <c r="G2155" s="21">
        <f>ROUND(ROUND(E2155,8)*F2155,2)</f>
        <v>0.09</v>
      </c>
    </row>
    <row r="2156" spans="1:7" ht="15" customHeight="1">
      <c r="A2156" s="1"/>
      <c r="B2156" s="1"/>
      <c r="C2156" s="1"/>
      <c r="D2156" s="1"/>
      <c r="E2156" s="77" t="s">
        <v>555</v>
      </c>
      <c r="F2156" s="77"/>
      <c r="G2156" s="22">
        <f>SUM(G2154:G2155)</f>
        <v>173.85</v>
      </c>
    </row>
    <row r="2157" spans="1:7" ht="15" customHeight="1">
      <c r="A2157" s="76" t="s">
        <v>586</v>
      </c>
      <c r="B2157" s="76"/>
      <c r="C2157" s="12" t="s">
        <v>4</v>
      </c>
      <c r="D2157" s="12" t="s">
        <v>501</v>
      </c>
      <c r="E2157" s="12" t="s">
        <v>502</v>
      </c>
      <c r="F2157" s="12" t="s">
        <v>503</v>
      </c>
      <c r="G2157" s="12" t="s">
        <v>504</v>
      </c>
    </row>
    <row r="2158" spans="1:7" ht="21" customHeight="1">
      <c r="A2158" s="18" t="s">
        <v>843</v>
      </c>
      <c r="B2158" s="19" t="s">
        <v>844</v>
      </c>
      <c r="C2158" s="18" t="s">
        <v>14</v>
      </c>
      <c r="D2158" s="18" t="s">
        <v>15</v>
      </c>
      <c r="E2158" s="20">
        <v>0.63800000000000001</v>
      </c>
      <c r="F2158" s="21">
        <v>22.64</v>
      </c>
      <c r="G2158" s="21">
        <f>ROUND(ROUND(E2158,8)*F2158,2)</f>
        <v>14.44</v>
      </c>
    </row>
    <row r="2159" spans="1:7" ht="21" customHeight="1">
      <c r="A2159" s="18" t="s">
        <v>778</v>
      </c>
      <c r="B2159" s="19" t="s">
        <v>779</v>
      </c>
      <c r="C2159" s="18" t="s">
        <v>14</v>
      </c>
      <c r="D2159" s="18" t="s">
        <v>15</v>
      </c>
      <c r="E2159" s="20">
        <v>0.63800000000000001</v>
      </c>
      <c r="F2159" s="21">
        <v>28.12</v>
      </c>
      <c r="G2159" s="21">
        <f>ROUND(ROUND(E2159,8)*F2159,2)</f>
        <v>17.940000000000001</v>
      </c>
    </row>
    <row r="2160" spans="1:7" ht="18" customHeight="1">
      <c r="A2160" s="1"/>
      <c r="B2160" s="1"/>
      <c r="C2160" s="1"/>
      <c r="D2160" s="1"/>
      <c r="E2160" s="77" t="s">
        <v>589</v>
      </c>
      <c r="F2160" s="77"/>
      <c r="G2160" s="22">
        <f>SUM(G2158:G2159)</f>
        <v>32.380000000000003</v>
      </c>
    </row>
    <row r="2161" spans="1:7" ht="15" customHeight="1">
      <c r="A2161" s="1"/>
      <c r="B2161" s="1"/>
      <c r="C2161" s="1"/>
      <c r="D2161" s="1"/>
      <c r="E2161" s="78" t="s">
        <v>522</v>
      </c>
      <c r="F2161" s="78"/>
      <c r="G2161" s="4">
        <f>SUM(G2156,G2160)</f>
        <v>206.23</v>
      </c>
    </row>
    <row r="2162" spans="1:7" ht="15" customHeight="1">
      <c r="A2162" s="1"/>
      <c r="B2162" s="1"/>
      <c r="C2162" s="1"/>
      <c r="D2162" s="1"/>
      <c r="E2162" s="78" t="s">
        <v>523</v>
      </c>
      <c r="F2162" s="78"/>
      <c r="G2162" s="4">
        <f>ROUND(G2161*(0/100),2)</f>
        <v>0</v>
      </c>
    </row>
    <row r="2163" spans="1:7" ht="15" customHeight="1">
      <c r="A2163" s="1"/>
      <c r="B2163" s="1"/>
      <c r="C2163" s="1"/>
      <c r="D2163" s="1"/>
      <c r="E2163" s="78" t="s">
        <v>524</v>
      </c>
      <c r="F2163" s="78"/>
      <c r="G2163" s="4">
        <f>G2162+G2161</f>
        <v>206.23</v>
      </c>
    </row>
    <row r="2164" spans="1:7" ht="9.9499999999999993" customHeight="1">
      <c r="A2164" s="1"/>
      <c r="B2164" s="1"/>
      <c r="C2164" s="1"/>
      <c r="D2164" s="1"/>
      <c r="E2164" s="79"/>
      <c r="F2164" s="79"/>
      <c r="G2164" s="79"/>
    </row>
    <row r="2165" spans="1:7" ht="20.100000000000001" customHeight="1">
      <c r="A2165" s="80" t="s">
        <v>1273</v>
      </c>
      <c r="B2165" s="80"/>
      <c r="C2165" s="80"/>
      <c r="D2165" s="80"/>
      <c r="E2165" s="80"/>
      <c r="F2165" s="80"/>
      <c r="G2165" s="80"/>
    </row>
    <row r="2166" spans="1:7" ht="15" customHeight="1">
      <c r="A2166" s="76" t="s">
        <v>553</v>
      </c>
      <c r="B2166" s="76"/>
      <c r="C2166" s="12" t="s">
        <v>4</v>
      </c>
      <c r="D2166" s="12" t="s">
        <v>501</v>
      </c>
      <c r="E2166" s="12" t="s">
        <v>502</v>
      </c>
      <c r="F2166" s="12" t="s">
        <v>503</v>
      </c>
      <c r="G2166" s="12" t="s">
        <v>504</v>
      </c>
    </row>
    <row r="2167" spans="1:7" ht="15" customHeight="1">
      <c r="A2167" s="18" t="s">
        <v>1255</v>
      </c>
      <c r="B2167" s="19" t="s">
        <v>1256</v>
      </c>
      <c r="C2167" s="18" t="s">
        <v>14</v>
      </c>
      <c r="D2167" s="18" t="s">
        <v>58</v>
      </c>
      <c r="E2167" s="20">
        <v>1.06E-2</v>
      </c>
      <c r="F2167" s="21">
        <v>14.56</v>
      </c>
      <c r="G2167" s="21">
        <f>TRUNC(TRUNC(E2167,8)*F2167,2)</f>
        <v>0.15</v>
      </c>
    </row>
    <row r="2168" spans="1:7" ht="21" customHeight="1">
      <c r="A2168" s="18" t="s">
        <v>1274</v>
      </c>
      <c r="B2168" s="19" t="s">
        <v>1275</v>
      </c>
      <c r="C2168" s="18" t="s">
        <v>14</v>
      </c>
      <c r="D2168" s="18" t="s">
        <v>58</v>
      </c>
      <c r="E2168" s="20">
        <v>1</v>
      </c>
      <c r="F2168" s="21">
        <v>85</v>
      </c>
      <c r="G2168" s="21">
        <f>TRUNC(TRUNC(E2168,8)*F2168,2)</f>
        <v>85</v>
      </c>
    </row>
    <row r="2169" spans="1:7" ht="15" customHeight="1">
      <c r="A2169" s="1"/>
      <c r="B2169" s="1"/>
      <c r="C2169" s="1"/>
      <c r="D2169" s="1"/>
      <c r="E2169" s="77" t="s">
        <v>555</v>
      </c>
      <c r="F2169" s="77"/>
      <c r="G2169" s="22">
        <f>SUM(G2167:G2168)</f>
        <v>85.15</v>
      </c>
    </row>
    <row r="2170" spans="1:7" ht="15" customHeight="1">
      <c r="A2170" s="76" t="s">
        <v>586</v>
      </c>
      <c r="B2170" s="76"/>
      <c r="C2170" s="12" t="s">
        <v>4</v>
      </c>
      <c r="D2170" s="12" t="s">
        <v>501</v>
      </c>
      <c r="E2170" s="12" t="s">
        <v>502</v>
      </c>
      <c r="F2170" s="12" t="s">
        <v>503</v>
      </c>
      <c r="G2170" s="12" t="s">
        <v>504</v>
      </c>
    </row>
    <row r="2171" spans="1:7" ht="21" customHeight="1">
      <c r="A2171" s="18" t="s">
        <v>843</v>
      </c>
      <c r="B2171" s="19" t="s">
        <v>844</v>
      </c>
      <c r="C2171" s="18" t="s">
        <v>14</v>
      </c>
      <c r="D2171" s="18" t="s">
        <v>15</v>
      </c>
      <c r="E2171" s="20">
        <v>0.22120000000000001</v>
      </c>
      <c r="F2171" s="21">
        <v>22.64</v>
      </c>
      <c r="G2171" s="21">
        <f>TRUNC(TRUNC(E2171,8)*F2171,2)</f>
        <v>5</v>
      </c>
    </row>
    <row r="2172" spans="1:7" ht="21" customHeight="1">
      <c r="A2172" s="18" t="s">
        <v>778</v>
      </c>
      <c r="B2172" s="19" t="s">
        <v>779</v>
      </c>
      <c r="C2172" s="18" t="s">
        <v>14</v>
      </c>
      <c r="D2172" s="18" t="s">
        <v>15</v>
      </c>
      <c r="E2172" s="20">
        <v>0.22120000000000001</v>
      </c>
      <c r="F2172" s="21">
        <v>28.12</v>
      </c>
      <c r="G2172" s="21">
        <f>TRUNC(TRUNC(E2172,8)*F2172,2)</f>
        <v>6.22</v>
      </c>
    </row>
    <row r="2173" spans="1:7" ht="18" customHeight="1">
      <c r="A2173" s="1"/>
      <c r="B2173" s="1"/>
      <c r="C2173" s="1"/>
      <c r="D2173" s="1"/>
      <c r="E2173" s="77" t="s">
        <v>589</v>
      </c>
      <c r="F2173" s="77"/>
      <c r="G2173" s="22">
        <f>SUM(G2171:G2172)</f>
        <v>11.219999999999999</v>
      </c>
    </row>
    <row r="2174" spans="1:7" ht="15" customHeight="1">
      <c r="A2174" s="1"/>
      <c r="B2174" s="1"/>
      <c r="C2174" s="1"/>
      <c r="D2174" s="1"/>
      <c r="E2174" s="78" t="s">
        <v>522</v>
      </c>
      <c r="F2174" s="78"/>
      <c r="G2174" s="4">
        <f>SUM(G2169,G2173)</f>
        <v>96.37</v>
      </c>
    </row>
    <row r="2175" spans="1:7" ht="15" customHeight="1">
      <c r="A2175" s="1"/>
      <c r="B2175" s="1"/>
      <c r="C2175" s="1"/>
      <c r="D2175" s="1"/>
      <c r="E2175" s="78" t="s">
        <v>523</v>
      </c>
      <c r="F2175" s="78"/>
      <c r="G2175" s="4">
        <f>ROUND(G2174*(0/100),2)</f>
        <v>0</v>
      </c>
    </row>
    <row r="2176" spans="1:7" ht="15" customHeight="1">
      <c r="A2176" s="1"/>
      <c r="B2176" s="1"/>
      <c r="C2176" s="1"/>
      <c r="D2176" s="1"/>
      <c r="E2176" s="78" t="s">
        <v>524</v>
      </c>
      <c r="F2176" s="78"/>
      <c r="G2176" s="4">
        <f>G2175+G2174</f>
        <v>96.37</v>
      </c>
    </row>
    <row r="2177" spans="1:7" ht="9.9499999999999993" customHeight="1">
      <c r="A2177" s="1"/>
      <c r="B2177" s="1"/>
      <c r="C2177" s="1"/>
      <c r="D2177" s="1"/>
      <c r="E2177" s="79"/>
      <c r="F2177" s="79"/>
      <c r="G2177" s="79"/>
    </row>
    <row r="2178" spans="1:7" ht="20.100000000000001" customHeight="1">
      <c r="A2178" s="80" t="s">
        <v>1276</v>
      </c>
      <c r="B2178" s="80"/>
      <c r="C2178" s="80"/>
      <c r="D2178" s="80"/>
      <c r="E2178" s="80"/>
      <c r="F2178" s="80"/>
      <c r="G2178" s="80"/>
    </row>
    <row r="2179" spans="1:7" ht="15" customHeight="1">
      <c r="A2179" s="76" t="s">
        <v>553</v>
      </c>
      <c r="B2179" s="76"/>
      <c r="C2179" s="12" t="s">
        <v>4</v>
      </c>
      <c r="D2179" s="12" t="s">
        <v>501</v>
      </c>
      <c r="E2179" s="12" t="s">
        <v>502</v>
      </c>
      <c r="F2179" s="12" t="s">
        <v>503</v>
      </c>
      <c r="G2179" s="12" t="s">
        <v>504</v>
      </c>
    </row>
    <row r="2180" spans="1:7" ht="15" customHeight="1">
      <c r="A2180" s="18" t="s">
        <v>1255</v>
      </c>
      <c r="B2180" s="19" t="s">
        <v>1256</v>
      </c>
      <c r="C2180" s="18" t="s">
        <v>14</v>
      </c>
      <c r="D2180" s="18" t="s">
        <v>58</v>
      </c>
      <c r="E2180" s="20">
        <v>2.4E-2</v>
      </c>
      <c r="F2180" s="21">
        <v>14.56</v>
      </c>
      <c r="G2180" s="21">
        <f>TRUNC(TRUNC(E2180,8)*F2180,2)</f>
        <v>0.34</v>
      </c>
    </row>
    <row r="2181" spans="1:7" ht="21" customHeight="1">
      <c r="A2181" s="18" t="s">
        <v>1277</v>
      </c>
      <c r="B2181" s="19" t="s">
        <v>1278</v>
      </c>
      <c r="C2181" s="18" t="s">
        <v>14</v>
      </c>
      <c r="D2181" s="18" t="s">
        <v>58</v>
      </c>
      <c r="E2181" s="20">
        <v>1</v>
      </c>
      <c r="F2181" s="21">
        <v>131.80000000000001</v>
      </c>
      <c r="G2181" s="21">
        <f>TRUNC(TRUNC(E2181,8)*F2181,2)</f>
        <v>131.80000000000001</v>
      </c>
    </row>
    <row r="2182" spans="1:7" ht="15" customHeight="1">
      <c r="A2182" s="1"/>
      <c r="B2182" s="1"/>
      <c r="C2182" s="1"/>
      <c r="D2182" s="1"/>
      <c r="E2182" s="77" t="s">
        <v>555</v>
      </c>
      <c r="F2182" s="77"/>
      <c r="G2182" s="22">
        <f>SUM(G2180:G2181)</f>
        <v>132.14000000000001</v>
      </c>
    </row>
    <row r="2183" spans="1:7" ht="15" customHeight="1">
      <c r="A2183" s="76" t="s">
        <v>586</v>
      </c>
      <c r="B2183" s="76"/>
      <c r="C2183" s="12" t="s">
        <v>4</v>
      </c>
      <c r="D2183" s="12" t="s">
        <v>501</v>
      </c>
      <c r="E2183" s="12" t="s">
        <v>502</v>
      </c>
      <c r="F2183" s="12" t="s">
        <v>503</v>
      </c>
      <c r="G2183" s="12" t="s">
        <v>504</v>
      </c>
    </row>
    <row r="2184" spans="1:7" ht="21" customHeight="1">
      <c r="A2184" s="18" t="s">
        <v>843</v>
      </c>
      <c r="B2184" s="19" t="s">
        <v>844</v>
      </c>
      <c r="C2184" s="18" t="s">
        <v>14</v>
      </c>
      <c r="D2184" s="18" t="s">
        <v>15</v>
      </c>
      <c r="E2184" s="20">
        <v>0.33979999999999999</v>
      </c>
      <c r="F2184" s="21">
        <v>22.64</v>
      </c>
      <c r="G2184" s="21">
        <f>TRUNC(TRUNC(E2184,8)*F2184,2)</f>
        <v>7.69</v>
      </c>
    </row>
    <row r="2185" spans="1:7" ht="21" customHeight="1">
      <c r="A2185" s="18" t="s">
        <v>778</v>
      </c>
      <c r="B2185" s="19" t="s">
        <v>779</v>
      </c>
      <c r="C2185" s="18" t="s">
        <v>14</v>
      </c>
      <c r="D2185" s="18" t="s">
        <v>15</v>
      </c>
      <c r="E2185" s="20">
        <v>0.33979999999999999</v>
      </c>
      <c r="F2185" s="21">
        <v>28.12</v>
      </c>
      <c r="G2185" s="21">
        <f>TRUNC(TRUNC(E2185,8)*F2185,2)</f>
        <v>9.5500000000000007</v>
      </c>
    </row>
    <row r="2186" spans="1:7" ht="18" customHeight="1">
      <c r="A2186" s="1"/>
      <c r="B2186" s="1"/>
      <c r="C2186" s="1"/>
      <c r="D2186" s="1"/>
      <c r="E2186" s="77" t="s">
        <v>589</v>
      </c>
      <c r="F2186" s="77"/>
      <c r="G2186" s="22">
        <f>SUM(G2184:G2185)</f>
        <v>17.240000000000002</v>
      </c>
    </row>
    <row r="2187" spans="1:7" ht="15" customHeight="1">
      <c r="A2187" s="1"/>
      <c r="B2187" s="1"/>
      <c r="C2187" s="1"/>
      <c r="D2187" s="1"/>
      <c r="E2187" s="78" t="s">
        <v>522</v>
      </c>
      <c r="F2187" s="78"/>
      <c r="G2187" s="4">
        <f>SUM(G2182,G2186)</f>
        <v>149.38000000000002</v>
      </c>
    </row>
    <row r="2188" spans="1:7" ht="15" customHeight="1">
      <c r="A2188" s="1"/>
      <c r="B2188" s="1"/>
      <c r="C2188" s="1"/>
      <c r="D2188" s="1"/>
      <c r="E2188" s="78" t="s">
        <v>523</v>
      </c>
      <c r="F2188" s="78"/>
      <c r="G2188" s="4">
        <f>ROUND(G2187*(0/100),2)</f>
        <v>0</v>
      </c>
    </row>
    <row r="2189" spans="1:7" ht="15" customHeight="1">
      <c r="A2189" s="1"/>
      <c r="B2189" s="1"/>
      <c r="C2189" s="1"/>
      <c r="D2189" s="1"/>
      <c r="E2189" s="78" t="s">
        <v>524</v>
      </c>
      <c r="F2189" s="78"/>
      <c r="G2189" s="4">
        <f>G2188+G2187</f>
        <v>149.38000000000002</v>
      </c>
    </row>
    <row r="2190" spans="1:7" ht="9.9499999999999993" customHeight="1">
      <c r="A2190" s="1"/>
      <c r="B2190" s="1"/>
      <c r="C2190" s="1"/>
      <c r="D2190" s="1"/>
      <c r="E2190" s="79"/>
      <c r="F2190" s="79"/>
      <c r="G2190" s="79"/>
    </row>
    <row r="2191" spans="1:7" ht="20.100000000000001" customHeight="1">
      <c r="A2191" s="80" t="s">
        <v>1279</v>
      </c>
      <c r="B2191" s="80"/>
      <c r="C2191" s="80"/>
      <c r="D2191" s="80"/>
      <c r="E2191" s="80"/>
      <c r="F2191" s="80"/>
      <c r="G2191" s="80"/>
    </row>
    <row r="2192" spans="1:7" ht="15" customHeight="1">
      <c r="A2192" s="76" t="s">
        <v>553</v>
      </c>
      <c r="B2192" s="76"/>
      <c r="C2192" s="12" t="s">
        <v>4</v>
      </c>
      <c r="D2192" s="12" t="s">
        <v>501</v>
      </c>
      <c r="E2192" s="12" t="s">
        <v>502</v>
      </c>
      <c r="F2192" s="12" t="s">
        <v>503</v>
      </c>
      <c r="G2192" s="12" t="s">
        <v>504</v>
      </c>
    </row>
    <row r="2193" spans="1:7" ht="15" customHeight="1">
      <c r="A2193" s="18" t="s">
        <v>1255</v>
      </c>
      <c r="B2193" s="19" t="s">
        <v>1256</v>
      </c>
      <c r="C2193" s="18" t="s">
        <v>14</v>
      </c>
      <c r="D2193" s="18" t="s">
        <v>58</v>
      </c>
      <c r="E2193" s="20">
        <v>3.5400000000000001E-2</v>
      </c>
      <c r="F2193" s="21">
        <v>14.56</v>
      </c>
      <c r="G2193" s="21">
        <f>TRUNC(TRUNC(E2193,8)*F2193,2)</f>
        <v>0.51</v>
      </c>
    </row>
    <row r="2194" spans="1:7" ht="21" customHeight="1">
      <c r="A2194" s="18" t="s">
        <v>1280</v>
      </c>
      <c r="B2194" s="19" t="s">
        <v>1281</v>
      </c>
      <c r="C2194" s="18" t="s">
        <v>14</v>
      </c>
      <c r="D2194" s="18" t="s">
        <v>58</v>
      </c>
      <c r="E2194" s="20">
        <v>1</v>
      </c>
      <c r="F2194" s="21">
        <v>330.93</v>
      </c>
      <c r="G2194" s="21">
        <f>TRUNC(TRUNC(E2194,8)*F2194,2)</f>
        <v>330.93</v>
      </c>
    </row>
    <row r="2195" spans="1:7" ht="15" customHeight="1">
      <c r="A2195" s="1"/>
      <c r="B2195" s="1"/>
      <c r="C2195" s="1"/>
      <c r="D2195" s="1"/>
      <c r="E2195" s="77" t="s">
        <v>555</v>
      </c>
      <c r="F2195" s="77"/>
      <c r="G2195" s="22">
        <f>SUM(G2193:G2194)</f>
        <v>331.44</v>
      </c>
    </row>
    <row r="2196" spans="1:7" ht="15" customHeight="1">
      <c r="A2196" s="76" t="s">
        <v>586</v>
      </c>
      <c r="B2196" s="76"/>
      <c r="C2196" s="12" t="s">
        <v>4</v>
      </c>
      <c r="D2196" s="12" t="s">
        <v>501</v>
      </c>
      <c r="E2196" s="12" t="s">
        <v>502</v>
      </c>
      <c r="F2196" s="12" t="s">
        <v>503</v>
      </c>
      <c r="G2196" s="12" t="s">
        <v>504</v>
      </c>
    </row>
    <row r="2197" spans="1:7" ht="21" customHeight="1">
      <c r="A2197" s="18" t="s">
        <v>843</v>
      </c>
      <c r="B2197" s="19" t="s">
        <v>844</v>
      </c>
      <c r="C2197" s="18" t="s">
        <v>14</v>
      </c>
      <c r="D2197" s="18" t="s">
        <v>15</v>
      </c>
      <c r="E2197" s="20">
        <v>0.56950000000000001</v>
      </c>
      <c r="F2197" s="21">
        <v>22.64</v>
      </c>
      <c r="G2197" s="21">
        <f>TRUNC(TRUNC(E2197,8)*F2197,2)</f>
        <v>12.89</v>
      </c>
    </row>
    <row r="2198" spans="1:7" ht="21" customHeight="1">
      <c r="A2198" s="18" t="s">
        <v>778</v>
      </c>
      <c r="B2198" s="19" t="s">
        <v>779</v>
      </c>
      <c r="C2198" s="18" t="s">
        <v>14</v>
      </c>
      <c r="D2198" s="18" t="s">
        <v>15</v>
      </c>
      <c r="E2198" s="20">
        <v>0.56950000000000001</v>
      </c>
      <c r="F2198" s="21">
        <v>28.12</v>
      </c>
      <c r="G2198" s="21">
        <f>TRUNC(TRUNC(E2198,8)*F2198,2)</f>
        <v>16.010000000000002</v>
      </c>
    </row>
    <row r="2199" spans="1:7" ht="18" customHeight="1">
      <c r="A2199" s="1"/>
      <c r="B2199" s="1"/>
      <c r="C2199" s="1"/>
      <c r="D2199" s="1"/>
      <c r="E2199" s="77" t="s">
        <v>589</v>
      </c>
      <c r="F2199" s="77"/>
      <c r="G2199" s="22">
        <f>SUM(G2197:G2198)</f>
        <v>28.900000000000002</v>
      </c>
    </row>
    <row r="2200" spans="1:7" ht="15" customHeight="1">
      <c r="A2200" s="1"/>
      <c r="B2200" s="1"/>
      <c r="C2200" s="1"/>
      <c r="D2200" s="1"/>
      <c r="E2200" s="78" t="s">
        <v>522</v>
      </c>
      <c r="F2200" s="78"/>
      <c r="G2200" s="4">
        <f>SUM(G2195,G2199)</f>
        <v>360.34</v>
      </c>
    </row>
    <row r="2201" spans="1:7" ht="15" customHeight="1">
      <c r="A2201" s="1"/>
      <c r="B2201" s="1"/>
      <c r="C2201" s="1"/>
      <c r="D2201" s="1"/>
      <c r="E2201" s="78" t="s">
        <v>523</v>
      </c>
      <c r="F2201" s="78"/>
      <c r="G2201" s="4">
        <f>ROUND(G2200*(0/100),2)</f>
        <v>0</v>
      </c>
    </row>
    <row r="2202" spans="1:7" ht="15" customHeight="1">
      <c r="A2202" s="1"/>
      <c r="B2202" s="1"/>
      <c r="C2202" s="1"/>
      <c r="D2202" s="1"/>
      <c r="E2202" s="78" t="s">
        <v>524</v>
      </c>
      <c r="F2202" s="78"/>
      <c r="G2202" s="4">
        <f>G2201+G2200</f>
        <v>360.34</v>
      </c>
    </row>
    <row r="2203" spans="1:7" ht="9.9499999999999993" customHeight="1">
      <c r="A2203" s="1"/>
      <c r="B2203" s="1"/>
      <c r="C2203" s="1"/>
      <c r="D2203" s="1"/>
      <c r="E2203" s="79"/>
      <c r="F2203" s="79"/>
      <c r="G2203" s="79"/>
    </row>
    <row r="2204" spans="1:7" ht="20.100000000000001" customHeight="1">
      <c r="A2204" s="80" t="s">
        <v>1282</v>
      </c>
      <c r="B2204" s="80"/>
      <c r="C2204" s="80"/>
      <c r="D2204" s="80"/>
      <c r="E2204" s="80"/>
      <c r="F2204" s="80"/>
      <c r="G2204" s="80"/>
    </row>
    <row r="2205" spans="1:7" ht="15" customHeight="1">
      <c r="A2205" s="76" t="s">
        <v>553</v>
      </c>
      <c r="B2205" s="76"/>
      <c r="C2205" s="12" t="s">
        <v>4</v>
      </c>
      <c r="D2205" s="12" t="s">
        <v>501</v>
      </c>
      <c r="E2205" s="12" t="s">
        <v>502</v>
      </c>
      <c r="F2205" s="12" t="s">
        <v>503</v>
      </c>
      <c r="G2205" s="12" t="s">
        <v>504</v>
      </c>
    </row>
    <row r="2206" spans="1:7" ht="15" customHeight="1">
      <c r="A2206" s="18" t="s">
        <v>1255</v>
      </c>
      <c r="B2206" s="19" t="s">
        <v>1256</v>
      </c>
      <c r="C2206" s="18" t="s">
        <v>14</v>
      </c>
      <c r="D2206" s="18" t="s">
        <v>58</v>
      </c>
      <c r="E2206" s="20">
        <v>4.5199999999999997E-2</v>
      </c>
      <c r="F2206" s="21">
        <v>14.56</v>
      </c>
      <c r="G2206" s="21">
        <f>TRUNC(TRUNC(E2206,8)*F2206,2)</f>
        <v>0.65</v>
      </c>
    </row>
    <row r="2207" spans="1:7" ht="21" customHeight="1">
      <c r="A2207" s="18" t="s">
        <v>1283</v>
      </c>
      <c r="B2207" s="19" t="s">
        <v>1284</v>
      </c>
      <c r="C2207" s="18" t="s">
        <v>14</v>
      </c>
      <c r="D2207" s="18" t="s">
        <v>58</v>
      </c>
      <c r="E2207" s="20">
        <v>1</v>
      </c>
      <c r="F2207" s="21">
        <v>689.55</v>
      </c>
      <c r="G2207" s="21">
        <f>TRUNC(TRUNC(E2207,8)*F2207,2)</f>
        <v>689.55</v>
      </c>
    </row>
    <row r="2208" spans="1:7" ht="15" customHeight="1">
      <c r="A2208" s="1"/>
      <c r="B2208" s="1"/>
      <c r="C2208" s="1"/>
      <c r="D2208" s="1"/>
      <c r="E2208" s="77" t="s">
        <v>555</v>
      </c>
      <c r="F2208" s="77"/>
      <c r="G2208" s="22">
        <f>SUM(G2206:G2207)</f>
        <v>690.19999999999993</v>
      </c>
    </row>
    <row r="2209" spans="1:7" ht="15" customHeight="1">
      <c r="A2209" s="76" t="s">
        <v>586</v>
      </c>
      <c r="B2209" s="76"/>
      <c r="C2209" s="12" t="s">
        <v>4</v>
      </c>
      <c r="D2209" s="12" t="s">
        <v>501</v>
      </c>
      <c r="E2209" s="12" t="s">
        <v>502</v>
      </c>
      <c r="F2209" s="12" t="s">
        <v>503</v>
      </c>
      <c r="G2209" s="12" t="s">
        <v>504</v>
      </c>
    </row>
    <row r="2210" spans="1:7" ht="21" customHeight="1">
      <c r="A2210" s="18" t="s">
        <v>843</v>
      </c>
      <c r="B2210" s="19" t="s">
        <v>844</v>
      </c>
      <c r="C2210" s="18" t="s">
        <v>14</v>
      </c>
      <c r="D2210" s="18" t="s">
        <v>15</v>
      </c>
      <c r="E2210" s="20">
        <v>0.72250000000000003</v>
      </c>
      <c r="F2210" s="21">
        <v>22.64</v>
      </c>
      <c r="G2210" s="21">
        <f>TRUNC(TRUNC(E2210,8)*F2210,2)</f>
        <v>16.350000000000001</v>
      </c>
    </row>
    <row r="2211" spans="1:7" ht="21" customHeight="1">
      <c r="A2211" s="18" t="s">
        <v>778</v>
      </c>
      <c r="B2211" s="19" t="s">
        <v>779</v>
      </c>
      <c r="C2211" s="18" t="s">
        <v>14</v>
      </c>
      <c r="D2211" s="18" t="s">
        <v>15</v>
      </c>
      <c r="E2211" s="20">
        <v>0.72250000000000003</v>
      </c>
      <c r="F2211" s="21">
        <v>28.12</v>
      </c>
      <c r="G2211" s="21">
        <f>TRUNC(TRUNC(E2211,8)*F2211,2)</f>
        <v>20.309999999999999</v>
      </c>
    </row>
    <row r="2212" spans="1:7" ht="18" customHeight="1">
      <c r="A2212" s="1"/>
      <c r="B2212" s="1"/>
      <c r="C2212" s="1"/>
      <c r="D2212" s="1"/>
      <c r="E2212" s="77" t="s">
        <v>589</v>
      </c>
      <c r="F2212" s="77"/>
      <c r="G2212" s="22">
        <f>SUM(G2210:G2211)</f>
        <v>36.659999999999997</v>
      </c>
    </row>
    <row r="2213" spans="1:7" ht="15" customHeight="1">
      <c r="A2213" s="1"/>
      <c r="B2213" s="1"/>
      <c r="C2213" s="1"/>
      <c r="D2213" s="1"/>
      <c r="E2213" s="78" t="s">
        <v>522</v>
      </c>
      <c r="F2213" s="78"/>
      <c r="G2213" s="4">
        <f>SUM(G2208,G2212)</f>
        <v>726.8599999999999</v>
      </c>
    </row>
    <row r="2214" spans="1:7" ht="15" customHeight="1">
      <c r="A2214" s="1"/>
      <c r="B2214" s="1"/>
      <c r="C2214" s="1"/>
      <c r="D2214" s="1"/>
      <c r="E2214" s="78" t="s">
        <v>523</v>
      </c>
      <c r="F2214" s="78"/>
      <c r="G2214" s="4">
        <f>ROUND(G2213*(0/100),2)</f>
        <v>0</v>
      </c>
    </row>
    <row r="2215" spans="1:7" ht="15" customHeight="1">
      <c r="A2215" s="1"/>
      <c r="B2215" s="1"/>
      <c r="C2215" s="1"/>
      <c r="D2215" s="1"/>
      <c r="E2215" s="78" t="s">
        <v>524</v>
      </c>
      <c r="F2215" s="78"/>
      <c r="G2215" s="4">
        <f>G2214+G2213</f>
        <v>726.8599999999999</v>
      </c>
    </row>
    <row r="2216" spans="1:7" ht="9.9499999999999993" customHeight="1">
      <c r="A2216" s="1"/>
      <c r="B2216" s="1"/>
      <c r="C2216" s="1"/>
      <c r="D2216" s="1"/>
      <c r="E2216" s="79"/>
      <c r="F2216" s="79"/>
      <c r="G2216" s="79"/>
    </row>
    <row r="2217" spans="1:7" ht="20.100000000000001" customHeight="1">
      <c r="A2217" s="80" t="s">
        <v>1285</v>
      </c>
      <c r="B2217" s="80"/>
      <c r="C2217" s="80"/>
      <c r="D2217" s="80"/>
      <c r="E2217" s="80"/>
      <c r="F2217" s="80"/>
      <c r="G2217" s="80"/>
    </row>
    <row r="2218" spans="1:7" ht="15" customHeight="1">
      <c r="A2218" s="76" t="s">
        <v>553</v>
      </c>
      <c r="B2218" s="76"/>
      <c r="C2218" s="12" t="s">
        <v>4</v>
      </c>
      <c r="D2218" s="12" t="s">
        <v>501</v>
      </c>
      <c r="E2218" s="12" t="s">
        <v>502</v>
      </c>
      <c r="F2218" s="12" t="s">
        <v>503</v>
      </c>
      <c r="G2218" s="12" t="s">
        <v>504</v>
      </c>
    </row>
    <row r="2219" spans="1:7" ht="15" customHeight="1">
      <c r="A2219" s="18" t="s">
        <v>1286</v>
      </c>
      <c r="B2219" s="19" t="s">
        <v>468</v>
      </c>
      <c r="C2219" s="18" t="s">
        <v>170</v>
      </c>
      <c r="D2219" s="18" t="s">
        <v>196</v>
      </c>
      <c r="E2219" s="20">
        <v>1</v>
      </c>
      <c r="F2219" s="21">
        <v>207.74</v>
      </c>
      <c r="G2219" s="21">
        <f>ROUND(ROUND(E2219,8)*F2219,2)</f>
        <v>207.74</v>
      </c>
    </row>
    <row r="2220" spans="1:7" ht="15" customHeight="1">
      <c r="A2220" s="1"/>
      <c r="B2220" s="1"/>
      <c r="C2220" s="1"/>
      <c r="D2220" s="1"/>
      <c r="E2220" s="77" t="s">
        <v>555</v>
      </c>
      <c r="F2220" s="77"/>
      <c r="G2220" s="22">
        <f>SUM(G2219:G2219)</f>
        <v>207.74</v>
      </c>
    </row>
    <row r="2221" spans="1:7" ht="15" customHeight="1">
      <c r="A2221" s="76" t="s">
        <v>586</v>
      </c>
      <c r="B2221" s="76"/>
      <c r="C2221" s="12" t="s">
        <v>4</v>
      </c>
      <c r="D2221" s="12" t="s">
        <v>501</v>
      </c>
      <c r="E2221" s="12" t="s">
        <v>502</v>
      </c>
      <c r="F2221" s="12" t="s">
        <v>503</v>
      </c>
      <c r="G2221" s="12" t="s">
        <v>504</v>
      </c>
    </row>
    <row r="2222" spans="1:7" ht="21" customHeight="1">
      <c r="A2222" s="18" t="s">
        <v>778</v>
      </c>
      <c r="B2222" s="19" t="s">
        <v>779</v>
      </c>
      <c r="C2222" s="18" t="s">
        <v>14</v>
      </c>
      <c r="D2222" s="18" t="s">
        <v>15</v>
      </c>
      <c r="E2222" s="20">
        <v>1</v>
      </c>
      <c r="F2222" s="21">
        <v>28.12</v>
      </c>
      <c r="G2222" s="21">
        <f>ROUND(ROUND(E2222,8)*F2222,2)</f>
        <v>28.12</v>
      </c>
    </row>
    <row r="2223" spans="1:7" ht="18" customHeight="1">
      <c r="A2223" s="1"/>
      <c r="B2223" s="1"/>
      <c r="C2223" s="1"/>
      <c r="D2223" s="1"/>
      <c r="E2223" s="77" t="s">
        <v>589</v>
      </c>
      <c r="F2223" s="77"/>
      <c r="G2223" s="22">
        <f>SUM(G2222:G2222)</f>
        <v>28.12</v>
      </c>
    </row>
    <row r="2224" spans="1:7" ht="15" customHeight="1">
      <c r="A2224" s="1"/>
      <c r="B2224" s="1"/>
      <c r="C2224" s="1"/>
      <c r="D2224" s="1"/>
      <c r="E2224" s="78" t="s">
        <v>522</v>
      </c>
      <c r="F2224" s="78"/>
      <c r="G2224" s="4">
        <f>SUM(G2220,G2223)</f>
        <v>235.86</v>
      </c>
    </row>
    <row r="2225" spans="1:7" ht="15" customHeight="1">
      <c r="A2225" s="1"/>
      <c r="B2225" s="1"/>
      <c r="C2225" s="1"/>
      <c r="D2225" s="1"/>
      <c r="E2225" s="78" t="s">
        <v>523</v>
      </c>
      <c r="F2225" s="78"/>
      <c r="G2225" s="4">
        <f>ROUND(G2224*(0/100),2)</f>
        <v>0</v>
      </c>
    </row>
    <row r="2226" spans="1:7" ht="15" customHeight="1">
      <c r="A2226" s="1"/>
      <c r="B2226" s="1"/>
      <c r="C2226" s="1"/>
      <c r="D2226" s="1"/>
      <c r="E2226" s="78" t="s">
        <v>524</v>
      </c>
      <c r="F2226" s="78"/>
      <c r="G2226" s="4">
        <f>G2225+G2224</f>
        <v>235.86</v>
      </c>
    </row>
    <row r="2227" spans="1:7" ht="9.9499999999999993" customHeight="1">
      <c r="A2227" s="1"/>
      <c r="B2227" s="1"/>
      <c r="C2227" s="1"/>
      <c r="D2227" s="1"/>
      <c r="E2227" s="79"/>
      <c r="F2227" s="79"/>
      <c r="G2227" s="79"/>
    </row>
    <row r="2228" spans="1:7" ht="20.100000000000001" customHeight="1">
      <c r="A2228" s="80" t="s">
        <v>1287</v>
      </c>
      <c r="B2228" s="80"/>
      <c r="C2228" s="80"/>
      <c r="D2228" s="80"/>
      <c r="E2228" s="80"/>
      <c r="F2228" s="80"/>
      <c r="G2228" s="80"/>
    </row>
    <row r="2229" spans="1:7" ht="15" customHeight="1">
      <c r="A2229" s="76" t="s">
        <v>586</v>
      </c>
      <c r="B2229" s="76"/>
      <c r="C2229" s="12" t="s">
        <v>4</v>
      </c>
      <c r="D2229" s="12" t="s">
        <v>501</v>
      </c>
      <c r="E2229" s="12" t="s">
        <v>502</v>
      </c>
      <c r="F2229" s="12" t="s">
        <v>503</v>
      </c>
      <c r="G2229" s="12" t="s">
        <v>504</v>
      </c>
    </row>
    <row r="2230" spans="1:7" ht="21" customHeight="1">
      <c r="A2230" s="18" t="s">
        <v>1288</v>
      </c>
      <c r="B2230" s="19" t="s">
        <v>1289</v>
      </c>
      <c r="C2230" s="18" t="s">
        <v>14</v>
      </c>
      <c r="D2230" s="18" t="s">
        <v>15</v>
      </c>
      <c r="E2230" s="20">
        <v>18.7</v>
      </c>
      <c r="F2230" s="21">
        <v>29.67</v>
      </c>
      <c r="G2230" s="21">
        <f>ROUND(ROUND(E2230,8)*F2230,2)</f>
        <v>554.83000000000004</v>
      </c>
    </row>
    <row r="2231" spans="1:7" ht="21" customHeight="1">
      <c r="A2231" s="18" t="s">
        <v>1290</v>
      </c>
      <c r="B2231" s="19" t="s">
        <v>1291</v>
      </c>
      <c r="C2231" s="18" t="s">
        <v>14</v>
      </c>
      <c r="D2231" s="18" t="s">
        <v>15</v>
      </c>
      <c r="E2231" s="20">
        <v>18.7</v>
      </c>
      <c r="F2231" s="21">
        <v>121.41</v>
      </c>
      <c r="G2231" s="21">
        <f>ROUND(ROUND(E2231,8)*F2231,2)</f>
        <v>2270.37</v>
      </c>
    </row>
    <row r="2232" spans="1:7" ht="18" customHeight="1">
      <c r="A2232" s="1"/>
      <c r="B2232" s="1"/>
      <c r="C2232" s="1"/>
      <c r="D2232" s="1"/>
      <c r="E2232" s="77" t="s">
        <v>589</v>
      </c>
      <c r="F2232" s="77"/>
      <c r="G2232" s="22">
        <f>SUM(G2230:G2231)</f>
        <v>2825.2</v>
      </c>
    </row>
    <row r="2233" spans="1:7" ht="15" customHeight="1">
      <c r="A2233" s="76" t="s">
        <v>518</v>
      </c>
      <c r="B2233" s="76"/>
      <c r="C2233" s="12" t="s">
        <v>4</v>
      </c>
      <c r="D2233" s="12" t="s">
        <v>501</v>
      </c>
      <c r="E2233" s="12" t="s">
        <v>502</v>
      </c>
      <c r="F2233" s="12" t="s">
        <v>503</v>
      </c>
      <c r="G2233" s="12" t="s">
        <v>504</v>
      </c>
    </row>
    <row r="2234" spans="1:7" ht="15" customHeight="1">
      <c r="A2234" s="18" t="s">
        <v>1292</v>
      </c>
      <c r="B2234" s="19" t="s">
        <v>1293</v>
      </c>
      <c r="C2234" s="18" t="s">
        <v>564</v>
      </c>
      <c r="D2234" s="18" t="s">
        <v>48</v>
      </c>
      <c r="E2234" s="20">
        <v>123.31</v>
      </c>
      <c r="F2234" s="21">
        <v>13</v>
      </c>
      <c r="G2234" s="21">
        <f>ROUND(ROUND(E2234,8)*F2234,2)</f>
        <v>1603.03</v>
      </c>
    </row>
    <row r="2235" spans="1:7" ht="15" customHeight="1">
      <c r="A2235" s="1"/>
      <c r="B2235" s="1"/>
      <c r="C2235" s="1"/>
      <c r="D2235" s="1"/>
      <c r="E2235" s="77" t="s">
        <v>521</v>
      </c>
      <c r="F2235" s="77"/>
      <c r="G2235" s="22">
        <f>SUM(G2234:G2234)</f>
        <v>1603.03</v>
      </c>
    </row>
    <row r="2236" spans="1:7" ht="15" customHeight="1">
      <c r="A2236" s="1"/>
      <c r="B2236" s="1"/>
      <c r="C2236" s="1"/>
      <c r="D2236" s="1"/>
      <c r="E2236" s="78" t="s">
        <v>522</v>
      </c>
      <c r="F2236" s="78"/>
      <c r="G2236" s="4">
        <f>SUM(G2232,G2235)</f>
        <v>4428.2299999999996</v>
      </c>
    </row>
    <row r="2237" spans="1:7" ht="15" customHeight="1">
      <c r="A2237" s="1"/>
      <c r="B2237" s="1"/>
      <c r="C2237" s="1"/>
      <c r="D2237" s="1"/>
      <c r="E2237" s="78" t="s">
        <v>523</v>
      </c>
      <c r="F2237" s="78"/>
      <c r="G2237" s="4">
        <f>ROUND(G2236*(0/100),2)</f>
        <v>0</v>
      </c>
    </row>
    <row r="2238" spans="1:7" ht="15" customHeight="1">
      <c r="A2238" s="1"/>
      <c r="B2238" s="1"/>
      <c r="C2238" s="1"/>
      <c r="D2238" s="1"/>
      <c r="E2238" s="78" t="s">
        <v>524</v>
      </c>
      <c r="F2238" s="78"/>
      <c r="G2238" s="4">
        <f>G2237+G2236</f>
        <v>4428.2299999999996</v>
      </c>
    </row>
    <row r="2239" spans="1:7" ht="9.9499999999999993" customHeight="1">
      <c r="A2239" s="1"/>
      <c r="B2239" s="1"/>
      <c r="C2239" s="1"/>
      <c r="D2239" s="1"/>
      <c r="E2239" s="79"/>
      <c r="F2239" s="79"/>
      <c r="G2239" s="79"/>
    </row>
    <row r="2240" spans="1:7" ht="20.100000000000001" customHeight="1">
      <c r="A2240" s="80" t="s">
        <v>1294</v>
      </c>
      <c r="B2240" s="80"/>
      <c r="C2240" s="80"/>
      <c r="D2240" s="80"/>
      <c r="E2240" s="80"/>
      <c r="F2240" s="80"/>
      <c r="G2240" s="80"/>
    </row>
    <row r="2241" spans="1:7" ht="15" customHeight="1">
      <c r="A2241" s="76" t="s">
        <v>586</v>
      </c>
      <c r="B2241" s="76"/>
      <c r="C2241" s="12" t="s">
        <v>4</v>
      </c>
      <c r="D2241" s="12" t="s">
        <v>501</v>
      </c>
      <c r="E2241" s="12" t="s">
        <v>502</v>
      </c>
      <c r="F2241" s="12" t="s">
        <v>503</v>
      </c>
      <c r="G2241" s="12" t="s">
        <v>504</v>
      </c>
    </row>
    <row r="2242" spans="1:7" ht="21" customHeight="1">
      <c r="A2242" s="18" t="s">
        <v>1288</v>
      </c>
      <c r="B2242" s="19" t="s">
        <v>1289</v>
      </c>
      <c r="C2242" s="18" t="s">
        <v>14</v>
      </c>
      <c r="D2242" s="18" t="s">
        <v>15</v>
      </c>
      <c r="E2242" s="20">
        <v>41</v>
      </c>
      <c r="F2242" s="21">
        <v>29.67</v>
      </c>
      <c r="G2242" s="21">
        <f>ROUND(ROUND(E2242,8)*F2242,2)</f>
        <v>1216.47</v>
      </c>
    </row>
    <row r="2243" spans="1:7" ht="21" customHeight="1">
      <c r="A2243" s="18" t="s">
        <v>1290</v>
      </c>
      <c r="B2243" s="19" t="s">
        <v>1291</v>
      </c>
      <c r="C2243" s="18" t="s">
        <v>14</v>
      </c>
      <c r="D2243" s="18" t="s">
        <v>15</v>
      </c>
      <c r="E2243" s="20">
        <v>77</v>
      </c>
      <c r="F2243" s="21">
        <v>121.41</v>
      </c>
      <c r="G2243" s="21">
        <f>ROUND(ROUND(E2243,8)*F2243,2)</f>
        <v>9348.57</v>
      </c>
    </row>
    <row r="2244" spans="1:7" ht="21" customHeight="1">
      <c r="A2244" s="18" t="s">
        <v>1295</v>
      </c>
      <c r="B2244" s="19" t="s">
        <v>1296</v>
      </c>
      <c r="C2244" s="18" t="s">
        <v>14</v>
      </c>
      <c r="D2244" s="18" t="s">
        <v>15</v>
      </c>
      <c r="E2244" s="20">
        <v>8.4</v>
      </c>
      <c r="F2244" s="21">
        <v>32.86</v>
      </c>
      <c r="G2244" s="21">
        <f>ROUND(ROUND(E2244,8)*F2244,2)</f>
        <v>276.02</v>
      </c>
    </row>
    <row r="2245" spans="1:7" ht="18" customHeight="1">
      <c r="A2245" s="1"/>
      <c r="B2245" s="1"/>
      <c r="C2245" s="1"/>
      <c r="D2245" s="1"/>
      <c r="E2245" s="77" t="s">
        <v>589</v>
      </c>
      <c r="F2245" s="77"/>
      <c r="G2245" s="22">
        <f>SUM(G2242:G2244)</f>
        <v>10841.06</v>
      </c>
    </row>
    <row r="2246" spans="1:7" ht="15" customHeight="1">
      <c r="A2246" s="1"/>
      <c r="B2246" s="1"/>
      <c r="C2246" s="1"/>
      <c r="D2246" s="1"/>
      <c r="E2246" s="78" t="s">
        <v>522</v>
      </c>
      <c r="F2246" s="78"/>
      <c r="G2246" s="4">
        <f>SUM(G2245)</f>
        <v>10841.06</v>
      </c>
    </row>
    <row r="2247" spans="1:7" ht="15" customHeight="1">
      <c r="A2247" s="1"/>
      <c r="B2247" s="1"/>
      <c r="C2247" s="1"/>
      <c r="D2247" s="1"/>
      <c r="E2247" s="78" t="s">
        <v>523</v>
      </c>
      <c r="F2247" s="78"/>
      <c r="G2247" s="4">
        <f>ROUND(G2246*(0/100),2)</f>
        <v>0</v>
      </c>
    </row>
    <row r="2248" spans="1:7" ht="15" customHeight="1">
      <c r="A2248" s="1"/>
      <c r="B2248" s="1"/>
      <c r="C2248" s="1"/>
      <c r="D2248" s="1"/>
      <c r="E2248" s="78" t="s">
        <v>524</v>
      </c>
      <c r="F2248" s="78"/>
      <c r="G2248" s="4">
        <f>G2247+G2246</f>
        <v>10841.06</v>
      </c>
    </row>
    <row r="2249" spans="1:7" ht="9.9499999999999993" customHeight="1">
      <c r="A2249" s="1"/>
      <c r="B2249" s="1"/>
      <c r="C2249" s="1"/>
      <c r="D2249" s="1"/>
      <c r="E2249" s="79"/>
      <c r="F2249" s="79"/>
      <c r="G2249" s="79"/>
    </row>
    <row r="2250" spans="1:7" ht="20.100000000000001" customHeight="1">
      <c r="A2250" s="80" t="s">
        <v>1297</v>
      </c>
      <c r="B2250" s="80"/>
      <c r="C2250" s="80"/>
      <c r="D2250" s="80"/>
      <c r="E2250" s="80"/>
      <c r="F2250" s="80"/>
      <c r="G2250" s="80"/>
    </row>
    <row r="2251" spans="1:7" ht="15" customHeight="1">
      <c r="A2251" s="76" t="s">
        <v>586</v>
      </c>
      <c r="B2251" s="76"/>
      <c r="C2251" s="12" t="s">
        <v>4</v>
      </c>
      <c r="D2251" s="12" t="s">
        <v>501</v>
      </c>
      <c r="E2251" s="12" t="s">
        <v>502</v>
      </c>
      <c r="F2251" s="12" t="s">
        <v>503</v>
      </c>
      <c r="G2251" s="12" t="s">
        <v>504</v>
      </c>
    </row>
    <row r="2252" spans="1:7" ht="21" customHeight="1">
      <c r="A2252" s="18" t="s">
        <v>1288</v>
      </c>
      <c r="B2252" s="19" t="s">
        <v>1289</v>
      </c>
      <c r="C2252" s="18" t="s">
        <v>14</v>
      </c>
      <c r="D2252" s="18" t="s">
        <v>15</v>
      </c>
      <c r="E2252" s="20">
        <v>30</v>
      </c>
      <c r="F2252" s="21">
        <v>29.67</v>
      </c>
      <c r="G2252" s="21">
        <f>ROUND(ROUND(E2252,8)*F2252,2)</f>
        <v>890.1</v>
      </c>
    </row>
    <row r="2253" spans="1:7" ht="21" customHeight="1">
      <c r="A2253" s="18" t="s">
        <v>1290</v>
      </c>
      <c r="B2253" s="19" t="s">
        <v>1291</v>
      </c>
      <c r="C2253" s="18" t="s">
        <v>14</v>
      </c>
      <c r="D2253" s="18" t="s">
        <v>15</v>
      </c>
      <c r="E2253" s="20">
        <v>45</v>
      </c>
      <c r="F2253" s="21">
        <v>121.41</v>
      </c>
      <c r="G2253" s="21">
        <f>ROUND(ROUND(E2253,8)*F2253,2)</f>
        <v>5463.45</v>
      </c>
    </row>
    <row r="2254" spans="1:7" ht="21" customHeight="1">
      <c r="A2254" s="18" t="s">
        <v>1295</v>
      </c>
      <c r="B2254" s="19" t="s">
        <v>1296</v>
      </c>
      <c r="C2254" s="18" t="s">
        <v>14</v>
      </c>
      <c r="D2254" s="18" t="s">
        <v>15</v>
      </c>
      <c r="E2254" s="20">
        <v>6.2</v>
      </c>
      <c r="F2254" s="21">
        <v>32.86</v>
      </c>
      <c r="G2254" s="21">
        <f>ROUND(ROUND(E2254,8)*F2254,2)</f>
        <v>203.73</v>
      </c>
    </row>
    <row r="2255" spans="1:7" ht="18" customHeight="1">
      <c r="A2255" s="1"/>
      <c r="B2255" s="1"/>
      <c r="C2255" s="1"/>
      <c r="D2255" s="1"/>
      <c r="E2255" s="77" t="s">
        <v>589</v>
      </c>
      <c r="F2255" s="77"/>
      <c r="G2255" s="22">
        <f>SUM(G2252:G2254)</f>
        <v>6557.28</v>
      </c>
    </row>
    <row r="2256" spans="1:7" ht="15" customHeight="1">
      <c r="A2256" s="1"/>
      <c r="B2256" s="1"/>
      <c r="C2256" s="1"/>
      <c r="D2256" s="1"/>
      <c r="E2256" s="78" t="s">
        <v>522</v>
      </c>
      <c r="F2256" s="78"/>
      <c r="G2256" s="4">
        <f>SUM(G2255)</f>
        <v>6557.28</v>
      </c>
    </row>
    <row r="2257" spans="1:7" ht="15" customHeight="1">
      <c r="A2257" s="1"/>
      <c r="B2257" s="1"/>
      <c r="C2257" s="1"/>
      <c r="D2257" s="1"/>
      <c r="E2257" s="78" t="s">
        <v>523</v>
      </c>
      <c r="F2257" s="78"/>
      <c r="G2257" s="4">
        <f>ROUND(G2256*(0/100),2)</f>
        <v>0</v>
      </c>
    </row>
    <row r="2258" spans="1:7" ht="15" customHeight="1">
      <c r="A2258" s="1"/>
      <c r="B2258" s="1"/>
      <c r="C2258" s="1"/>
      <c r="D2258" s="1"/>
      <c r="E2258" s="78" t="s">
        <v>524</v>
      </c>
      <c r="F2258" s="78"/>
      <c r="G2258" s="4">
        <f>G2257+G2256</f>
        <v>6557.28</v>
      </c>
    </row>
    <row r="2259" spans="1:7" ht="9.9499999999999993" customHeight="1">
      <c r="A2259" s="1"/>
      <c r="B2259" s="1"/>
      <c r="C2259" s="1"/>
      <c r="D2259" s="1"/>
      <c r="E2259" s="79"/>
      <c r="F2259" s="79"/>
      <c r="G2259" s="79"/>
    </row>
    <row r="2260" spans="1:7" ht="20.100000000000001" customHeight="1">
      <c r="A2260" s="80" t="s">
        <v>1298</v>
      </c>
      <c r="B2260" s="80"/>
      <c r="C2260" s="80"/>
      <c r="D2260" s="80"/>
      <c r="E2260" s="80"/>
      <c r="F2260" s="80"/>
      <c r="G2260" s="80"/>
    </row>
    <row r="2261" spans="1:7" ht="15" customHeight="1">
      <c r="A2261" s="76" t="s">
        <v>807</v>
      </c>
      <c r="B2261" s="76"/>
      <c r="C2261" s="12" t="s">
        <v>4</v>
      </c>
      <c r="D2261" s="12" t="s">
        <v>501</v>
      </c>
      <c r="E2261" s="12" t="s">
        <v>502</v>
      </c>
      <c r="F2261" s="12" t="s">
        <v>503</v>
      </c>
      <c r="G2261" s="12" t="s">
        <v>504</v>
      </c>
    </row>
    <row r="2262" spans="1:7" ht="45.95" customHeight="1">
      <c r="A2262" s="18" t="s">
        <v>1299</v>
      </c>
      <c r="B2262" s="19" t="s">
        <v>1300</v>
      </c>
      <c r="C2262" s="18" t="s">
        <v>14</v>
      </c>
      <c r="D2262" s="18" t="s">
        <v>840</v>
      </c>
      <c r="E2262" s="20">
        <v>1.38E-2</v>
      </c>
      <c r="F2262" s="21">
        <v>80.31</v>
      </c>
      <c r="G2262" s="21">
        <f>TRUNC(TRUNC(E2262,8)*F2262,2)</f>
        <v>1.1000000000000001</v>
      </c>
    </row>
    <row r="2263" spans="1:7" ht="45.95" customHeight="1">
      <c r="A2263" s="18" t="s">
        <v>1301</v>
      </c>
      <c r="B2263" s="19" t="s">
        <v>1302</v>
      </c>
      <c r="C2263" s="18" t="s">
        <v>14</v>
      </c>
      <c r="D2263" s="18" t="s">
        <v>810</v>
      </c>
      <c r="E2263" s="20">
        <v>1.9800000000000002E-2</v>
      </c>
      <c r="F2263" s="21">
        <v>280.86</v>
      </c>
      <c r="G2263" s="21">
        <f>TRUNC(TRUNC(E2263,8)*F2263,2)</f>
        <v>5.56</v>
      </c>
    </row>
    <row r="2264" spans="1:7" ht="29.1" customHeight="1">
      <c r="A2264" s="18" t="s">
        <v>1303</v>
      </c>
      <c r="B2264" s="19" t="s">
        <v>1304</v>
      </c>
      <c r="C2264" s="18" t="s">
        <v>14</v>
      </c>
      <c r="D2264" s="18" t="s">
        <v>840</v>
      </c>
      <c r="E2264" s="20">
        <v>1.0500000000000001E-2</v>
      </c>
      <c r="F2264" s="21">
        <v>90.07</v>
      </c>
      <c r="G2264" s="21">
        <f>TRUNC(TRUNC(E2264,8)*F2264,2)</f>
        <v>0.94</v>
      </c>
    </row>
    <row r="2265" spans="1:7" ht="29.1" customHeight="1">
      <c r="A2265" s="18" t="s">
        <v>1305</v>
      </c>
      <c r="B2265" s="19" t="s">
        <v>1306</v>
      </c>
      <c r="C2265" s="18" t="s">
        <v>14</v>
      </c>
      <c r="D2265" s="18" t="s">
        <v>810</v>
      </c>
      <c r="E2265" s="20">
        <v>8.3000000000000001E-3</v>
      </c>
      <c r="F2265" s="21">
        <v>214.08</v>
      </c>
      <c r="G2265" s="21">
        <f>TRUNC(TRUNC(E2265,8)*F2265,2)</f>
        <v>1.77</v>
      </c>
    </row>
    <row r="2266" spans="1:7" ht="18" customHeight="1">
      <c r="A2266" s="1"/>
      <c r="B2266" s="1"/>
      <c r="C2266" s="1"/>
      <c r="D2266" s="1"/>
      <c r="E2266" s="77" t="s">
        <v>811</v>
      </c>
      <c r="F2266" s="77"/>
      <c r="G2266" s="22">
        <f>SUM(G2262:G2265)</f>
        <v>9.3699999999999992</v>
      </c>
    </row>
    <row r="2267" spans="1:7" ht="15" customHeight="1">
      <c r="A2267" s="1"/>
      <c r="B2267" s="1"/>
      <c r="C2267" s="1"/>
      <c r="D2267" s="1"/>
      <c r="E2267" s="78" t="s">
        <v>522</v>
      </c>
      <c r="F2267" s="78"/>
      <c r="G2267" s="4">
        <f>SUM(G2266)</f>
        <v>9.3699999999999992</v>
      </c>
    </row>
    <row r="2268" spans="1:7" ht="15" customHeight="1">
      <c r="A2268" s="1"/>
      <c r="B2268" s="1"/>
      <c r="C2268" s="1"/>
      <c r="D2268" s="1"/>
      <c r="E2268" s="78" t="s">
        <v>523</v>
      </c>
      <c r="F2268" s="78"/>
      <c r="G2268" s="4">
        <f>ROUND(G2267*(0/100),2)</f>
        <v>0</v>
      </c>
    </row>
    <row r="2269" spans="1:7" ht="15" customHeight="1">
      <c r="A2269" s="1"/>
      <c r="B2269" s="1"/>
      <c r="C2269" s="1"/>
      <c r="D2269" s="1"/>
      <c r="E2269" s="78" t="s">
        <v>524</v>
      </c>
      <c r="F2269" s="78"/>
      <c r="G2269" s="4">
        <f>G2268+G2267</f>
        <v>9.3699999999999992</v>
      </c>
    </row>
    <row r="2270" spans="1:7" ht="9.9499999999999993" customHeight="1">
      <c r="A2270" s="1"/>
      <c r="B2270" s="1"/>
      <c r="C2270" s="1"/>
      <c r="D2270" s="1"/>
      <c r="E2270" s="79"/>
      <c r="F2270" s="79"/>
      <c r="G2270" s="79"/>
    </row>
    <row r="2271" spans="1:7" ht="20.100000000000001" customHeight="1">
      <c r="A2271" s="80" t="s">
        <v>1307</v>
      </c>
      <c r="B2271" s="80"/>
      <c r="C2271" s="80"/>
      <c r="D2271" s="80"/>
      <c r="E2271" s="80"/>
      <c r="F2271" s="80"/>
      <c r="G2271" s="80"/>
    </row>
    <row r="2272" spans="1:7" ht="15" customHeight="1">
      <c r="A2272" s="76" t="s">
        <v>553</v>
      </c>
      <c r="B2272" s="76"/>
      <c r="C2272" s="12" t="s">
        <v>4</v>
      </c>
      <c r="D2272" s="12" t="s">
        <v>501</v>
      </c>
      <c r="E2272" s="12" t="s">
        <v>502</v>
      </c>
      <c r="F2272" s="12" t="s">
        <v>503</v>
      </c>
      <c r="G2272" s="12" t="s">
        <v>504</v>
      </c>
    </row>
    <row r="2273" spans="1:7" ht="21" customHeight="1">
      <c r="A2273" s="18" t="s">
        <v>1308</v>
      </c>
      <c r="B2273" s="19" t="s">
        <v>1309</v>
      </c>
      <c r="C2273" s="18" t="s">
        <v>14</v>
      </c>
      <c r="D2273" s="18" t="s">
        <v>817</v>
      </c>
      <c r="E2273" s="20">
        <v>0.05</v>
      </c>
      <c r="F2273" s="21">
        <v>15.94</v>
      </c>
      <c r="G2273" s="21">
        <f>ROUND(ROUND(E2273,8)*F2273,2)</f>
        <v>0.8</v>
      </c>
    </row>
    <row r="2274" spans="1:7" ht="15" customHeight="1">
      <c r="A2274" s="1"/>
      <c r="B2274" s="1"/>
      <c r="C2274" s="1"/>
      <c r="D2274" s="1"/>
      <c r="E2274" s="77" t="s">
        <v>555</v>
      </c>
      <c r="F2274" s="77"/>
      <c r="G2274" s="22">
        <f>SUM(G2273:G2273)</f>
        <v>0.8</v>
      </c>
    </row>
    <row r="2275" spans="1:7" ht="15" customHeight="1">
      <c r="A2275" s="76" t="s">
        <v>586</v>
      </c>
      <c r="B2275" s="76"/>
      <c r="C2275" s="12" t="s">
        <v>4</v>
      </c>
      <c r="D2275" s="12" t="s">
        <v>501</v>
      </c>
      <c r="E2275" s="12" t="s">
        <v>502</v>
      </c>
      <c r="F2275" s="12" t="s">
        <v>503</v>
      </c>
      <c r="G2275" s="12" t="s">
        <v>504</v>
      </c>
    </row>
    <row r="2276" spans="1:7" ht="15" customHeight="1">
      <c r="A2276" s="18" t="s">
        <v>607</v>
      </c>
      <c r="B2276" s="19" t="s">
        <v>608</v>
      </c>
      <c r="C2276" s="18" t="s">
        <v>14</v>
      </c>
      <c r="D2276" s="18" t="s">
        <v>15</v>
      </c>
      <c r="E2276" s="20">
        <v>0.14000000000000001</v>
      </c>
      <c r="F2276" s="21">
        <v>22.1</v>
      </c>
      <c r="G2276" s="21">
        <f>ROUND(ROUND(E2276,8)*F2276,2)</f>
        <v>3.09</v>
      </c>
    </row>
    <row r="2277" spans="1:7" ht="18" customHeight="1">
      <c r="A2277" s="1"/>
      <c r="B2277" s="1"/>
      <c r="C2277" s="1"/>
      <c r="D2277" s="1"/>
      <c r="E2277" s="77" t="s">
        <v>589</v>
      </c>
      <c r="F2277" s="77"/>
      <c r="G2277" s="22">
        <f>SUM(G2276:G2276)</f>
        <v>3.09</v>
      </c>
    </row>
    <row r="2278" spans="1:7" ht="15" customHeight="1">
      <c r="A2278" s="1"/>
      <c r="B2278" s="1"/>
      <c r="C2278" s="1"/>
      <c r="D2278" s="1"/>
      <c r="E2278" s="78" t="s">
        <v>522</v>
      </c>
      <c r="F2278" s="78"/>
      <c r="G2278" s="4">
        <f>SUM(G2274,G2277)</f>
        <v>3.8899999999999997</v>
      </c>
    </row>
    <row r="2279" spans="1:7" ht="15" customHeight="1">
      <c r="A2279" s="1"/>
      <c r="B2279" s="1"/>
      <c r="C2279" s="1"/>
      <c r="D2279" s="1"/>
      <c r="E2279" s="78" t="s">
        <v>523</v>
      </c>
      <c r="F2279" s="78"/>
      <c r="G2279" s="4">
        <f>ROUND(G2278*(0/100),2)</f>
        <v>0</v>
      </c>
    </row>
    <row r="2280" spans="1:7" ht="15" customHeight="1">
      <c r="A2280" s="1"/>
      <c r="B2280" s="1"/>
      <c r="C2280" s="1"/>
      <c r="D2280" s="1"/>
      <c r="E2280" s="78" t="s">
        <v>524</v>
      </c>
      <c r="F2280" s="78"/>
      <c r="G2280" s="4">
        <f>G2279+G2278</f>
        <v>3.8899999999999997</v>
      </c>
    </row>
  </sheetData>
  <mergeCells count="1550">
    <mergeCell ref="A10:B10"/>
    <mergeCell ref="E12:F12"/>
    <mergeCell ref="A13:B13"/>
    <mergeCell ref="E15:F15"/>
    <mergeCell ref="E16:F16"/>
    <mergeCell ref="A1:G1"/>
    <mergeCell ref="E2:G2"/>
    <mergeCell ref="A3:G3"/>
    <mergeCell ref="A4:B4"/>
    <mergeCell ref="E9:F9"/>
    <mergeCell ref="A38:B38"/>
    <mergeCell ref="E43:F43"/>
    <mergeCell ref="A44:B44"/>
    <mergeCell ref="E46:F46"/>
    <mergeCell ref="A47:B47"/>
    <mergeCell ref="E33:F33"/>
    <mergeCell ref="E34:F34"/>
    <mergeCell ref="E35:F35"/>
    <mergeCell ref="E36:G36"/>
    <mergeCell ref="A37:G37"/>
    <mergeCell ref="E26:F26"/>
    <mergeCell ref="A27:B27"/>
    <mergeCell ref="E29:F29"/>
    <mergeCell ref="A30:B30"/>
    <mergeCell ref="E32:F32"/>
    <mergeCell ref="E17:F17"/>
    <mergeCell ref="E18:F18"/>
    <mergeCell ref="E19:G19"/>
    <mergeCell ref="A20:G20"/>
    <mergeCell ref="A21:B21"/>
    <mergeCell ref="E70:G70"/>
    <mergeCell ref="A71:G71"/>
    <mergeCell ref="A72:B72"/>
    <mergeCell ref="E74:F74"/>
    <mergeCell ref="E75:F75"/>
    <mergeCell ref="A64:B64"/>
    <mergeCell ref="E66:F66"/>
    <mergeCell ref="E67:F67"/>
    <mergeCell ref="E68:F68"/>
    <mergeCell ref="E69:F69"/>
    <mergeCell ref="A54:G54"/>
    <mergeCell ref="A55:B55"/>
    <mergeCell ref="E60:F60"/>
    <mergeCell ref="A61:B61"/>
    <mergeCell ref="E63:F63"/>
    <mergeCell ref="E49:F49"/>
    <mergeCell ref="E50:F50"/>
    <mergeCell ref="E51:F51"/>
    <mergeCell ref="E52:F52"/>
    <mergeCell ref="E53:G53"/>
    <mergeCell ref="E103:F103"/>
    <mergeCell ref="E104:G104"/>
    <mergeCell ref="A105:G105"/>
    <mergeCell ref="A106:B106"/>
    <mergeCell ref="E108:F108"/>
    <mergeCell ref="A87:G87"/>
    <mergeCell ref="A88:B88"/>
    <mergeCell ref="E100:F100"/>
    <mergeCell ref="E101:F101"/>
    <mergeCell ref="E102:F102"/>
    <mergeCell ref="E82:F82"/>
    <mergeCell ref="E83:F83"/>
    <mergeCell ref="E84:F84"/>
    <mergeCell ref="E85:F85"/>
    <mergeCell ref="E86:G86"/>
    <mergeCell ref="E76:F76"/>
    <mergeCell ref="E77:F77"/>
    <mergeCell ref="E78:G78"/>
    <mergeCell ref="A79:G79"/>
    <mergeCell ref="A80:B80"/>
    <mergeCell ref="E135:F135"/>
    <mergeCell ref="E136:F136"/>
    <mergeCell ref="E137:F137"/>
    <mergeCell ref="E138:G138"/>
    <mergeCell ref="A139:G139"/>
    <mergeCell ref="E127:F127"/>
    <mergeCell ref="A128:B128"/>
    <mergeCell ref="E131:F131"/>
    <mergeCell ref="A132:B132"/>
    <mergeCell ref="E134:F134"/>
    <mergeCell ref="E118:F118"/>
    <mergeCell ref="E119:F119"/>
    <mergeCell ref="E120:G120"/>
    <mergeCell ref="A121:G121"/>
    <mergeCell ref="A122:B122"/>
    <mergeCell ref="A109:B109"/>
    <mergeCell ref="E111:F111"/>
    <mergeCell ref="A112:B112"/>
    <mergeCell ref="E116:F116"/>
    <mergeCell ref="E117:F117"/>
    <mergeCell ref="A203:B203"/>
    <mergeCell ref="E241:F241"/>
    <mergeCell ref="E242:F242"/>
    <mergeCell ref="E243:F243"/>
    <mergeCell ref="E244:F244"/>
    <mergeCell ref="A192:G192"/>
    <mergeCell ref="A193:B193"/>
    <mergeCell ref="E199:F199"/>
    <mergeCell ref="A200:B200"/>
    <mergeCell ref="E202:F202"/>
    <mergeCell ref="E187:F187"/>
    <mergeCell ref="E188:F188"/>
    <mergeCell ref="E189:F189"/>
    <mergeCell ref="E190:F190"/>
    <mergeCell ref="E191:G191"/>
    <mergeCell ref="A140:B140"/>
    <mergeCell ref="E147:F147"/>
    <mergeCell ref="A148:B148"/>
    <mergeCell ref="E150:F150"/>
    <mergeCell ref="A151:B151"/>
    <mergeCell ref="A290:B290"/>
    <mergeCell ref="E294:F294"/>
    <mergeCell ref="A295:B295"/>
    <mergeCell ref="E297:F297"/>
    <mergeCell ref="E298:F298"/>
    <mergeCell ref="E277:F277"/>
    <mergeCell ref="E278:G278"/>
    <mergeCell ref="A279:G279"/>
    <mergeCell ref="A280:B280"/>
    <mergeCell ref="E289:F289"/>
    <mergeCell ref="E261:F261"/>
    <mergeCell ref="A262:B262"/>
    <mergeCell ref="E274:F274"/>
    <mergeCell ref="E275:F275"/>
    <mergeCell ref="E276:F276"/>
    <mergeCell ref="E245:G245"/>
    <mergeCell ref="A246:G246"/>
    <mergeCell ref="A247:B247"/>
    <mergeCell ref="E257:F257"/>
    <mergeCell ref="A258:B258"/>
    <mergeCell ref="E318:F318"/>
    <mergeCell ref="E319:F319"/>
    <mergeCell ref="E320:F320"/>
    <mergeCell ref="E321:G321"/>
    <mergeCell ref="A322:G322"/>
    <mergeCell ref="A310:G310"/>
    <mergeCell ref="A311:B311"/>
    <mergeCell ref="E314:F314"/>
    <mergeCell ref="A315:B315"/>
    <mergeCell ref="E317:F317"/>
    <mergeCell ref="E305:F305"/>
    <mergeCell ref="E306:F306"/>
    <mergeCell ref="E307:F307"/>
    <mergeCell ref="E308:F308"/>
    <mergeCell ref="E309:G309"/>
    <mergeCell ref="E299:F299"/>
    <mergeCell ref="E300:F300"/>
    <mergeCell ref="E301:G301"/>
    <mergeCell ref="A302:G302"/>
    <mergeCell ref="A303:B303"/>
    <mergeCell ref="E346:F346"/>
    <mergeCell ref="E347:G347"/>
    <mergeCell ref="A348:G348"/>
    <mergeCell ref="A349:B349"/>
    <mergeCell ref="E351:F351"/>
    <mergeCell ref="E339:F339"/>
    <mergeCell ref="A340:B340"/>
    <mergeCell ref="E343:F343"/>
    <mergeCell ref="E344:F344"/>
    <mergeCell ref="E345:F345"/>
    <mergeCell ref="E332:F332"/>
    <mergeCell ref="E333:F333"/>
    <mergeCell ref="E334:G334"/>
    <mergeCell ref="A335:G335"/>
    <mergeCell ref="A336:B336"/>
    <mergeCell ref="A323:B323"/>
    <mergeCell ref="E326:F326"/>
    <mergeCell ref="A327:B327"/>
    <mergeCell ref="E330:F330"/>
    <mergeCell ref="E331:F331"/>
    <mergeCell ref="E370:F370"/>
    <mergeCell ref="A371:B371"/>
    <mergeCell ref="E373:F373"/>
    <mergeCell ref="E374:F374"/>
    <mergeCell ref="E375:F375"/>
    <mergeCell ref="E364:F364"/>
    <mergeCell ref="E365:F365"/>
    <mergeCell ref="E366:G366"/>
    <mergeCell ref="A367:G367"/>
    <mergeCell ref="A368:B368"/>
    <mergeCell ref="A357:B357"/>
    <mergeCell ref="E359:F359"/>
    <mergeCell ref="A360:B360"/>
    <mergeCell ref="E362:F362"/>
    <mergeCell ref="E363:F363"/>
    <mergeCell ref="E352:F352"/>
    <mergeCell ref="E353:F353"/>
    <mergeCell ref="E354:F354"/>
    <mergeCell ref="E355:G355"/>
    <mergeCell ref="A356:G356"/>
    <mergeCell ref="E397:F397"/>
    <mergeCell ref="E398:F398"/>
    <mergeCell ref="E399:F399"/>
    <mergeCell ref="E400:F400"/>
    <mergeCell ref="E401:G401"/>
    <mergeCell ref="E389:G389"/>
    <mergeCell ref="A390:G390"/>
    <mergeCell ref="A391:B391"/>
    <mergeCell ref="E393:F393"/>
    <mergeCell ref="A394:B394"/>
    <mergeCell ref="A382:B382"/>
    <mergeCell ref="E385:F385"/>
    <mergeCell ref="E386:F386"/>
    <mergeCell ref="E387:F387"/>
    <mergeCell ref="E388:F388"/>
    <mergeCell ref="E376:F376"/>
    <mergeCell ref="E377:G377"/>
    <mergeCell ref="A378:G378"/>
    <mergeCell ref="A379:B379"/>
    <mergeCell ref="E381:F381"/>
    <mergeCell ref="E425:F425"/>
    <mergeCell ref="E426:F426"/>
    <mergeCell ref="E427:F427"/>
    <mergeCell ref="E428:F428"/>
    <mergeCell ref="E429:G429"/>
    <mergeCell ref="E417:G417"/>
    <mergeCell ref="A418:G418"/>
    <mergeCell ref="A419:B419"/>
    <mergeCell ref="E421:F421"/>
    <mergeCell ref="A422:B422"/>
    <mergeCell ref="A411:B411"/>
    <mergeCell ref="E413:F413"/>
    <mergeCell ref="E414:F414"/>
    <mergeCell ref="E415:F415"/>
    <mergeCell ref="E416:F416"/>
    <mergeCell ref="A402:G402"/>
    <mergeCell ref="A403:B403"/>
    <mergeCell ref="E406:F406"/>
    <mergeCell ref="A407:B407"/>
    <mergeCell ref="E410:F410"/>
    <mergeCell ref="E451:F451"/>
    <mergeCell ref="E452:F452"/>
    <mergeCell ref="E453:G453"/>
    <mergeCell ref="A454:G454"/>
    <mergeCell ref="A455:B455"/>
    <mergeCell ref="A443:B443"/>
    <mergeCell ref="E445:F445"/>
    <mergeCell ref="A446:B446"/>
    <mergeCell ref="E449:F449"/>
    <mergeCell ref="E450:F450"/>
    <mergeCell ref="E438:F438"/>
    <mergeCell ref="E439:F439"/>
    <mergeCell ref="E440:F440"/>
    <mergeCell ref="E441:G441"/>
    <mergeCell ref="A442:G442"/>
    <mergeCell ref="A430:G430"/>
    <mergeCell ref="A431:B431"/>
    <mergeCell ref="E434:F434"/>
    <mergeCell ref="A435:B435"/>
    <mergeCell ref="E437:F437"/>
    <mergeCell ref="A476:B476"/>
    <mergeCell ref="E479:F479"/>
    <mergeCell ref="A480:B480"/>
    <mergeCell ref="E482:F482"/>
    <mergeCell ref="E483:F483"/>
    <mergeCell ref="E469:F469"/>
    <mergeCell ref="E470:G470"/>
    <mergeCell ref="A471:G471"/>
    <mergeCell ref="A472:B472"/>
    <mergeCell ref="E475:F475"/>
    <mergeCell ref="A463:G463"/>
    <mergeCell ref="A464:B464"/>
    <mergeCell ref="E466:F466"/>
    <mergeCell ref="E467:F467"/>
    <mergeCell ref="E468:F468"/>
    <mergeCell ref="E458:F458"/>
    <mergeCell ref="E459:F459"/>
    <mergeCell ref="E460:F460"/>
    <mergeCell ref="E461:F461"/>
    <mergeCell ref="E462:G462"/>
    <mergeCell ref="E503:F503"/>
    <mergeCell ref="E504:G504"/>
    <mergeCell ref="A505:G505"/>
    <mergeCell ref="A506:B506"/>
    <mergeCell ref="E508:F508"/>
    <mergeCell ref="A496:G496"/>
    <mergeCell ref="A497:B497"/>
    <mergeCell ref="E500:F500"/>
    <mergeCell ref="E501:F501"/>
    <mergeCell ref="E502:F502"/>
    <mergeCell ref="E491:F491"/>
    <mergeCell ref="E492:F492"/>
    <mergeCell ref="E493:F493"/>
    <mergeCell ref="E494:F494"/>
    <mergeCell ref="E495:G495"/>
    <mergeCell ref="E484:F484"/>
    <mergeCell ref="E485:F485"/>
    <mergeCell ref="E486:G486"/>
    <mergeCell ref="A487:G487"/>
    <mergeCell ref="A488:B488"/>
    <mergeCell ref="A528:G528"/>
    <mergeCell ref="A529:B529"/>
    <mergeCell ref="E531:F531"/>
    <mergeCell ref="A532:B532"/>
    <mergeCell ref="E535:F535"/>
    <mergeCell ref="E523:F523"/>
    <mergeCell ref="E524:F524"/>
    <mergeCell ref="E525:F525"/>
    <mergeCell ref="E526:F526"/>
    <mergeCell ref="E527:G527"/>
    <mergeCell ref="E515:G515"/>
    <mergeCell ref="A516:G516"/>
    <mergeCell ref="A517:B517"/>
    <mergeCell ref="E520:F520"/>
    <mergeCell ref="A521:B521"/>
    <mergeCell ref="A509:B509"/>
    <mergeCell ref="E511:F511"/>
    <mergeCell ref="E512:F512"/>
    <mergeCell ref="E513:F513"/>
    <mergeCell ref="E514:F514"/>
    <mergeCell ref="A555:G555"/>
    <mergeCell ref="A556:B556"/>
    <mergeCell ref="E558:F558"/>
    <mergeCell ref="A559:B559"/>
    <mergeCell ref="E561:F561"/>
    <mergeCell ref="E550:F550"/>
    <mergeCell ref="E551:F551"/>
    <mergeCell ref="E552:F552"/>
    <mergeCell ref="E553:F553"/>
    <mergeCell ref="E554:G554"/>
    <mergeCell ref="E542:G542"/>
    <mergeCell ref="A543:G543"/>
    <mergeCell ref="A544:B544"/>
    <mergeCell ref="E546:F546"/>
    <mergeCell ref="A547:B547"/>
    <mergeCell ref="A536:B536"/>
    <mergeCell ref="E538:F538"/>
    <mergeCell ref="E539:F539"/>
    <mergeCell ref="E540:F540"/>
    <mergeCell ref="E541:F541"/>
    <mergeCell ref="A583:G583"/>
    <mergeCell ref="A584:B584"/>
    <mergeCell ref="E586:F586"/>
    <mergeCell ref="A587:B587"/>
    <mergeCell ref="E590:F590"/>
    <mergeCell ref="E578:F578"/>
    <mergeCell ref="E579:F579"/>
    <mergeCell ref="E580:F580"/>
    <mergeCell ref="E581:F581"/>
    <mergeCell ref="E582:G582"/>
    <mergeCell ref="E569:G569"/>
    <mergeCell ref="A570:G570"/>
    <mergeCell ref="A571:B571"/>
    <mergeCell ref="E574:F574"/>
    <mergeCell ref="A575:B575"/>
    <mergeCell ref="A562:B562"/>
    <mergeCell ref="E565:F565"/>
    <mergeCell ref="E566:F566"/>
    <mergeCell ref="E567:F567"/>
    <mergeCell ref="E568:F568"/>
    <mergeCell ref="E611:F611"/>
    <mergeCell ref="E612:F612"/>
    <mergeCell ref="E613:F613"/>
    <mergeCell ref="E614:F614"/>
    <mergeCell ref="E615:G615"/>
    <mergeCell ref="E604:G604"/>
    <mergeCell ref="A605:G605"/>
    <mergeCell ref="A606:B606"/>
    <mergeCell ref="E608:F608"/>
    <mergeCell ref="A609:B609"/>
    <mergeCell ref="A596:B596"/>
    <mergeCell ref="E600:F600"/>
    <mergeCell ref="E601:F601"/>
    <mergeCell ref="E602:F602"/>
    <mergeCell ref="E603:F603"/>
    <mergeCell ref="E591:F591"/>
    <mergeCell ref="E592:F592"/>
    <mergeCell ref="E593:F593"/>
    <mergeCell ref="E594:G594"/>
    <mergeCell ref="A595:G595"/>
    <mergeCell ref="E636:F636"/>
    <mergeCell ref="E637:F637"/>
    <mergeCell ref="E638:G638"/>
    <mergeCell ref="A639:G639"/>
    <mergeCell ref="A640:B640"/>
    <mergeCell ref="A629:B629"/>
    <mergeCell ref="E631:F631"/>
    <mergeCell ref="A632:B632"/>
    <mergeCell ref="E634:F634"/>
    <mergeCell ref="E635:F635"/>
    <mergeCell ref="E624:F624"/>
    <mergeCell ref="E625:F625"/>
    <mergeCell ref="E626:F626"/>
    <mergeCell ref="E627:G627"/>
    <mergeCell ref="A628:G628"/>
    <mergeCell ref="A616:G616"/>
    <mergeCell ref="A617:B617"/>
    <mergeCell ref="E619:F619"/>
    <mergeCell ref="A620:B620"/>
    <mergeCell ref="E623:F623"/>
    <mergeCell ref="A661:B661"/>
    <mergeCell ref="E665:F665"/>
    <mergeCell ref="A666:B666"/>
    <mergeCell ref="E669:F669"/>
    <mergeCell ref="E670:F670"/>
    <mergeCell ref="E656:F656"/>
    <mergeCell ref="E657:F657"/>
    <mergeCell ref="E658:F658"/>
    <mergeCell ref="E659:G659"/>
    <mergeCell ref="A660:G660"/>
    <mergeCell ref="A648:G648"/>
    <mergeCell ref="A649:B649"/>
    <mergeCell ref="E652:F652"/>
    <mergeCell ref="A653:B653"/>
    <mergeCell ref="E655:F655"/>
    <mergeCell ref="E643:F643"/>
    <mergeCell ref="E644:F644"/>
    <mergeCell ref="E645:F645"/>
    <mergeCell ref="E646:F646"/>
    <mergeCell ref="E647:G647"/>
    <mergeCell ref="E691:F691"/>
    <mergeCell ref="E692:F692"/>
    <mergeCell ref="E693:F693"/>
    <mergeCell ref="E694:G694"/>
    <mergeCell ref="A695:G695"/>
    <mergeCell ref="E684:F684"/>
    <mergeCell ref="E685:G685"/>
    <mergeCell ref="A686:G686"/>
    <mergeCell ref="A687:B687"/>
    <mergeCell ref="E690:F690"/>
    <mergeCell ref="E677:F677"/>
    <mergeCell ref="A678:B678"/>
    <mergeCell ref="E681:F681"/>
    <mergeCell ref="E682:F682"/>
    <mergeCell ref="E683:F683"/>
    <mergeCell ref="E671:F671"/>
    <mergeCell ref="E672:F672"/>
    <mergeCell ref="E673:G673"/>
    <mergeCell ref="A674:G674"/>
    <mergeCell ref="A675:B675"/>
    <mergeCell ref="E722:F722"/>
    <mergeCell ref="E723:F723"/>
    <mergeCell ref="E724:F724"/>
    <mergeCell ref="E725:G725"/>
    <mergeCell ref="A726:G726"/>
    <mergeCell ref="A712:G712"/>
    <mergeCell ref="A713:B713"/>
    <mergeCell ref="E717:F717"/>
    <mergeCell ref="A718:B718"/>
    <mergeCell ref="E721:F721"/>
    <mergeCell ref="E707:F707"/>
    <mergeCell ref="E708:F708"/>
    <mergeCell ref="E709:F709"/>
    <mergeCell ref="E710:F710"/>
    <mergeCell ref="E711:G711"/>
    <mergeCell ref="A696:B696"/>
    <mergeCell ref="E699:F699"/>
    <mergeCell ref="A700:B700"/>
    <mergeCell ref="E703:F703"/>
    <mergeCell ref="A704:B704"/>
    <mergeCell ref="A752:B752"/>
    <mergeCell ref="E755:F755"/>
    <mergeCell ref="E756:F756"/>
    <mergeCell ref="E757:F757"/>
    <mergeCell ref="E758:F758"/>
    <mergeCell ref="A744:G744"/>
    <mergeCell ref="A745:B745"/>
    <mergeCell ref="E748:F748"/>
    <mergeCell ref="A749:B749"/>
    <mergeCell ref="E751:F751"/>
    <mergeCell ref="E739:F739"/>
    <mergeCell ref="E740:F740"/>
    <mergeCell ref="E741:F741"/>
    <mergeCell ref="E742:F742"/>
    <mergeCell ref="E743:G743"/>
    <mergeCell ref="A727:B727"/>
    <mergeCell ref="E730:F730"/>
    <mergeCell ref="A731:B731"/>
    <mergeCell ref="E735:F735"/>
    <mergeCell ref="A736:B736"/>
    <mergeCell ref="E778:F778"/>
    <mergeCell ref="E779:G779"/>
    <mergeCell ref="A780:G780"/>
    <mergeCell ref="A781:B781"/>
    <mergeCell ref="E784:F784"/>
    <mergeCell ref="E772:F772"/>
    <mergeCell ref="A773:B773"/>
    <mergeCell ref="E775:F775"/>
    <mergeCell ref="E776:F776"/>
    <mergeCell ref="E777:F777"/>
    <mergeCell ref="E765:F765"/>
    <mergeCell ref="E766:F766"/>
    <mergeCell ref="E767:G767"/>
    <mergeCell ref="A768:G768"/>
    <mergeCell ref="A769:B769"/>
    <mergeCell ref="E759:G759"/>
    <mergeCell ref="A760:G760"/>
    <mergeCell ref="A761:B761"/>
    <mergeCell ref="E763:F763"/>
    <mergeCell ref="E764:F764"/>
    <mergeCell ref="A806:G806"/>
    <mergeCell ref="A807:B807"/>
    <mergeCell ref="E809:F809"/>
    <mergeCell ref="E810:F810"/>
    <mergeCell ref="E811:F811"/>
    <mergeCell ref="E801:F801"/>
    <mergeCell ref="E802:F802"/>
    <mergeCell ref="E803:F803"/>
    <mergeCell ref="E804:F804"/>
    <mergeCell ref="E805:G805"/>
    <mergeCell ref="E792:G792"/>
    <mergeCell ref="A793:G793"/>
    <mergeCell ref="A794:B794"/>
    <mergeCell ref="E797:F797"/>
    <mergeCell ref="A798:B798"/>
    <mergeCell ref="A785:B785"/>
    <mergeCell ref="E788:F788"/>
    <mergeCell ref="E789:F789"/>
    <mergeCell ref="E790:F790"/>
    <mergeCell ref="E791:F791"/>
    <mergeCell ref="E831:F831"/>
    <mergeCell ref="E832:F832"/>
    <mergeCell ref="E833:F833"/>
    <mergeCell ref="E834:F834"/>
    <mergeCell ref="E835:G835"/>
    <mergeCell ref="E824:G824"/>
    <mergeCell ref="A825:G825"/>
    <mergeCell ref="A826:B826"/>
    <mergeCell ref="E828:F828"/>
    <mergeCell ref="A829:B829"/>
    <mergeCell ref="A818:B818"/>
    <mergeCell ref="E820:F820"/>
    <mergeCell ref="E821:F821"/>
    <mergeCell ref="E822:F822"/>
    <mergeCell ref="E823:F823"/>
    <mergeCell ref="E812:F812"/>
    <mergeCell ref="E813:G813"/>
    <mergeCell ref="A814:G814"/>
    <mergeCell ref="A815:B815"/>
    <mergeCell ref="E817:F817"/>
    <mergeCell ref="E857:F857"/>
    <mergeCell ref="E858:F858"/>
    <mergeCell ref="E859:G859"/>
    <mergeCell ref="A860:G860"/>
    <mergeCell ref="A861:B861"/>
    <mergeCell ref="A849:B849"/>
    <mergeCell ref="E851:F851"/>
    <mergeCell ref="A852:B852"/>
    <mergeCell ref="E855:F855"/>
    <mergeCell ref="E856:F856"/>
    <mergeCell ref="E844:F844"/>
    <mergeCell ref="E845:F845"/>
    <mergeCell ref="E846:F846"/>
    <mergeCell ref="E847:G847"/>
    <mergeCell ref="A848:G848"/>
    <mergeCell ref="A836:G836"/>
    <mergeCell ref="A837:B837"/>
    <mergeCell ref="E839:F839"/>
    <mergeCell ref="A840:B840"/>
    <mergeCell ref="E843:F843"/>
    <mergeCell ref="E888:F888"/>
    <mergeCell ref="E889:F889"/>
    <mergeCell ref="E890:F890"/>
    <mergeCell ref="E891:F891"/>
    <mergeCell ref="E892:G892"/>
    <mergeCell ref="E880:G880"/>
    <mergeCell ref="A881:G881"/>
    <mergeCell ref="A882:B882"/>
    <mergeCell ref="E884:F884"/>
    <mergeCell ref="A885:B885"/>
    <mergeCell ref="A874:B874"/>
    <mergeCell ref="E876:F876"/>
    <mergeCell ref="E877:F877"/>
    <mergeCell ref="E878:F878"/>
    <mergeCell ref="E879:F879"/>
    <mergeCell ref="E865:F865"/>
    <mergeCell ref="A866:B866"/>
    <mergeCell ref="E869:F869"/>
    <mergeCell ref="A870:B870"/>
    <mergeCell ref="E873:F873"/>
    <mergeCell ref="E914:F914"/>
    <mergeCell ref="E915:F915"/>
    <mergeCell ref="E916:G916"/>
    <mergeCell ref="A917:G917"/>
    <mergeCell ref="A918:B918"/>
    <mergeCell ref="A906:B906"/>
    <mergeCell ref="E908:F908"/>
    <mergeCell ref="A909:B909"/>
    <mergeCell ref="E912:F912"/>
    <mergeCell ref="E913:F913"/>
    <mergeCell ref="E901:F901"/>
    <mergeCell ref="E902:F902"/>
    <mergeCell ref="E903:F903"/>
    <mergeCell ref="E904:G904"/>
    <mergeCell ref="A905:G905"/>
    <mergeCell ref="A893:G893"/>
    <mergeCell ref="A894:B894"/>
    <mergeCell ref="E897:F897"/>
    <mergeCell ref="A898:B898"/>
    <mergeCell ref="E900:F900"/>
    <mergeCell ref="A939:B939"/>
    <mergeCell ref="E942:F942"/>
    <mergeCell ref="A943:B943"/>
    <mergeCell ref="E945:F945"/>
    <mergeCell ref="E946:F946"/>
    <mergeCell ref="E932:F932"/>
    <mergeCell ref="E933:G933"/>
    <mergeCell ref="A934:G934"/>
    <mergeCell ref="A935:B935"/>
    <mergeCell ref="E938:F938"/>
    <mergeCell ref="A926:G926"/>
    <mergeCell ref="A927:B927"/>
    <mergeCell ref="E929:F929"/>
    <mergeCell ref="E930:F930"/>
    <mergeCell ref="E931:F931"/>
    <mergeCell ref="E921:F921"/>
    <mergeCell ref="E922:F922"/>
    <mergeCell ref="E923:F923"/>
    <mergeCell ref="E924:F924"/>
    <mergeCell ref="E925:G925"/>
    <mergeCell ref="A968:B968"/>
    <mergeCell ref="E971:F971"/>
    <mergeCell ref="A972:B972"/>
    <mergeCell ref="E977:F977"/>
    <mergeCell ref="E978:F978"/>
    <mergeCell ref="E963:F963"/>
    <mergeCell ref="E964:F964"/>
    <mergeCell ref="E965:F965"/>
    <mergeCell ref="E966:G966"/>
    <mergeCell ref="A967:G967"/>
    <mergeCell ref="E955:F955"/>
    <mergeCell ref="A956:B956"/>
    <mergeCell ref="E959:F959"/>
    <mergeCell ref="A960:B960"/>
    <mergeCell ref="E962:F962"/>
    <mergeCell ref="E947:F947"/>
    <mergeCell ref="E948:F948"/>
    <mergeCell ref="E949:G949"/>
    <mergeCell ref="A950:G950"/>
    <mergeCell ref="A951:B951"/>
    <mergeCell ref="A999:B999"/>
    <mergeCell ref="E1001:F1001"/>
    <mergeCell ref="E1002:F1002"/>
    <mergeCell ref="E1003:F1003"/>
    <mergeCell ref="E1004:F1004"/>
    <mergeCell ref="E992:F992"/>
    <mergeCell ref="E993:G993"/>
    <mergeCell ref="A994:G994"/>
    <mergeCell ref="A995:B995"/>
    <mergeCell ref="E998:F998"/>
    <mergeCell ref="E986:F986"/>
    <mergeCell ref="A987:B987"/>
    <mergeCell ref="E989:F989"/>
    <mergeCell ref="E990:F990"/>
    <mergeCell ref="E991:F991"/>
    <mergeCell ref="E979:F979"/>
    <mergeCell ref="E980:F980"/>
    <mergeCell ref="E981:G981"/>
    <mergeCell ref="A982:G982"/>
    <mergeCell ref="A983:B983"/>
    <mergeCell ref="A1025:G1025"/>
    <mergeCell ref="A1026:B1026"/>
    <mergeCell ref="E1029:F1029"/>
    <mergeCell ref="E1030:F1030"/>
    <mergeCell ref="E1031:F1031"/>
    <mergeCell ref="E1020:F1020"/>
    <mergeCell ref="E1021:F1021"/>
    <mergeCell ref="E1022:F1022"/>
    <mergeCell ref="E1023:F1023"/>
    <mergeCell ref="E1024:G1024"/>
    <mergeCell ref="E1013:F1013"/>
    <mergeCell ref="E1014:F1014"/>
    <mergeCell ref="E1015:G1015"/>
    <mergeCell ref="A1016:G1016"/>
    <mergeCell ref="A1017:B1017"/>
    <mergeCell ref="E1005:G1005"/>
    <mergeCell ref="A1006:G1006"/>
    <mergeCell ref="A1007:B1007"/>
    <mergeCell ref="E1011:F1011"/>
    <mergeCell ref="E1012:F1012"/>
    <mergeCell ref="E1052:F1052"/>
    <mergeCell ref="E1053:F1053"/>
    <mergeCell ref="E1054:F1054"/>
    <mergeCell ref="E1055:F1055"/>
    <mergeCell ref="E1056:G1056"/>
    <mergeCell ref="E1044:G1044"/>
    <mergeCell ref="A1045:G1045"/>
    <mergeCell ref="A1046:B1046"/>
    <mergeCell ref="E1049:F1049"/>
    <mergeCell ref="A1050:B1050"/>
    <mergeCell ref="A1038:B1038"/>
    <mergeCell ref="E1040:F1040"/>
    <mergeCell ref="E1041:F1041"/>
    <mergeCell ref="E1042:F1042"/>
    <mergeCell ref="E1043:F1043"/>
    <mergeCell ref="E1032:F1032"/>
    <mergeCell ref="E1033:G1033"/>
    <mergeCell ref="A1034:G1034"/>
    <mergeCell ref="A1035:B1035"/>
    <mergeCell ref="E1037:F1037"/>
    <mergeCell ref="E1080:F1080"/>
    <mergeCell ref="E1081:F1081"/>
    <mergeCell ref="E1082:F1082"/>
    <mergeCell ref="E1083:F1083"/>
    <mergeCell ref="E1084:G1084"/>
    <mergeCell ref="E1071:G1071"/>
    <mergeCell ref="A1072:G1072"/>
    <mergeCell ref="A1073:B1073"/>
    <mergeCell ref="E1076:F1076"/>
    <mergeCell ref="A1077:B1077"/>
    <mergeCell ref="A1065:B1065"/>
    <mergeCell ref="E1067:F1067"/>
    <mergeCell ref="E1068:F1068"/>
    <mergeCell ref="E1069:F1069"/>
    <mergeCell ref="E1070:F1070"/>
    <mergeCell ref="A1057:G1057"/>
    <mergeCell ref="A1058:B1058"/>
    <mergeCell ref="E1060:F1060"/>
    <mergeCell ref="A1061:B1061"/>
    <mergeCell ref="E1064:F1064"/>
    <mergeCell ref="E1108:F1108"/>
    <mergeCell ref="E1109:F1109"/>
    <mergeCell ref="E1110:G1110"/>
    <mergeCell ref="A1111:G1111"/>
    <mergeCell ref="A1112:B1112"/>
    <mergeCell ref="A1099:B1099"/>
    <mergeCell ref="E1102:F1102"/>
    <mergeCell ref="A1103:B1103"/>
    <mergeCell ref="E1106:F1106"/>
    <mergeCell ref="E1107:F1107"/>
    <mergeCell ref="E1094:F1094"/>
    <mergeCell ref="E1095:F1095"/>
    <mergeCell ref="E1096:F1096"/>
    <mergeCell ref="E1097:G1097"/>
    <mergeCell ref="A1098:G1098"/>
    <mergeCell ref="A1085:G1085"/>
    <mergeCell ref="A1086:B1086"/>
    <mergeCell ref="E1089:F1089"/>
    <mergeCell ref="A1090:B1090"/>
    <mergeCell ref="E1093:F1093"/>
    <mergeCell ref="E1134:G1134"/>
    <mergeCell ref="A1135:G1135"/>
    <mergeCell ref="A1136:B1136"/>
    <mergeCell ref="E1138:F1138"/>
    <mergeCell ref="A1139:B1139"/>
    <mergeCell ref="A1127:B1127"/>
    <mergeCell ref="E1130:F1130"/>
    <mergeCell ref="E1131:F1131"/>
    <mergeCell ref="E1132:F1132"/>
    <mergeCell ref="E1133:F1133"/>
    <mergeCell ref="E1121:F1121"/>
    <mergeCell ref="E1122:G1122"/>
    <mergeCell ref="A1123:G1123"/>
    <mergeCell ref="A1124:B1124"/>
    <mergeCell ref="E1126:F1126"/>
    <mergeCell ref="E1114:F1114"/>
    <mergeCell ref="A1115:B1115"/>
    <mergeCell ref="E1118:F1118"/>
    <mergeCell ref="E1119:F1119"/>
    <mergeCell ref="E1120:F1120"/>
    <mergeCell ref="A1160:B1160"/>
    <mergeCell ref="E1162:F1162"/>
    <mergeCell ref="A1163:B1163"/>
    <mergeCell ref="E1165:F1165"/>
    <mergeCell ref="E1166:F1166"/>
    <mergeCell ref="E1155:F1155"/>
    <mergeCell ref="E1156:F1156"/>
    <mergeCell ref="E1157:F1157"/>
    <mergeCell ref="E1158:G1158"/>
    <mergeCell ref="A1159:G1159"/>
    <mergeCell ref="A1147:G1147"/>
    <mergeCell ref="A1148:B1148"/>
    <mergeCell ref="E1150:F1150"/>
    <mergeCell ref="A1151:B1151"/>
    <mergeCell ref="E1154:F1154"/>
    <mergeCell ref="E1142:F1142"/>
    <mergeCell ref="E1143:F1143"/>
    <mergeCell ref="E1144:F1144"/>
    <mergeCell ref="E1145:F1145"/>
    <mergeCell ref="E1146:G1146"/>
    <mergeCell ref="A1186:B1186"/>
    <mergeCell ref="E1188:F1188"/>
    <mergeCell ref="E1189:F1189"/>
    <mergeCell ref="E1190:F1190"/>
    <mergeCell ref="E1191:F1191"/>
    <mergeCell ref="E1180:F1180"/>
    <mergeCell ref="E1181:G1181"/>
    <mergeCell ref="A1182:G1182"/>
    <mergeCell ref="A1183:B1183"/>
    <mergeCell ref="E1185:F1185"/>
    <mergeCell ref="E1173:F1173"/>
    <mergeCell ref="A1174:B1174"/>
    <mergeCell ref="E1177:F1177"/>
    <mergeCell ref="E1178:F1178"/>
    <mergeCell ref="E1179:F1179"/>
    <mergeCell ref="E1167:F1167"/>
    <mergeCell ref="E1168:F1168"/>
    <mergeCell ref="E1169:G1169"/>
    <mergeCell ref="A1170:G1170"/>
    <mergeCell ref="A1171:B1171"/>
    <mergeCell ref="A1213:B1213"/>
    <mergeCell ref="E1216:F1216"/>
    <mergeCell ref="E1217:F1217"/>
    <mergeCell ref="E1218:F1218"/>
    <mergeCell ref="E1219:F1219"/>
    <mergeCell ref="E1207:F1207"/>
    <mergeCell ref="E1208:G1208"/>
    <mergeCell ref="A1209:G1209"/>
    <mergeCell ref="A1210:B1210"/>
    <mergeCell ref="E1212:F1212"/>
    <mergeCell ref="E1201:F1201"/>
    <mergeCell ref="A1202:B1202"/>
    <mergeCell ref="E1204:F1204"/>
    <mergeCell ref="E1205:F1205"/>
    <mergeCell ref="E1206:F1206"/>
    <mergeCell ref="E1192:G1192"/>
    <mergeCell ref="A1193:G1193"/>
    <mergeCell ref="A1194:B1194"/>
    <mergeCell ref="E1197:F1197"/>
    <mergeCell ref="A1198:B1198"/>
    <mergeCell ref="A1239:G1239"/>
    <mergeCell ref="A1240:B1240"/>
    <mergeCell ref="E1243:F1243"/>
    <mergeCell ref="A1244:B1244"/>
    <mergeCell ref="E1247:F1247"/>
    <mergeCell ref="E1234:F1234"/>
    <mergeCell ref="E1235:F1235"/>
    <mergeCell ref="E1236:F1236"/>
    <mergeCell ref="E1237:F1237"/>
    <mergeCell ref="E1238:G1238"/>
    <mergeCell ref="E1227:F1227"/>
    <mergeCell ref="E1228:F1228"/>
    <mergeCell ref="E1229:G1229"/>
    <mergeCell ref="A1230:G1230"/>
    <mergeCell ref="A1231:B1231"/>
    <mergeCell ref="E1220:G1220"/>
    <mergeCell ref="A1221:G1221"/>
    <mergeCell ref="A1222:B1222"/>
    <mergeCell ref="E1225:F1225"/>
    <mergeCell ref="E1226:F1226"/>
    <mergeCell ref="A1269:G1269"/>
    <mergeCell ref="A1270:B1270"/>
    <mergeCell ref="E1272:F1272"/>
    <mergeCell ref="A1273:B1273"/>
    <mergeCell ref="E1276:F1276"/>
    <mergeCell ref="E1264:F1264"/>
    <mergeCell ref="E1265:F1265"/>
    <mergeCell ref="E1266:F1266"/>
    <mergeCell ref="E1267:F1267"/>
    <mergeCell ref="E1268:G1268"/>
    <mergeCell ref="E1254:G1254"/>
    <mergeCell ref="A1255:G1255"/>
    <mergeCell ref="A1256:B1256"/>
    <mergeCell ref="E1260:F1260"/>
    <mergeCell ref="A1261:B1261"/>
    <mergeCell ref="A1248:B1248"/>
    <mergeCell ref="E1250:F1250"/>
    <mergeCell ref="E1251:F1251"/>
    <mergeCell ref="E1252:F1252"/>
    <mergeCell ref="E1253:F1253"/>
    <mergeCell ref="E1297:F1297"/>
    <mergeCell ref="E1298:G1298"/>
    <mergeCell ref="A1299:G1299"/>
    <mergeCell ref="A1300:B1300"/>
    <mergeCell ref="E1303:F1303"/>
    <mergeCell ref="E1291:F1291"/>
    <mergeCell ref="A1292:B1292"/>
    <mergeCell ref="E1294:F1294"/>
    <mergeCell ref="E1295:F1295"/>
    <mergeCell ref="E1296:F1296"/>
    <mergeCell ref="E1283:G1283"/>
    <mergeCell ref="A1284:G1284"/>
    <mergeCell ref="A1285:B1285"/>
    <mergeCell ref="E1287:F1287"/>
    <mergeCell ref="A1288:B1288"/>
    <mergeCell ref="A1277:B1277"/>
    <mergeCell ref="E1279:F1279"/>
    <mergeCell ref="E1280:F1280"/>
    <mergeCell ref="E1281:F1281"/>
    <mergeCell ref="E1282:F1282"/>
    <mergeCell ref="E1325:F1325"/>
    <mergeCell ref="A1326:B1326"/>
    <mergeCell ref="E1328:F1328"/>
    <mergeCell ref="E1329:F1329"/>
    <mergeCell ref="E1330:F1330"/>
    <mergeCell ref="E1316:G1316"/>
    <mergeCell ref="A1317:G1317"/>
    <mergeCell ref="A1318:B1318"/>
    <mergeCell ref="E1321:F1321"/>
    <mergeCell ref="A1322:B1322"/>
    <mergeCell ref="A1309:B1309"/>
    <mergeCell ref="E1312:F1312"/>
    <mergeCell ref="E1313:F1313"/>
    <mergeCell ref="E1314:F1314"/>
    <mergeCell ref="E1315:F1315"/>
    <mergeCell ref="E1304:F1304"/>
    <mergeCell ref="E1305:F1305"/>
    <mergeCell ref="E1306:F1306"/>
    <mergeCell ref="E1307:G1307"/>
    <mergeCell ref="A1308:G1308"/>
    <mergeCell ref="A1354:G1354"/>
    <mergeCell ref="A1355:B1355"/>
    <mergeCell ref="E1358:F1358"/>
    <mergeCell ref="A1359:B1359"/>
    <mergeCell ref="E1361:F1361"/>
    <mergeCell ref="E1349:F1349"/>
    <mergeCell ref="E1350:F1350"/>
    <mergeCell ref="E1351:F1351"/>
    <mergeCell ref="E1352:F1352"/>
    <mergeCell ref="E1353:G1353"/>
    <mergeCell ref="A1339:B1339"/>
    <mergeCell ref="E1342:F1342"/>
    <mergeCell ref="A1343:B1343"/>
    <mergeCell ref="E1346:F1346"/>
    <mergeCell ref="A1347:B1347"/>
    <mergeCell ref="E1331:F1331"/>
    <mergeCell ref="E1332:G1332"/>
    <mergeCell ref="A1333:G1333"/>
    <mergeCell ref="A1334:B1334"/>
    <mergeCell ref="E1338:F1338"/>
    <mergeCell ref="E1386:F1386"/>
    <mergeCell ref="E1387:G1387"/>
    <mergeCell ref="A1388:G1388"/>
    <mergeCell ref="A1389:B1389"/>
    <mergeCell ref="E1393:F1393"/>
    <mergeCell ref="E1380:F1380"/>
    <mergeCell ref="A1381:B1381"/>
    <mergeCell ref="E1383:F1383"/>
    <mergeCell ref="E1384:F1384"/>
    <mergeCell ref="E1385:F1385"/>
    <mergeCell ref="E1370:G1370"/>
    <mergeCell ref="A1371:G1371"/>
    <mergeCell ref="A1372:B1372"/>
    <mergeCell ref="E1376:F1376"/>
    <mergeCell ref="A1377:B1377"/>
    <mergeCell ref="A1362:B1362"/>
    <mergeCell ref="E1366:F1366"/>
    <mergeCell ref="E1367:F1367"/>
    <mergeCell ref="E1368:F1368"/>
    <mergeCell ref="E1369:F1369"/>
    <mergeCell ref="E1419:F1419"/>
    <mergeCell ref="E1420:F1420"/>
    <mergeCell ref="E1421:F1421"/>
    <mergeCell ref="E1422:G1422"/>
    <mergeCell ref="A1423:G1423"/>
    <mergeCell ref="E1410:F1410"/>
    <mergeCell ref="A1411:B1411"/>
    <mergeCell ref="E1413:F1413"/>
    <mergeCell ref="A1414:B1414"/>
    <mergeCell ref="E1418:F1418"/>
    <mergeCell ref="E1403:F1403"/>
    <mergeCell ref="E1404:F1404"/>
    <mergeCell ref="E1405:G1405"/>
    <mergeCell ref="A1406:G1406"/>
    <mergeCell ref="A1407:B1407"/>
    <mergeCell ref="A1394:B1394"/>
    <mergeCell ref="E1397:F1397"/>
    <mergeCell ref="A1398:B1398"/>
    <mergeCell ref="E1401:F1401"/>
    <mergeCell ref="E1402:F1402"/>
    <mergeCell ref="E1446:F1446"/>
    <mergeCell ref="E1447:F1447"/>
    <mergeCell ref="E1448:F1448"/>
    <mergeCell ref="E1449:G1449"/>
    <mergeCell ref="A1450:G1450"/>
    <mergeCell ref="E1438:F1438"/>
    <mergeCell ref="A1439:B1439"/>
    <mergeCell ref="E1442:F1442"/>
    <mergeCell ref="A1443:B1443"/>
    <mergeCell ref="E1445:F1445"/>
    <mergeCell ref="E1432:F1432"/>
    <mergeCell ref="E1433:F1433"/>
    <mergeCell ref="E1434:G1434"/>
    <mergeCell ref="A1435:G1435"/>
    <mergeCell ref="A1436:B1436"/>
    <mergeCell ref="A1424:B1424"/>
    <mergeCell ref="E1427:F1427"/>
    <mergeCell ref="A1428:B1428"/>
    <mergeCell ref="E1430:F1430"/>
    <mergeCell ref="E1431:F1431"/>
    <mergeCell ref="E1472:F1472"/>
    <mergeCell ref="E1473:G1473"/>
    <mergeCell ref="A1474:G1474"/>
    <mergeCell ref="A1475:B1475"/>
    <mergeCell ref="E1478:F1478"/>
    <mergeCell ref="E1465:F1465"/>
    <mergeCell ref="A1466:B1466"/>
    <mergeCell ref="E1469:F1469"/>
    <mergeCell ref="E1470:F1470"/>
    <mergeCell ref="E1471:F1471"/>
    <mergeCell ref="E1459:F1459"/>
    <mergeCell ref="E1460:F1460"/>
    <mergeCell ref="E1461:G1461"/>
    <mergeCell ref="A1462:G1462"/>
    <mergeCell ref="A1463:B1463"/>
    <mergeCell ref="A1451:B1451"/>
    <mergeCell ref="E1453:F1453"/>
    <mergeCell ref="A1454:B1454"/>
    <mergeCell ref="E1457:F1457"/>
    <mergeCell ref="E1458:F1458"/>
    <mergeCell ref="E1502:F1502"/>
    <mergeCell ref="E1503:G1503"/>
    <mergeCell ref="A1504:G1504"/>
    <mergeCell ref="A1505:B1505"/>
    <mergeCell ref="E1508:F1508"/>
    <mergeCell ref="E1495:F1495"/>
    <mergeCell ref="A1496:B1496"/>
    <mergeCell ref="E1499:F1499"/>
    <mergeCell ref="E1500:F1500"/>
    <mergeCell ref="E1501:F1501"/>
    <mergeCell ref="E1486:G1486"/>
    <mergeCell ref="A1487:G1487"/>
    <mergeCell ref="A1488:B1488"/>
    <mergeCell ref="E1491:F1491"/>
    <mergeCell ref="A1492:B1492"/>
    <mergeCell ref="A1479:B1479"/>
    <mergeCell ref="E1482:F1482"/>
    <mergeCell ref="E1483:F1483"/>
    <mergeCell ref="E1484:F1484"/>
    <mergeCell ref="E1485:F1485"/>
    <mergeCell ref="E1536:F1536"/>
    <mergeCell ref="E1537:F1537"/>
    <mergeCell ref="E1538:F1538"/>
    <mergeCell ref="E1539:G1539"/>
    <mergeCell ref="A1540:G1540"/>
    <mergeCell ref="E1526:F1526"/>
    <mergeCell ref="A1527:B1527"/>
    <mergeCell ref="E1531:F1531"/>
    <mergeCell ref="A1532:B1532"/>
    <mergeCell ref="E1535:F1535"/>
    <mergeCell ref="E1519:F1519"/>
    <mergeCell ref="E1520:F1520"/>
    <mergeCell ref="E1521:G1521"/>
    <mergeCell ref="A1522:G1522"/>
    <mergeCell ref="A1523:B1523"/>
    <mergeCell ref="A1509:B1509"/>
    <mergeCell ref="E1513:F1513"/>
    <mergeCell ref="A1514:B1514"/>
    <mergeCell ref="E1517:F1517"/>
    <mergeCell ref="E1518:F1518"/>
    <mergeCell ref="A1563:G1563"/>
    <mergeCell ref="A1564:B1564"/>
    <mergeCell ref="E1566:F1566"/>
    <mergeCell ref="A1567:B1567"/>
    <mergeCell ref="E1570:F1570"/>
    <mergeCell ref="E1558:F1558"/>
    <mergeCell ref="E1559:F1559"/>
    <mergeCell ref="E1560:F1560"/>
    <mergeCell ref="E1561:F1561"/>
    <mergeCell ref="E1562:G1562"/>
    <mergeCell ref="E1551:F1551"/>
    <mergeCell ref="E1552:F1552"/>
    <mergeCell ref="E1553:G1553"/>
    <mergeCell ref="A1554:G1554"/>
    <mergeCell ref="A1555:B1555"/>
    <mergeCell ref="A1541:B1541"/>
    <mergeCell ref="E1543:F1543"/>
    <mergeCell ref="A1544:B1544"/>
    <mergeCell ref="E1549:F1549"/>
    <mergeCell ref="E1550:F1550"/>
    <mergeCell ref="E1591:F1591"/>
    <mergeCell ref="A1592:B1592"/>
    <mergeCell ref="E1594:F1594"/>
    <mergeCell ref="E1595:F1595"/>
    <mergeCell ref="E1596:F1596"/>
    <mergeCell ref="E1583:G1583"/>
    <mergeCell ref="A1584:G1584"/>
    <mergeCell ref="A1585:B1585"/>
    <mergeCell ref="E1587:F1587"/>
    <mergeCell ref="A1588:B1588"/>
    <mergeCell ref="A1576:B1576"/>
    <mergeCell ref="E1579:F1579"/>
    <mergeCell ref="E1580:F1580"/>
    <mergeCell ref="E1581:F1581"/>
    <mergeCell ref="E1582:F1582"/>
    <mergeCell ref="E1571:F1571"/>
    <mergeCell ref="E1572:F1572"/>
    <mergeCell ref="E1573:F1573"/>
    <mergeCell ref="E1574:G1574"/>
    <mergeCell ref="A1575:G1575"/>
    <mergeCell ref="E1620:F1620"/>
    <mergeCell ref="A1621:B1621"/>
    <mergeCell ref="E1623:F1623"/>
    <mergeCell ref="E1624:F1624"/>
    <mergeCell ref="E1625:F1625"/>
    <mergeCell ref="A1608:B1608"/>
    <mergeCell ref="E1612:F1612"/>
    <mergeCell ref="A1613:B1613"/>
    <mergeCell ref="E1616:F1616"/>
    <mergeCell ref="A1617:B1617"/>
    <mergeCell ref="E1603:F1603"/>
    <mergeCell ref="E1604:F1604"/>
    <mergeCell ref="E1605:F1605"/>
    <mergeCell ref="E1606:G1606"/>
    <mergeCell ref="A1607:G1607"/>
    <mergeCell ref="E1597:F1597"/>
    <mergeCell ref="E1598:G1598"/>
    <mergeCell ref="A1599:G1599"/>
    <mergeCell ref="A1600:B1600"/>
    <mergeCell ref="E1602:F1602"/>
    <mergeCell ref="E1649:F1649"/>
    <mergeCell ref="A1650:B1650"/>
    <mergeCell ref="E1653:F1653"/>
    <mergeCell ref="A1654:B1654"/>
    <mergeCell ref="E1657:F1657"/>
    <mergeCell ref="E1641:F1641"/>
    <mergeCell ref="E1642:F1642"/>
    <mergeCell ref="E1643:G1643"/>
    <mergeCell ref="A1644:G1644"/>
    <mergeCell ref="A1645:B1645"/>
    <mergeCell ref="A1633:B1633"/>
    <mergeCell ref="E1636:F1636"/>
    <mergeCell ref="A1637:B1637"/>
    <mergeCell ref="E1639:F1639"/>
    <mergeCell ref="E1640:F1640"/>
    <mergeCell ref="E1626:F1626"/>
    <mergeCell ref="E1627:G1627"/>
    <mergeCell ref="A1628:G1628"/>
    <mergeCell ref="A1629:B1629"/>
    <mergeCell ref="E1632:F1632"/>
    <mergeCell ref="E1677:F1677"/>
    <mergeCell ref="A1678:B1678"/>
    <mergeCell ref="E1680:F1680"/>
    <mergeCell ref="A1681:B1681"/>
    <mergeCell ref="E1685:F1685"/>
    <mergeCell ref="E1670:F1670"/>
    <mergeCell ref="E1671:F1671"/>
    <mergeCell ref="E1672:G1672"/>
    <mergeCell ref="A1673:G1673"/>
    <mergeCell ref="A1674:B1674"/>
    <mergeCell ref="E1664:G1664"/>
    <mergeCell ref="A1665:G1665"/>
    <mergeCell ref="A1666:B1666"/>
    <mergeCell ref="E1668:F1668"/>
    <mergeCell ref="E1669:F1669"/>
    <mergeCell ref="A1658:B1658"/>
    <mergeCell ref="E1660:F1660"/>
    <mergeCell ref="E1661:F1661"/>
    <mergeCell ref="E1662:F1662"/>
    <mergeCell ref="E1663:F1663"/>
    <mergeCell ref="A1706:G1706"/>
    <mergeCell ref="A1707:B1707"/>
    <mergeCell ref="E1709:F1709"/>
    <mergeCell ref="A1710:B1710"/>
    <mergeCell ref="E1713:F1713"/>
    <mergeCell ref="E1701:F1701"/>
    <mergeCell ref="E1702:F1702"/>
    <mergeCell ref="E1703:F1703"/>
    <mergeCell ref="E1704:F1704"/>
    <mergeCell ref="E1705:G1705"/>
    <mergeCell ref="A1691:B1691"/>
    <mergeCell ref="E1694:F1694"/>
    <mergeCell ref="A1695:B1695"/>
    <mergeCell ref="E1698:F1698"/>
    <mergeCell ref="A1699:B1699"/>
    <mergeCell ref="E1686:F1686"/>
    <mergeCell ref="E1687:F1687"/>
    <mergeCell ref="E1688:F1688"/>
    <mergeCell ref="E1689:G1689"/>
    <mergeCell ref="A1690:G1690"/>
    <mergeCell ref="E1739:F1739"/>
    <mergeCell ref="E1740:G1740"/>
    <mergeCell ref="A1741:G1741"/>
    <mergeCell ref="A1742:B1742"/>
    <mergeCell ref="E1744:F1744"/>
    <mergeCell ref="E1733:F1733"/>
    <mergeCell ref="A1734:B1734"/>
    <mergeCell ref="E1736:F1736"/>
    <mergeCell ref="E1737:F1737"/>
    <mergeCell ref="E1738:F1738"/>
    <mergeCell ref="E1722:G1722"/>
    <mergeCell ref="A1723:G1723"/>
    <mergeCell ref="A1724:B1724"/>
    <mergeCell ref="E1729:F1729"/>
    <mergeCell ref="A1730:B1730"/>
    <mergeCell ref="A1714:B1714"/>
    <mergeCell ref="E1718:F1718"/>
    <mergeCell ref="E1719:F1719"/>
    <mergeCell ref="E1720:F1720"/>
    <mergeCell ref="E1721:F1721"/>
    <mergeCell ref="A1766:G1766"/>
    <mergeCell ref="A1767:B1767"/>
    <mergeCell ref="E1770:F1770"/>
    <mergeCell ref="E1771:F1771"/>
    <mergeCell ref="E1772:F1772"/>
    <mergeCell ref="E1761:F1761"/>
    <mergeCell ref="E1762:F1762"/>
    <mergeCell ref="E1763:F1763"/>
    <mergeCell ref="E1764:F1764"/>
    <mergeCell ref="E1765:G1765"/>
    <mergeCell ref="E1752:G1752"/>
    <mergeCell ref="A1753:G1753"/>
    <mergeCell ref="A1754:B1754"/>
    <mergeCell ref="E1758:F1758"/>
    <mergeCell ref="A1759:B1759"/>
    <mergeCell ref="A1745:B1745"/>
    <mergeCell ref="E1748:F1748"/>
    <mergeCell ref="E1749:F1749"/>
    <mergeCell ref="E1750:F1750"/>
    <mergeCell ref="E1751:F1751"/>
    <mergeCell ref="E1792:G1792"/>
    <mergeCell ref="A1793:G1793"/>
    <mergeCell ref="A1794:B1794"/>
    <mergeCell ref="E1797:F1797"/>
    <mergeCell ref="A1798:B1798"/>
    <mergeCell ref="A1785:B1785"/>
    <mergeCell ref="E1788:F1788"/>
    <mergeCell ref="E1789:F1789"/>
    <mergeCell ref="E1790:F1790"/>
    <mergeCell ref="E1791:F1791"/>
    <mergeCell ref="E1780:F1780"/>
    <mergeCell ref="E1781:F1781"/>
    <mergeCell ref="E1782:F1782"/>
    <mergeCell ref="E1783:G1783"/>
    <mergeCell ref="A1784:G1784"/>
    <mergeCell ref="E1773:F1773"/>
    <mergeCell ref="E1774:G1774"/>
    <mergeCell ref="A1775:G1775"/>
    <mergeCell ref="A1776:B1776"/>
    <mergeCell ref="E1779:F1779"/>
    <mergeCell ref="E1822:G1822"/>
    <mergeCell ref="A1823:G1823"/>
    <mergeCell ref="A1824:B1824"/>
    <mergeCell ref="E1826:F1826"/>
    <mergeCell ref="A1827:B1827"/>
    <mergeCell ref="A1815:B1815"/>
    <mergeCell ref="E1818:F1818"/>
    <mergeCell ref="E1819:F1819"/>
    <mergeCell ref="E1820:F1820"/>
    <mergeCell ref="E1821:F1821"/>
    <mergeCell ref="E1807:F1807"/>
    <mergeCell ref="E1808:G1808"/>
    <mergeCell ref="A1809:G1809"/>
    <mergeCell ref="A1810:B1810"/>
    <mergeCell ref="E1814:F1814"/>
    <mergeCell ref="E1801:F1801"/>
    <mergeCell ref="A1802:B1802"/>
    <mergeCell ref="E1804:F1804"/>
    <mergeCell ref="E1805:F1805"/>
    <mergeCell ref="E1806:F1806"/>
    <mergeCell ref="E1850:F1850"/>
    <mergeCell ref="E1851:F1851"/>
    <mergeCell ref="E1852:G1852"/>
    <mergeCell ref="A1853:G1853"/>
    <mergeCell ref="A1854:B1854"/>
    <mergeCell ref="A1842:B1842"/>
    <mergeCell ref="E1845:F1845"/>
    <mergeCell ref="A1846:B1846"/>
    <mergeCell ref="E1848:F1848"/>
    <mergeCell ref="E1849:F1849"/>
    <mergeCell ref="E1836:F1836"/>
    <mergeCell ref="E1837:G1837"/>
    <mergeCell ref="A1838:G1838"/>
    <mergeCell ref="A1839:B1839"/>
    <mergeCell ref="E1841:F1841"/>
    <mergeCell ref="E1830:F1830"/>
    <mergeCell ref="A1831:B1831"/>
    <mergeCell ref="E1833:F1833"/>
    <mergeCell ref="E1834:F1834"/>
    <mergeCell ref="E1835:F1835"/>
    <mergeCell ref="A1876:B1876"/>
    <mergeCell ref="E1879:F1879"/>
    <mergeCell ref="E1880:F1880"/>
    <mergeCell ref="E1881:F1881"/>
    <mergeCell ref="E1882:F1882"/>
    <mergeCell ref="E1871:F1871"/>
    <mergeCell ref="E1872:F1872"/>
    <mergeCell ref="E1873:F1873"/>
    <mergeCell ref="E1874:G1874"/>
    <mergeCell ref="A1875:G1875"/>
    <mergeCell ref="E1865:F1865"/>
    <mergeCell ref="E1866:G1866"/>
    <mergeCell ref="A1867:G1867"/>
    <mergeCell ref="A1868:B1868"/>
    <mergeCell ref="E1870:F1870"/>
    <mergeCell ref="E1858:F1858"/>
    <mergeCell ref="A1859:B1859"/>
    <mergeCell ref="E1862:F1862"/>
    <mergeCell ref="E1863:F1863"/>
    <mergeCell ref="E1864:F1864"/>
    <mergeCell ref="E1909:F1909"/>
    <mergeCell ref="E1910:F1910"/>
    <mergeCell ref="E1911:F1911"/>
    <mergeCell ref="E1912:G1912"/>
    <mergeCell ref="A1913:G1913"/>
    <mergeCell ref="A1898:G1898"/>
    <mergeCell ref="A1899:B1899"/>
    <mergeCell ref="E1904:F1904"/>
    <mergeCell ref="A1905:B1905"/>
    <mergeCell ref="E1908:F1908"/>
    <mergeCell ref="E1893:F1893"/>
    <mergeCell ref="E1894:F1894"/>
    <mergeCell ref="E1895:F1895"/>
    <mergeCell ref="E1896:F1896"/>
    <mergeCell ref="E1897:G1897"/>
    <mergeCell ref="E1883:G1883"/>
    <mergeCell ref="A1884:G1884"/>
    <mergeCell ref="A1885:B1885"/>
    <mergeCell ref="E1889:F1889"/>
    <mergeCell ref="A1890:B1890"/>
    <mergeCell ref="E1936:F1936"/>
    <mergeCell ref="E1937:G1937"/>
    <mergeCell ref="A1938:G1938"/>
    <mergeCell ref="A1939:B1939"/>
    <mergeCell ref="E1943:F1943"/>
    <mergeCell ref="E1929:F1929"/>
    <mergeCell ref="A1930:B1930"/>
    <mergeCell ref="E1933:F1933"/>
    <mergeCell ref="E1934:F1934"/>
    <mergeCell ref="E1935:F1935"/>
    <mergeCell ref="E1922:F1922"/>
    <mergeCell ref="E1923:F1923"/>
    <mergeCell ref="E1924:G1924"/>
    <mergeCell ref="A1925:G1925"/>
    <mergeCell ref="A1926:B1926"/>
    <mergeCell ref="A1914:B1914"/>
    <mergeCell ref="E1916:F1916"/>
    <mergeCell ref="A1917:B1917"/>
    <mergeCell ref="E1920:F1920"/>
    <mergeCell ref="E1921:F1921"/>
    <mergeCell ref="E1965:F1965"/>
    <mergeCell ref="A1966:B1966"/>
    <mergeCell ref="E1969:F1969"/>
    <mergeCell ref="E1970:F1970"/>
    <mergeCell ref="E1971:F1971"/>
    <mergeCell ref="E1958:F1958"/>
    <mergeCell ref="E1959:F1959"/>
    <mergeCell ref="E1960:G1960"/>
    <mergeCell ref="A1961:G1961"/>
    <mergeCell ref="A1962:B1962"/>
    <mergeCell ref="A1949:B1949"/>
    <mergeCell ref="E1952:F1952"/>
    <mergeCell ref="A1953:B1953"/>
    <mergeCell ref="E1956:F1956"/>
    <mergeCell ref="E1957:F1957"/>
    <mergeCell ref="E1944:F1944"/>
    <mergeCell ref="E1945:F1945"/>
    <mergeCell ref="E1946:F1946"/>
    <mergeCell ref="E1947:G1947"/>
    <mergeCell ref="A1948:G1948"/>
    <mergeCell ref="E1997:F1997"/>
    <mergeCell ref="E1998:F1998"/>
    <mergeCell ref="E1999:F1999"/>
    <mergeCell ref="E2000:F2000"/>
    <mergeCell ref="E2001:G2001"/>
    <mergeCell ref="E1989:G1989"/>
    <mergeCell ref="A1990:G1990"/>
    <mergeCell ref="A1991:B1991"/>
    <mergeCell ref="E1993:F1993"/>
    <mergeCell ref="A1994:B1994"/>
    <mergeCell ref="A1982:B1982"/>
    <mergeCell ref="E1985:F1985"/>
    <mergeCell ref="E1986:F1986"/>
    <mergeCell ref="E1987:F1987"/>
    <mergeCell ref="E1988:F1988"/>
    <mergeCell ref="E1972:F1972"/>
    <mergeCell ref="E1973:G1973"/>
    <mergeCell ref="A1974:G1974"/>
    <mergeCell ref="A1975:B1975"/>
    <mergeCell ref="E1981:F1981"/>
    <mergeCell ref="E2026:F2026"/>
    <mergeCell ref="E2027:F2027"/>
    <mergeCell ref="E2028:G2028"/>
    <mergeCell ref="A2029:G2029"/>
    <mergeCell ref="A2030:B2030"/>
    <mergeCell ref="A2015:B2015"/>
    <mergeCell ref="E2020:F2020"/>
    <mergeCell ref="A2021:B2021"/>
    <mergeCell ref="E2024:F2024"/>
    <mergeCell ref="E2025:F2025"/>
    <mergeCell ref="E2010:F2010"/>
    <mergeCell ref="E2011:F2011"/>
    <mergeCell ref="E2012:F2012"/>
    <mergeCell ref="E2013:G2013"/>
    <mergeCell ref="A2014:G2014"/>
    <mergeCell ref="A2002:G2002"/>
    <mergeCell ref="A2003:B2003"/>
    <mergeCell ref="E2005:F2005"/>
    <mergeCell ref="A2006:B2006"/>
    <mergeCell ref="E2009:F2009"/>
    <mergeCell ref="E2056:G2056"/>
    <mergeCell ref="A2057:G2057"/>
    <mergeCell ref="A2058:B2058"/>
    <mergeCell ref="E2061:F2061"/>
    <mergeCell ref="A2062:B2062"/>
    <mergeCell ref="A2049:B2049"/>
    <mergeCell ref="E2052:F2052"/>
    <mergeCell ref="E2053:F2053"/>
    <mergeCell ref="E2054:F2054"/>
    <mergeCell ref="E2055:F2055"/>
    <mergeCell ref="E2041:F2041"/>
    <mergeCell ref="E2042:G2042"/>
    <mergeCell ref="A2043:G2043"/>
    <mergeCell ref="A2044:B2044"/>
    <mergeCell ref="E2048:F2048"/>
    <mergeCell ref="E2034:F2034"/>
    <mergeCell ref="A2035:B2035"/>
    <mergeCell ref="E2038:F2038"/>
    <mergeCell ref="E2039:F2039"/>
    <mergeCell ref="E2040:F2040"/>
    <mergeCell ref="A2084:B2084"/>
    <mergeCell ref="E2087:F2087"/>
    <mergeCell ref="A2088:B2088"/>
    <mergeCell ref="E2091:F2091"/>
    <mergeCell ref="E2092:F2092"/>
    <mergeCell ref="E2079:F2079"/>
    <mergeCell ref="E2080:F2080"/>
    <mergeCell ref="E2081:F2081"/>
    <mergeCell ref="E2082:G2082"/>
    <mergeCell ref="A2083:G2083"/>
    <mergeCell ref="A2070:G2070"/>
    <mergeCell ref="A2071:B2071"/>
    <mergeCell ref="E2074:F2074"/>
    <mergeCell ref="A2075:B2075"/>
    <mergeCell ref="E2078:F2078"/>
    <mergeCell ref="E2065:F2065"/>
    <mergeCell ref="E2066:F2066"/>
    <mergeCell ref="E2067:F2067"/>
    <mergeCell ref="E2068:F2068"/>
    <mergeCell ref="E2069:G2069"/>
    <mergeCell ref="A2112:B2112"/>
    <mergeCell ref="E2114:F2114"/>
    <mergeCell ref="E2115:F2115"/>
    <mergeCell ref="E2116:F2116"/>
    <mergeCell ref="E2117:F2117"/>
    <mergeCell ref="E2106:F2106"/>
    <mergeCell ref="E2107:G2107"/>
    <mergeCell ref="A2108:G2108"/>
    <mergeCell ref="A2109:B2109"/>
    <mergeCell ref="E2111:F2111"/>
    <mergeCell ref="E2099:F2099"/>
    <mergeCell ref="A2100:B2100"/>
    <mergeCell ref="E2103:F2103"/>
    <mergeCell ref="E2104:F2104"/>
    <mergeCell ref="E2105:F2105"/>
    <mergeCell ref="E2093:F2093"/>
    <mergeCell ref="E2094:F2094"/>
    <mergeCell ref="E2095:G2095"/>
    <mergeCell ref="A2096:G2096"/>
    <mergeCell ref="A2097:B2097"/>
    <mergeCell ref="E2137:F2137"/>
    <mergeCell ref="E2138:F2138"/>
    <mergeCell ref="E2139:F2139"/>
    <mergeCell ref="E2140:G2140"/>
    <mergeCell ref="A2141:G2141"/>
    <mergeCell ref="A2130:G2130"/>
    <mergeCell ref="A2131:B2131"/>
    <mergeCell ref="E2133:F2133"/>
    <mergeCell ref="A2134:B2134"/>
    <mergeCell ref="E2136:F2136"/>
    <mergeCell ref="E2125:F2125"/>
    <mergeCell ref="E2126:F2126"/>
    <mergeCell ref="E2127:F2127"/>
    <mergeCell ref="E2128:F2128"/>
    <mergeCell ref="E2129:G2129"/>
    <mergeCell ref="E2118:G2118"/>
    <mergeCell ref="A2119:G2119"/>
    <mergeCell ref="A2120:B2120"/>
    <mergeCell ref="E2122:F2122"/>
    <mergeCell ref="A2123:B2123"/>
    <mergeCell ref="E2163:F2163"/>
    <mergeCell ref="E2164:G2164"/>
    <mergeCell ref="A2165:G2165"/>
    <mergeCell ref="A2166:B2166"/>
    <mergeCell ref="E2169:F2169"/>
    <mergeCell ref="E2156:F2156"/>
    <mergeCell ref="A2157:B2157"/>
    <mergeCell ref="E2160:F2160"/>
    <mergeCell ref="E2161:F2161"/>
    <mergeCell ref="E2162:F2162"/>
    <mergeCell ref="E2149:F2149"/>
    <mergeCell ref="E2150:F2150"/>
    <mergeCell ref="E2151:G2151"/>
    <mergeCell ref="A2152:G2152"/>
    <mergeCell ref="A2153:B2153"/>
    <mergeCell ref="A2142:B2142"/>
    <mergeCell ref="E2144:F2144"/>
    <mergeCell ref="A2145:B2145"/>
    <mergeCell ref="E2147:F2147"/>
    <mergeCell ref="E2148:F2148"/>
    <mergeCell ref="A2191:G2191"/>
    <mergeCell ref="A2192:B2192"/>
    <mergeCell ref="E2195:F2195"/>
    <mergeCell ref="A2196:B2196"/>
    <mergeCell ref="E2199:F2199"/>
    <mergeCell ref="E2186:F2186"/>
    <mergeCell ref="E2187:F2187"/>
    <mergeCell ref="E2188:F2188"/>
    <mergeCell ref="E2189:F2189"/>
    <mergeCell ref="E2190:G2190"/>
    <mergeCell ref="E2177:G2177"/>
    <mergeCell ref="A2178:G2178"/>
    <mergeCell ref="A2179:B2179"/>
    <mergeCell ref="E2182:F2182"/>
    <mergeCell ref="A2183:B2183"/>
    <mergeCell ref="A2170:B2170"/>
    <mergeCell ref="E2173:F2173"/>
    <mergeCell ref="E2174:F2174"/>
    <mergeCell ref="E2175:F2175"/>
    <mergeCell ref="E2176:F2176"/>
    <mergeCell ref="E2220:F2220"/>
    <mergeCell ref="A2221:B2221"/>
    <mergeCell ref="E2223:F2223"/>
    <mergeCell ref="E2224:F2224"/>
    <mergeCell ref="E2225:F2225"/>
    <mergeCell ref="E2214:F2214"/>
    <mergeCell ref="E2215:F2215"/>
    <mergeCell ref="E2216:G2216"/>
    <mergeCell ref="A2217:G2217"/>
    <mergeCell ref="A2218:B2218"/>
    <mergeCell ref="A2205:B2205"/>
    <mergeCell ref="E2208:F2208"/>
    <mergeCell ref="A2209:B2209"/>
    <mergeCell ref="E2212:F2212"/>
    <mergeCell ref="E2213:F2213"/>
    <mergeCell ref="E2200:F2200"/>
    <mergeCell ref="E2201:F2201"/>
    <mergeCell ref="E2202:F2202"/>
    <mergeCell ref="E2203:G2203"/>
    <mergeCell ref="A2204:G2204"/>
    <mergeCell ref="E2247:F2247"/>
    <mergeCell ref="E2248:F2248"/>
    <mergeCell ref="E2249:G2249"/>
    <mergeCell ref="A2250:G2250"/>
    <mergeCell ref="A2251:B2251"/>
    <mergeCell ref="E2239:G2239"/>
    <mergeCell ref="A2240:G2240"/>
    <mergeCell ref="A2241:B2241"/>
    <mergeCell ref="E2245:F2245"/>
    <mergeCell ref="E2246:F2246"/>
    <mergeCell ref="A2233:B2233"/>
    <mergeCell ref="E2235:F2235"/>
    <mergeCell ref="E2236:F2236"/>
    <mergeCell ref="E2237:F2237"/>
    <mergeCell ref="E2238:F2238"/>
    <mergeCell ref="E2226:F2226"/>
    <mergeCell ref="E2227:G2227"/>
    <mergeCell ref="A2228:G2228"/>
    <mergeCell ref="A2229:B2229"/>
    <mergeCell ref="E2232:F2232"/>
    <mergeCell ref="A2275:B2275"/>
    <mergeCell ref="E2277:F2277"/>
    <mergeCell ref="E2278:F2278"/>
    <mergeCell ref="E2279:F2279"/>
    <mergeCell ref="E2280:F2280"/>
    <mergeCell ref="E2269:F2269"/>
    <mergeCell ref="E2270:G2270"/>
    <mergeCell ref="A2271:G2271"/>
    <mergeCell ref="A2272:B2272"/>
    <mergeCell ref="E2274:F2274"/>
    <mergeCell ref="A2260:G2260"/>
    <mergeCell ref="A2261:B2261"/>
    <mergeCell ref="E2266:F2266"/>
    <mergeCell ref="E2267:F2267"/>
    <mergeCell ref="E2268:F2268"/>
    <mergeCell ref="E2255:F2255"/>
    <mergeCell ref="E2256:F2256"/>
    <mergeCell ref="E2257:F2257"/>
    <mergeCell ref="E2258:F2258"/>
    <mergeCell ref="E2259:G2259"/>
  </mergeCells>
  <pageMargins left="0.5" right="0.5" top="0.5" bottom="0.5" header="0" footer="0"/>
  <pageSetup paperSize="9" scale="85"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G895"/>
  <sheetViews>
    <sheetView topLeftCell="A19" workbookViewId="0">
      <selection activeCell="G11" sqref="G11"/>
    </sheetView>
  </sheetViews>
  <sheetFormatPr defaultRowHeight="15"/>
  <cols>
    <col min="1" max="1" width="10.42578125" customWidth="1"/>
    <col min="2" max="2" width="45.85546875" customWidth="1"/>
    <col min="3" max="3" width="15.42578125" customWidth="1"/>
    <col min="4" max="4" width="6.140625" customWidth="1"/>
    <col min="5" max="7" width="12.42578125" customWidth="1"/>
  </cols>
  <sheetData>
    <row r="1" spans="1:7" ht="92.1" customHeight="1">
      <c r="A1" s="65"/>
      <c r="B1" s="65"/>
      <c r="C1" s="65"/>
      <c r="D1" s="65"/>
      <c r="E1" s="65"/>
      <c r="F1" s="65"/>
      <c r="G1" s="65"/>
    </row>
    <row r="2" spans="1:7" ht="9.9499999999999993" customHeight="1">
      <c r="A2" s="1"/>
      <c r="B2" s="1"/>
      <c r="C2" s="1"/>
      <c r="D2" s="1"/>
      <c r="E2" s="79"/>
      <c r="F2" s="79"/>
      <c r="G2" s="79"/>
    </row>
    <row r="3" spans="1:7" ht="20.100000000000001" customHeight="1">
      <c r="A3" s="80" t="s">
        <v>1310</v>
      </c>
      <c r="B3" s="80"/>
      <c r="C3" s="80"/>
      <c r="D3" s="80"/>
      <c r="E3" s="80"/>
      <c r="F3" s="80"/>
      <c r="G3" s="80"/>
    </row>
    <row r="4" spans="1:7" ht="15" customHeight="1">
      <c r="A4" s="76" t="s">
        <v>553</v>
      </c>
      <c r="B4" s="76"/>
      <c r="C4" s="12" t="s">
        <v>4</v>
      </c>
      <c r="D4" s="12" t="s">
        <v>501</v>
      </c>
      <c r="E4" s="12" t="s">
        <v>502</v>
      </c>
      <c r="F4" s="12" t="s">
        <v>503</v>
      </c>
      <c r="G4" s="12" t="s">
        <v>504</v>
      </c>
    </row>
    <row r="5" spans="1:7" ht="15" customHeight="1">
      <c r="A5" s="18" t="s">
        <v>560</v>
      </c>
      <c r="B5" s="19" t="s">
        <v>561</v>
      </c>
      <c r="C5" s="18" t="s">
        <v>14</v>
      </c>
      <c r="D5" s="18" t="s">
        <v>58</v>
      </c>
      <c r="E5" s="20">
        <v>2</v>
      </c>
      <c r="F5" s="21">
        <v>7.62</v>
      </c>
      <c r="G5" s="21">
        <f t="shared" ref="G5:G15" si="0">ROUND(ROUND(E5,8)*F5,2)</f>
        <v>15.24</v>
      </c>
    </row>
    <row r="6" spans="1:7" ht="15" customHeight="1">
      <c r="A6" s="18" t="s">
        <v>562</v>
      </c>
      <c r="B6" s="19" t="s">
        <v>563</v>
      </c>
      <c r="C6" s="18" t="s">
        <v>564</v>
      </c>
      <c r="D6" s="18" t="s">
        <v>30</v>
      </c>
      <c r="E6" s="20">
        <v>1</v>
      </c>
      <c r="F6" s="21">
        <v>165</v>
      </c>
      <c r="G6" s="21">
        <f t="shared" si="0"/>
        <v>165</v>
      </c>
    </row>
    <row r="7" spans="1:7" ht="15" customHeight="1">
      <c r="A7" s="18" t="s">
        <v>565</v>
      </c>
      <c r="B7" s="19" t="s">
        <v>566</v>
      </c>
      <c r="C7" s="18" t="s">
        <v>14</v>
      </c>
      <c r="D7" s="18" t="s">
        <v>101</v>
      </c>
      <c r="E7" s="20">
        <v>0.25</v>
      </c>
      <c r="F7" s="21">
        <v>22.43</v>
      </c>
      <c r="G7" s="21">
        <f t="shared" si="0"/>
        <v>5.61</v>
      </c>
    </row>
    <row r="8" spans="1:7" ht="21" customHeight="1">
      <c r="A8" s="18" t="s">
        <v>567</v>
      </c>
      <c r="B8" s="19" t="s">
        <v>568</v>
      </c>
      <c r="C8" s="18" t="s">
        <v>14</v>
      </c>
      <c r="D8" s="18" t="s">
        <v>81</v>
      </c>
      <c r="E8" s="20">
        <v>3</v>
      </c>
      <c r="F8" s="21">
        <v>4.6399999999999997</v>
      </c>
      <c r="G8" s="21">
        <f t="shared" si="0"/>
        <v>13.92</v>
      </c>
    </row>
    <row r="9" spans="1:7" ht="21" customHeight="1">
      <c r="A9" s="18" t="s">
        <v>569</v>
      </c>
      <c r="B9" s="19" t="s">
        <v>570</v>
      </c>
      <c r="C9" s="18" t="s">
        <v>14</v>
      </c>
      <c r="D9" s="18" t="s">
        <v>58</v>
      </c>
      <c r="E9" s="20">
        <v>0.15</v>
      </c>
      <c r="F9" s="21">
        <v>9</v>
      </c>
      <c r="G9" s="21">
        <f t="shared" si="0"/>
        <v>1.35</v>
      </c>
    </row>
    <row r="10" spans="1:7" ht="15" customHeight="1">
      <c r="A10" s="18" t="s">
        <v>571</v>
      </c>
      <c r="B10" s="19" t="s">
        <v>572</v>
      </c>
      <c r="C10" s="18" t="s">
        <v>14</v>
      </c>
      <c r="D10" s="18" t="s">
        <v>58</v>
      </c>
      <c r="E10" s="20">
        <v>6.4000000000000003E-3</v>
      </c>
      <c r="F10" s="21">
        <v>8.98</v>
      </c>
      <c r="G10" s="21">
        <f t="shared" si="0"/>
        <v>0.06</v>
      </c>
    </row>
    <row r="11" spans="1:7" ht="21" customHeight="1">
      <c r="A11" s="18" t="s">
        <v>573</v>
      </c>
      <c r="B11" s="19" t="s">
        <v>574</v>
      </c>
      <c r="C11" s="18" t="s">
        <v>14</v>
      </c>
      <c r="D11" s="18" t="s">
        <v>58</v>
      </c>
      <c r="E11" s="20">
        <v>2</v>
      </c>
      <c r="F11" s="21">
        <v>5.92</v>
      </c>
      <c r="G11" s="21">
        <f t="shared" si="0"/>
        <v>11.84</v>
      </c>
    </row>
    <row r="12" spans="1:7" ht="21" customHeight="1">
      <c r="A12" s="18" t="s">
        <v>575</v>
      </c>
      <c r="B12" s="19" t="s">
        <v>576</v>
      </c>
      <c r="C12" s="18" t="s">
        <v>14</v>
      </c>
      <c r="D12" s="18" t="s">
        <v>58</v>
      </c>
      <c r="E12" s="20">
        <v>30</v>
      </c>
      <c r="F12" s="21">
        <v>4.34</v>
      </c>
      <c r="G12" s="21">
        <f t="shared" si="0"/>
        <v>130.19999999999999</v>
      </c>
    </row>
    <row r="13" spans="1:7" ht="29.1" customHeight="1">
      <c r="A13" s="18" t="s">
        <v>577</v>
      </c>
      <c r="B13" s="19" t="s">
        <v>578</v>
      </c>
      <c r="C13" s="18" t="s">
        <v>14</v>
      </c>
      <c r="D13" s="18" t="s">
        <v>58</v>
      </c>
      <c r="E13" s="20">
        <v>10</v>
      </c>
      <c r="F13" s="21">
        <v>6.85</v>
      </c>
      <c r="G13" s="21">
        <f t="shared" si="0"/>
        <v>68.5</v>
      </c>
    </row>
    <row r="14" spans="1:7" ht="15" customHeight="1">
      <c r="A14" s="18" t="s">
        <v>579</v>
      </c>
      <c r="B14" s="19" t="s">
        <v>580</v>
      </c>
      <c r="C14" s="18" t="s">
        <v>14</v>
      </c>
      <c r="D14" s="18" t="s">
        <v>81</v>
      </c>
      <c r="E14" s="20">
        <v>12</v>
      </c>
      <c r="F14" s="21">
        <v>6.97</v>
      </c>
      <c r="G14" s="21">
        <f t="shared" si="0"/>
        <v>83.64</v>
      </c>
    </row>
    <row r="15" spans="1:7" ht="15" customHeight="1">
      <c r="A15" s="18" t="s">
        <v>581</v>
      </c>
      <c r="B15" s="19" t="s">
        <v>582</v>
      </c>
      <c r="C15" s="18" t="s">
        <v>14</v>
      </c>
      <c r="D15" s="18" t="s">
        <v>81</v>
      </c>
      <c r="E15" s="20">
        <v>6</v>
      </c>
      <c r="F15" s="21">
        <v>39.409999999999997</v>
      </c>
      <c r="G15" s="21">
        <f t="shared" si="0"/>
        <v>236.46</v>
      </c>
    </row>
    <row r="16" spans="1:7" ht="15" customHeight="1">
      <c r="A16" s="1"/>
      <c r="B16" s="1"/>
      <c r="C16" s="1"/>
      <c r="D16" s="1"/>
      <c r="E16" s="77" t="s">
        <v>555</v>
      </c>
      <c r="F16" s="77"/>
      <c r="G16" s="22">
        <f>SUM(G5:G15)</f>
        <v>731.82</v>
      </c>
    </row>
    <row r="17" spans="1:7" ht="15" customHeight="1">
      <c r="A17" s="1"/>
      <c r="B17" s="1"/>
      <c r="C17" s="1"/>
      <c r="D17" s="1"/>
      <c r="E17" s="78" t="s">
        <v>522</v>
      </c>
      <c r="F17" s="78"/>
      <c r="G17" s="4">
        <f>SUM(G16)</f>
        <v>731.82</v>
      </c>
    </row>
    <row r="18" spans="1:7" ht="15" customHeight="1">
      <c r="A18" s="1"/>
      <c r="B18" s="1"/>
      <c r="C18" s="1"/>
      <c r="D18" s="1"/>
      <c r="E18" s="78" t="s">
        <v>523</v>
      </c>
      <c r="F18" s="78"/>
      <c r="G18" s="4">
        <f>ROUND(G17*(0/100),2)</f>
        <v>0</v>
      </c>
    </row>
    <row r="19" spans="1:7" ht="15" customHeight="1">
      <c r="A19" s="1"/>
      <c r="B19" s="1"/>
      <c r="C19" s="1"/>
      <c r="D19" s="1"/>
      <c r="E19" s="78" t="s">
        <v>524</v>
      </c>
      <c r="F19" s="78"/>
      <c r="G19" s="4">
        <f>G18+G17</f>
        <v>731.82</v>
      </c>
    </row>
    <row r="20" spans="1:7" ht="9.9499999999999993" customHeight="1">
      <c r="A20" s="1"/>
      <c r="B20" s="1"/>
      <c r="C20" s="1"/>
      <c r="D20" s="1"/>
      <c r="E20" s="79"/>
      <c r="F20" s="79"/>
      <c r="G20" s="79"/>
    </row>
    <row r="21" spans="1:7" ht="20.100000000000001" customHeight="1">
      <c r="A21" s="80" t="s">
        <v>1311</v>
      </c>
      <c r="B21" s="80"/>
      <c r="C21" s="80"/>
      <c r="D21" s="80"/>
      <c r="E21" s="80"/>
      <c r="F21" s="80"/>
      <c r="G21" s="80"/>
    </row>
    <row r="22" spans="1:7" ht="15" customHeight="1">
      <c r="A22" s="76" t="s">
        <v>553</v>
      </c>
      <c r="B22" s="76"/>
      <c r="C22" s="12" t="s">
        <v>4</v>
      </c>
      <c r="D22" s="12" t="s">
        <v>501</v>
      </c>
      <c r="E22" s="12" t="s">
        <v>502</v>
      </c>
      <c r="F22" s="12" t="s">
        <v>503</v>
      </c>
      <c r="G22" s="12" t="s">
        <v>504</v>
      </c>
    </row>
    <row r="23" spans="1:7" ht="15" customHeight="1">
      <c r="A23" s="18" t="s">
        <v>584</v>
      </c>
      <c r="B23" s="19" t="s">
        <v>585</v>
      </c>
      <c r="C23" s="18" t="s">
        <v>564</v>
      </c>
      <c r="D23" s="18" t="s">
        <v>58</v>
      </c>
      <c r="E23" s="20">
        <v>200</v>
      </c>
      <c r="F23" s="21">
        <v>0.85</v>
      </c>
      <c r="G23" s="21">
        <f>ROUND(ROUND(E23,8)*F23,2)</f>
        <v>170</v>
      </c>
    </row>
    <row r="24" spans="1:7" ht="15" customHeight="1">
      <c r="A24" s="1"/>
      <c r="B24" s="1"/>
      <c r="C24" s="1"/>
      <c r="D24" s="1"/>
      <c r="E24" s="77" t="s">
        <v>555</v>
      </c>
      <c r="F24" s="77"/>
      <c r="G24" s="22">
        <f>SUM(G23:G23)</f>
        <v>170</v>
      </c>
    </row>
    <row r="25" spans="1:7" ht="15" customHeight="1">
      <c r="A25" s="76" t="s">
        <v>586</v>
      </c>
      <c r="B25" s="76"/>
      <c r="C25" s="12" t="s">
        <v>4</v>
      </c>
      <c r="D25" s="12" t="s">
        <v>501</v>
      </c>
      <c r="E25" s="12" t="s">
        <v>502</v>
      </c>
      <c r="F25" s="12" t="s">
        <v>503</v>
      </c>
      <c r="G25" s="12" t="s">
        <v>504</v>
      </c>
    </row>
    <row r="26" spans="1:7" ht="21" customHeight="1">
      <c r="A26" s="18" t="s">
        <v>587</v>
      </c>
      <c r="B26" s="19" t="s">
        <v>588</v>
      </c>
      <c r="C26" s="18" t="s">
        <v>564</v>
      </c>
      <c r="D26" s="18" t="s">
        <v>15</v>
      </c>
      <c r="E26" s="20">
        <v>42</v>
      </c>
      <c r="F26" s="21">
        <v>115.47</v>
      </c>
      <c r="G26" s="21">
        <f>ROUND(ROUND(E26,8)*F26,2)</f>
        <v>4849.74</v>
      </c>
    </row>
    <row r="27" spans="1:7" ht="18" customHeight="1">
      <c r="A27" s="1"/>
      <c r="B27" s="1"/>
      <c r="C27" s="1"/>
      <c r="D27" s="1"/>
      <c r="E27" s="77" t="s">
        <v>589</v>
      </c>
      <c r="F27" s="77"/>
      <c r="G27" s="22">
        <f>SUM(G26:G26)</f>
        <v>4849.74</v>
      </c>
    </row>
    <row r="28" spans="1:7" ht="15" customHeight="1">
      <c r="A28" s="76" t="s">
        <v>518</v>
      </c>
      <c r="B28" s="76"/>
      <c r="C28" s="12" t="s">
        <v>4</v>
      </c>
      <c r="D28" s="12" t="s">
        <v>501</v>
      </c>
      <c r="E28" s="12" t="s">
        <v>502</v>
      </c>
      <c r="F28" s="12" t="s">
        <v>503</v>
      </c>
      <c r="G28" s="12" t="s">
        <v>504</v>
      </c>
    </row>
    <row r="29" spans="1:7" ht="15" customHeight="1">
      <c r="A29" s="18" t="s">
        <v>590</v>
      </c>
      <c r="B29" s="19" t="s">
        <v>591</v>
      </c>
      <c r="C29" s="18" t="s">
        <v>564</v>
      </c>
      <c r="D29" s="18" t="s">
        <v>58</v>
      </c>
      <c r="E29" s="20">
        <v>25</v>
      </c>
      <c r="F29" s="21">
        <v>16</v>
      </c>
      <c r="G29" s="21">
        <f>ROUND(ROUND(E29,8)*F29,2)</f>
        <v>400</v>
      </c>
    </row>
    <row r="30" spans="1:7" ht="15" customHeight="1">
      <c r="A30" s="18" t="s">
        <v>592</v>
      </c>
      <c r="B30" s="19" t="s">
        <v>593</v>
      </c>
      <c r="C30" s="18" t="s">
        <v>564</v>
      </c>
      <c r="D30" s="18" t="s">
        <v>48</v>
      </c>
      <c r="E30" s="20">
        <v>250</v>
      </c>
      <c r="F30" s="21">
        <v>18</v>
      </c>
      <c r="G30" s="21">
        <f>ROUND(ROUND(E30,8)*F30,2)</f>
        <v>4500</v>
      </c>
    </row>
    <row r="31" spans="1:7" ht="15" customHeight="1">
      <c r="A31" s="18" t="s">
        <v>594</v>
      </c>
      <c r="B31" s="19" t="s">
        <v>595</v>
      </c>
      <c r="C31" s="18" t="s">
        <v>564</v>
      </c>
      <c r="D31" s="18" t="s">
        <v>48</v>
      </c>
      <c r="E31" s="20">
        <v>67.989999999999995</v>
      </c>
      <c r="F31" s="21">
        <v>8.5</v>
      </c>
      <c r="G31" s="21">
        <f>ROUND(ROUND(E31,8)*F31,2)</f>
        <v>577.91999999999996</v>
      </c>
    </row>
    <row r="32" spans="1:7" ht="15" customHeight="1">
      <c r="A32" s="1"/>
      <c r="B32" s="1"/>
      <c r="C32" s="1"/>
      <c r="D32" s="1"/>
      <c r="E32" s="77" t="s">
        <v>521</v>
      </c>
      <c r="F32" s="77"/>
      <c r="G32" s="22">
        <f>SUM(G29:G31)</f>
        <v>5477.92</v>
      </c>
    </row>
    <row r="33" spans="1:7" ht="15" customHeight="1">
      <c r="A33" s="1"/>
      <c r="B33" s="1"/>
      <c r="C33" s="1"/>
      <c r="D33" s="1"/>
      <c r="E33" s="78" t="s">
        <v>522</v>
      </c>
      <c r="F33" s="78"/>
      <c r="G33" s="4">
        <f>SUM(G24,G27,G32)</f>
        <v>10497.66</v>
      </c>
    </row>
    <row r="34" spans="1:7" ht="15" customHeight="1">
      <c r="A34" s="1"/>
      <c r="B34" s="1"/>
      <c r="C34" s="1"/>
      <c r="D34" s="1"/>
      <c r="E34" s="78" t="s">
        <v>523</v>
      </c>
      <c r="F34" s="78"/>
      <c r="G34" s="4">
        <f>ROUND(G33*(0/100),2)</f>
        <v>0</v>
      </c>
    </row>
    <row r="35" spans="1:7" ht="15" customHeight="1">
      <c r="A35" s="1"/>
      <c r="B35" s="1"/>
      <c r="C35" s="1"/>
      <c r="D35" s="1"/>
      <c r="E35" s="78" t="s">
        <v>524</v>
      </c>
      <c r="F35" s="78"/>
      <c r="G35" s="4">
        <f>G34+G33</f>
        <v>10497.66</v>
      </c>
    </row>
    <row r="36" spans="1:7" ht="9.9499999999999993" customHeight="1">
      <c r="A36" s="1"/>
      <c r="B36" s="1"/>
      <c r="C36" s="1"/>
      <c r="D36" s="1"/>
      <c r="E36" s="79"/>
      <c r="F36" s="79"/>
      <c r="G36" s="79"/>
    </row>
    <row r="37" spans="1:7" ht="20.100000000000001" customHeight="1">
      <c r="A37" s="80" t="s">
        <v>1312</v>
      </c>
      <c r="B37" s="80"/>
      <c r="C37" s="80"/>
      <c r="D37" s="80"/>
      <c r="E37" s="80"/>
      <c r="F37" s="80"/>
      <c r="G37" s="80"/>
    </row>
    <row r="38" spans="1:7" ht="15" customHeight="1">
      <c r="A38" s="76" t="s">
        <v>553</v>
      </c>
      <c r="B38" s="76"/>
      <c r="C38" s="12" t="s">
        <v>4</v>
      </c>
      <c r="D38" s="12" t="s">
        <v>501</v>
      </c>
      <c r="E38" s="12" t="s">
        <v>502</v>
      </c>
      <c r="F38" s="12" t="s">
        <v>503</v>
      </c>
      <c r="G38" s="12" t="s">
        <v>504</v>
      </c>
    </row>
    <row r="39" spans="1:7" ht="21" customHeight="1">
      <c r="A39" s="18" t="s">
        <v>612</v>
      </c>
      <c r="B39" s="19" t="s">
        <v>613</v>
      </c>
      <c r="C39" s="18" t="s">
        <v>14</v>
      </c>
      <c r="D39" s="18" t="s">
        <v>81</v>
      </c>
      <c r="E39" s="20">
        <v>3.484</v>
      </c>
      <c r="F39" s="21">
        <v>7.92</v>
      </c>
      <c r="G39" s="21">
        <f t="shared" ref="G39:G44" si="1">ROUND(ROUND(E39,8)*F39,2)</f>
        <v>27.59</v>
      </c>
    </row>
    <row r="40" spans="1:7" ht="21" customHeight="1">
      <c r="A40" s="18" t="s">
        <v>614</v>
      </c>
      <c r="B40" s="19" t="s">
        <v>615</v>
      </c>
      <c r="C40" s="18" t="s">
        <v>14</v>
      </c>
      <c r="D40" s="18" t="s">
        <v>58</v>
      </c>
      <c r="E40" s="20">
        <v>2.5000000000000001E-2</v>
      </c>
      <c r="F40" s="21">
        <v>247.18</v>
      </c>
      <c r="G40" s="21">
        <f t="shared" si="1"/>
        <v>6.18</v>
      </c>
    </row>
    <row r="41" spans="1:7" ht="21" customHeight="1">
      <c r="A41" s="18" t="s">
        <v>616</v>
      </c>
      <c r="B41" s="19" t="s">
        <v>617</v>
      </c>
      <c r="C41" s="18" t="s">
        <v>14</v>
      </c>
      <c r="D41" s="18" t="s">
        <v>58</v>
      </c>
      <c r="E41" s="20">
        <v>2.5000000000000001E-2</v>
      </c>
      <c r="F41" s="21">
        <v>239.03</v>
      </c>
      <c r="G41" s="21">
        <f t="shared" si="1"/>
        <v>5.98</v>
      </c>
    </row>
    <row r="42" spans="1:7" ht="38.1" customHeight="1">
      <c r="A42" s="18" t="s">
        <v>618</v>
      </c>
      <c r="B42" s="19" t="s">
        <v>619</v>
      </c>
      <c r="C42" s="18" t="s">
        <v>14</v>
      </c>
      <c r="D42" s="18" t="s">
        <v>58</v>
      </c>
      <c r="E42" s="20">
        <v>2.5000000000000001E-2</v>
      </c>
      <c r="F42" s="21">
        <v>18.34</v>
      </c>
      <c r="G42" s="21">
        <f t="shared" si="1"/>
        <v>0.46</v>
      </c>
    </row>
    <row r="43" spans="1:7" ht="29.1" customHeight="1">
      <c r="A43" s="18" t="s">
        <v>620</v>
      </c>
      <c r="B43" s="19" t="s">
        <v>621</v>
      </c>
      <c r="C43" s="18" t="s">
        <v>14</v>
      </c>
      <c r="D43" s="18" t="s">
        <v>48</v>
      </c>
      <c r="E43" s="20">
        <v>1</v>
      </c>
      <c r="F43" s="21">
        <v>84.6</v>
      </c>
      <c r="G43" s="21">
        <f t="shared" si="1"/>
        <v>84.6</v>
      </c>
    </row>
    <row r="44" spans="1:7" ht="29.1" customHeight="1">
      <c r="A44" s="18" t="s">
        <v>622</v>
      </c>
      <c r="B44" s="19" t="s">
        <v>623</v>
      </c>
      <c r="C44" s="18" t="s">
        <v>14</v>
      </c>
      <c r="D44" s="18" t="s">
        <v>81</v>
      </c>
      <c r="E44" s="20">
        <v>3.9169999999999998</v>
      </c>
      <c r="F44" s="21">
        <v>17.66</v>
      </c>
      <c r="G44" s="21">
        <f t="shared" si="1"/>
        <v>69.17</v>
      </c>
    </row>
    <row r="45" spans="1:7" ht="15" customHeight="1">
      <c r="A45" s="1"/>
      <c r="B45" s="1"/>
      <c r="C45" s="1"/>
      <c r="D45" s="1"/>
      <c r="E45" s="77" t="s">
        <v>555</v>
      </c>
      <c r="F45" s="77"/>
      <c r="G45" s="22">
        <f>SUM(G39:G44)</f>
        <v>193.98000000000002</v>
      </c>
    </row>
    <row r="46" spans="1:7" ht="15" customHeight="1">
      <c r="A46" s="76" t="s">
        <v>586</v>
      </c>
      <c r="B46" s="76"/>
      <c r="C46" s="12" t="s">
        <v>4</v>
      </c>
      <c r="D46" s="12" t="s">
        <v>501</v>
      </c>
      <c r="E46" s="12" t="s">
        <v>502</v>
      </c>
      <c r="F46" s="12" t="s">
        <v>503</v>
      </c>
      <c r="G46" s="12" t="s">
        <v>504</v>
      </c>
    </row>
    <row r="47" spans="1:7" ht="21" customHeight="1">
      <c r="A47" s="18" t="s">
        <v>605</v>
      </c>
      <c r="B47" s="19" t="s">
        <v>606</v>
      </c>
      <c r="C47" s="18" t="s">
        <v>14</v>
      </c>
      <c r="D47" s="18" t="s">
        <v>15</v>
      </c>
      <c r="E47" s="20">
        <v>0.97899999999999998</v>
      </c>
      <c r="F47" s="21">
        <v>28.52</v>
      </c>
      <c r="G47" s="21">
        <f>ROUND(ROUND(E47,8)*F47,2)</f>
        <v>27.92</v>
      </c>
    </row>
    <row r="48" spans="1:7" ht="18" customHeight="1">
      <c r="A48" s="1"/>
      <c r="B48" s="1"/>
      <c r="C48" s="1"/>
      <c r="D48" s="1"/>
      <c r="E48" s="77" t="s">
        <v>589</v>
      </c>
      <c r="F48" s="77"/>
      <c r="G48" s="22">
        <f>SUM(G47:G47)</f>
        <v>27.92</v>
      </c>
    </row>
    <row r="49" spans="1:7" ht="15" customHeight="1">
      <c r="A49" s="76" t="s">
        <v>518</v>
      </c>
      <c r="B49" s="76"/>
      <c r="C49" s="12" t="s">
        <v>4</v>
      </c>
      <c r="D49" s="12" t="s">
        <v>501</v>
      </c>
      <c r="E49" s="12" t="s">
        <v>502</v>
      </c>
      <c r="F49" s="12" t="s">
        <v>503</v>
      </c>
      <c r="G49" s="12" t="s">
        <v>504</v>
      </c>
    </row>
    <row r="50" spans="1:7" ht="38.1" customHeight="1">
      <c r="A50" s="18" t="s">
        <v>624</v>
      </c>
      <c r="B50" s="19" t="s">
        <v>625</v>
      </c>
      <c r="C50" s="18" t="s">
        <v>14</v>
      </c>
      <c r="D50" s="18" t="s">
        <v>118</v>
      </c>
      <c r="E50" s="20">
        <v>2.7E-2</v>
      </c>
      <c r="F50" s="21">
        <v>1053.45</v>
      </c>
      <c r="G50" s="21">
        <f t="shared" ref="G50:G84" si="2">ROUND(ROUND(E50,8)*F50,2)</f>
        <v>28.44</v>
      </c>
    </row>
    <row r="51" spans="1:7" ht="29.1" customHeight="1">
      <c r="A51" s="18" t="s">
        <v>626</v>
      </c>
      <c r="B51" s="19" t="s">
        <v>627</v>
      </c>
      <c r="C51" s="18" t="s">
        <v>14</v>
      </c>
      <c r="D51" s="18" t="s">
        <v>81</v>
      </c>
      <c r="E51" s="20">
        <v>0.622</v>
      </c>
      <c r="F51" s="21">
        <v>3.12</v>
      </c>
      <c r="G51" s="21">
        <f t="shared" si="2"/>
        <v>1.94</v>
      </c>
    </row>
    <row r="52" spans="1:7" ht="29.1" customHeight="1">
      <c r="A52" s="18" t="s">
        <v>628</v>
      </c>
      <c r="B52" s="19" t="s">
        <v>629</v>
      </c>
      <c r="C52" s="18" t="s">
        <v>14</v>
      </c>
      <c r="D52" s="18" t="s">
        <v>81</v>
      </c>
      <c r="E52" s="20">
        <v>0.68</v>
      </c>
      <c r="F52" s="21">
        <v>4.54</v>
      </c>
      <c r="G52" s="21">
        <f t="shared" si="2"/>
        <v>3.09</v>
      </c>
    </row>
    <row r="53" spans="1:7" ht="21" customHeight="1">
      <c r="A53" s="18" t="s">
        <v>630</v>
      </c>
      <c r="B53" s="19" t="s">
        <v>631</v>
      </c>
      <c r="C53" s="18" t="s">
        <v>14</v>
      </c>
      <c r="D53" s="18" t="s">
        <v>58</v>
      </c>
      <c r="E53" s="20">
        <v>0.126</v>
      </c>
      <c r="F53" s="21">
        <v>15.24</v>
      </c>
      <c r="G53" s="21">
        <f t="shared" si="2"/>
        <v>1.92</v>
      </c>
    </row>
    <row r="54" spans="1:7" ht="29.1" customHeight="1">
      <c r="A54" s="18" t="s">
        <v>632</v>
      </c>
      <c r="B54" s="19" t="s">
        <v>633</v>
      </c>
      <c r="C54" s="18" t="s">
        <v>14</v>
      </c>
      <c r="D54" s="18" t="s">
        <v>58</v>
      </c>
      <c r="E54" s="20">
        <v>0.05</v>
      </c>
      <c r="F54" s="21">
        <v>21.52</v>
      </c>
      <c r="G54" s="21">
        <f t="shared" si="2"/>
        <v>1.08</v>
      </c>
    </row>
    <row r="55" spans="1:7" ht="29.1" customHeight="1">
      <c r="A55" s="18" t="s">
        <v>634</v>
      </c>
      <c r="B55" s="19" t="s">
        <v>635</v>
      </c>
      <c r="C55" s="18" t="s">
        <v>14</v>
      </c>
      <c r="D55" s="18" t="s">
        <v>58</v>
      </c>
      <c r="E55" s="20">
        <v>2.5000000000000001E-2</v>
      </c>
      <c r="F55" s="21">
        <v>17.37</v>
      </c>
      <c r="G55" s="21">
        <f t="shared" si="2"/>
        <v>0.43</v>
      </c>
    </row>
    <row r="56" spans="1:7" ht="29.1" customHeight="1">
      <c r="A56" s="18" t="s">
        <v>636</v>
      </c>
      <c r="B56" s="19" t="s">
        <v>637</v>
      </c>
      <c r="C56" s="18" t="s">
        <v>14</v>
      </c>
      <c r="D56" s="18" t="s">
        <v>58</v>
      </c>
      <c r="E56" s="20">
        <v>7.5999999999999998E-2</v>
      </c>
      <c r="F56" s="21">
        <v>16.62</v>
      </c>
      <c r="G56" s="21">
        <f t="shared" si="2"/>
        <v>1.26</v>
      </c>
    </row>
    <row r="57" spans="1:7" ht="29.1" customHeight="1">
      <c r="A57" s="18" t="s">
        <v>638</v>
      </c>
      <c r="B57" s="19" t="s">
        <v>639</v>
      </c>
      <c r="C57" s="18" t="s">
        <v>14</v>
      </c>
      <c r="D57" s="18" t="s">
        <v>58</v>
      </c>
      <c r="E57" s="20">
        <v>0.05</v>
      </c>
      <c r="F57" s="21">
        <v>26.32</v>
      </c>
      <c r="G57" s="21">
        <f t="shared" si="2"/>
        <v>1.32</v>
      </c>
    </row>
    <row r="58" spans="1:7" ht="29.1" customHeight="1">
      <c r="A58" s="18" t="s">
        <v>640</v>
      </c>
      <c r="B58" s="19" t="s">
        <v>641</v>
      </c>
      <c r="C58" s="18" t="s">
        <v>14</v>
      </c>
      <c r="D58" s="18" t="s">
        <v>81</v>
      </c>
      <c r="E58" s="20">
        <v>0.252</v>
      </c>
      <c r="F58" s="21">
        <v>9.34</v>
      </c>
      <c r="G58" s="21">
        <f t="shared" si="2"/>
        <v>2.35</v>
      </c>
    </row>
    <row r="59" spans="1:7" ht="29.1" customHeight="1">
      <c r="A59" s="18" t="s">
        <v>642</v>
      </c>
      <c r="B59" s="19" t="s">
        <v>643</v>
      </c>
      <c r="C59" s="18" t="s">
        <v>14</v>
      </c>
      <c r="D59" s="18" t="s">
        <v>81</v>
      </c>
      <c r="E59" s="20">
        <v>0.22700000000000001</v>
      </c>
      <c r="F59" s="21">
        <v>12.4</v>
      </c>
      <c r="G59" s="21">
        <f t="shared" si="2"/>
        <v>2.81</v>
      </c>
    </row>
    <row r="60" spans="1:7" ht="21" customHeight="1">
      <c r="A60" s="18" t="s">
        <v>341</v>
      </c>
      <c r="B60" s="19" t="s">
        <v>342</v>
      </c>
      <c r="C60" s="18" t="s">
        <v>14</v>
      </c>
      <c r="D60" s="18" t="s">
        <v>118</v>
      </c>
      <c r="E60" s="20">
        <v>2.5999999999999999E-2</v>
      </c>
      <c r="F60" s="21">
        <v>87.42</v>
      </c>
      <c r="G60" s="21">
        <f t="shared" si="2"/>
        <v>2.27</v>
      </c>
    </row>
    <row r="61" spans="1:7" ht="45.95" customHeight="1">
      <c r="A61" s="18" t="s">
        <v>644</v>
      </c>
      <c r="B61" s="19" t="s">
        <v>645</v>
      </c>
      <c r="C61" s="18" t="s">
        <v>14</v>
      </c>
      <c r="D61" s="18" t="s">
        <v>81</v>
      </c>
      <c r="E61" s="20">
        <v>0.252</v>
      </c>
      <c r="F61" s="21">
        <v>12.46</v>
      </c>
      <c r="G61" s="21">
        <f t="shared" si="2"/>
        <v>3.14</v>
      </c>
    </row>
    <row r="62" spans="1:7" ht="45.95" customHeight="1">
      <c r="A62" s="18" t="s">
        <v>646</v>
      </c>
      <c r="B62" s="19" t="s">
        <v>647</v>
      </c>
      <c r="C62" s="18" t="s">
        <v>14</v>
      </c>
      <c r="D62" s="18" t="s">
        <v>81</v>
      </c>
      <c r="E62" s="20">
        <v>0.22700000000000001</v>
      </c>
      <c r="F62" s="21">
        <v>4.6399999999999997</v>
      </c>
      <c r="G62" s="21">
        <f t="shared" si="2"/>
        <v>1.05</v>
      </c>
    </row>
    <row r="63" spans="1:7" ht="29.1" customHeight="1">
      <c r="A63" s="18" t="s">
        <v>648</v>
      </c>
      <c r="B63" s="19" t="s">
        <v>649</v>
      </c>
      <c r="C63" s="18" t="s">
        <v>14</v>
      </c>
      <c r="D63" s="18" t="s">
        <v>58</v>
      </c>
      <c r="E63" s="20">
        <v>2.5000000000000001E-2</v>
      </c>
      <c r="F63" s="21">
        <v>73.63</v>
      </c>
      <c r="G63" s="21">
        <f t="shared" si="2"/>
        <v>1.84</v>
      </c>
    </row>
    <row r="64" spans="1:7" ht="45.95" customHeight="1">
      <c r="A64" s="18" t="s">
        <v>650</v>
      </c>
      <c r="B64" s="19" t="s">
        <v>651</v>
      </c>
      <c r="C64" s="18" t="s">
        <v>14</v>
      </c>
      <c r="D64" s="18" t="s">
        <v>48</v>
      </c>
      <c r="E64" s="20">
        <v>7.5999999999999998E-2</v>
      </c>
      <c r="F64" s="21">
        <v>683.07</v>
      </c>
      <c r="G64" s="21">
        <f t="shared" si="2"/>
        <v>51.91</v>
      </c>
    </row>
    <row r="65" spans="1:7" ht="21" customHeight="1">
      <c r="A65" s="18" t="s">
        <v>652</v>
      </c>
      <c r="B65" s="19" t="s">
        <v>653</v>
      </c>
      <c r="C65" s="18" t="s">
        <v>14</v>
      </c>
      <c r="D65" s="18" t="s">
        <v>58</v>
      </c>
      <c r="E65" s="20">
        <v>2.52E-2</v>
      </c>
      <c r="F65" s="21">
        <v>8.77</v>
      </c>
      <c r="G65" s="21">
        <f t="shared" si="2"/>
        <v>0.22</v>
      </c>
    </row>
    <row r="66" spans="1:7" ht="29.1" customHeight="1">
      <c r="A66" s="18" t="s">
        <v>654</v>
      </c>
      <c r="B66" s="19" t="s">
        <v>655</v>
      </c>
      <c r="C66" s="18" t="s">
        <v>14</v>
      </c>
      <c r="D66" s="18" t="s">
        <v>48</v>
      </c>
      <c r="E66" s="20">
        <v>6.0000000000000001E-3</v>
      </c>
      <c r="F66" s="21">
        <v>19.78</v>
      </c>
      <c r="G66" s="21">
        <f t="shared" si="2"/>
        <v>0.12</v>
      </c>
    </row>
    <row r="67" spans="1:7" ht="29.1" customHeight="1">
      <c r="A67" s="18" t="s">
        <v>656</v>
      </c>
      <c r="B67" s="19" t="s">
        <v>657</v>
      </c>
      <c r="C67" s="18" t="s">
        <v>14</v>
      </c>
      <c r="D67" s="18" t="s">
        <v>48</v>
      </c>
      <c r="E67" s="20">
        <v>1.4396</v>
      </c>
      <c r="F67" s="21">
        <v>32.96</v>
      </c>
      <c r="G67" s="21">
        <f t="shared" si="2"/>
        <v>47.45</v>
      </c>
    </row>
    <row r="68" spans="1:7" ht="38.1" customHeight="1">
      <c r="A68" s="18" t="s">
        <v>658</v>
      </c>
      <c r="B68" s="19" t="s">
        <v>659</v>
      </c>
      <c r="C68" s="18" t="s">
        <v>14</v>
      </c>
      <c r="D68" s="18" t="s">
        <v>58</v>
      </c>
      <c r="E68" s="20">
        <v>0.1007</v>
      </c>
      <c r="F68" s="21">
        <v>16.2</v>
      </c>
      <c r="G68" s="21">
        <f t="shared" si="2"/>
        <v>1.63</v>
      </c>
    </row>
    <row r="69" spans="1:7" ht="29.1" customHeight="1">
      <c r="A69" s="18" t="s">
        <v>660</v>
      </c>
      <c r="B69" s="19" t="s">
        <v>661</v>
      </c>
      <c r="C69" s="18" t="s">
        <v>14</v>
      </c>
      <c r="D69" s="18" t="s">
        <v>58</v>
      </c>
      <c r="E69" s="20">
        <v>2.52E-2</v>
      </c>
      <c r="F69" s="21">
        <v>139.79</v>
      </c>
      <c r="G69" s="21">
        <f t="shared" si="2"/>
        <v>3.52</v>
      </c>
    </row>
    <row r="70" spans="1:7" ht="29.1" customHeight="1">
      <c r="A70" s="18" t="s">
        <v>662</v>
      </c>
      <c r="B70" s="19" t="s">
        <v>663</v>
      </c>
      <c r="C70" s="18" t="s">
        <v>14</v>
      </c>
      <c r="D70" s="18" t="s">
        <v>48</v>
      </c>
      <c r="E70" s="20">
        <v>0.54949999999999999</v>
      </c>
      <c r="F70" s="21">
        <v>178.29</v>
      </c>
      <c r="G70" s="21">
        <f t="shared" si="2"/>
        <v>97.97</v>
      </c>
    </row>
    <row r="71" spans="1:7" ht="29.1" customHeight="1">
      <c r="A71" s="18" t="s">
        <v>664</v>
      </c>
      <c r="B71" s="19" t="s">
        <v>665</v>
      </c>
      <c r="C71" s="18" t="s">
        <v>14</v>
      </c>
      <c r="D71" s="18" t="s">
        <v>48</v>
      </c>
      <c r="E71" s="20">
        <v>0.4284</v>
      </c>
      <c r="F71" s="21">
        <v>158.38999999999999</v>
      </c>
      <c r="G71" s="21">
        <f t="shared" si="2"/>
        <v>67.849999999999994</v>
      </c>
    </row>
    <row r="72" spans="1:7" ht="29.1" customHeight="1">
      <c r="A72" s="18" t="s">
        <v>666</v>
      </c>
      <c r="B72" s="19" t="s">
        <v>667</v>
      </c>
      <c r="C72" s="18" t="s">
        <v>14</v>
      </c>
      <c r="D72" s="18" t="s">
        <v>48</v>
      </c>
      <c r="E72" s="20">
        <v>0.40479999999999999</v>
      </c>
      <c r="F72" s="21">
        <v>151.16</v>
      </c>
      <c r="G72" s="21">
        <f t="shared" si="2"/>
        <v>61.19</v>
      </c>
    </row>
    <row r="73" spans="1:7" ht="29.1" customHeight="1">
      <c r="A73" s="18" t="s">
        <v>668</v>
      </c>
      <c r="B73" s="19" t="s">
        <v>669</v>
      </c>
      <c r="C73" s="18" t="s">
        <v>14</v>
      </c>
      <c r="D73" s="18" t="s">
        <v>48</v>
      </c>
      <c r="E73" s="20">
        <v>0.35170000000000001</v>
      </c>
      <c r="F73" s="21">
        <v>107.01</v>
      </c>
      <c r="G73" s="21">
        <f t="shared" si="2"/>
        <v>37.64</v>
      </c>
    </row>
    <row r="74" spans="1:7" ht="29.1" customHeight="1">
      <c r="A74" s="18" t="s">
        <v>670</v>
      </c>
      <c r="B74" s="19" t="s">
        <v>671</v>
      </c>
      <c r="C74" s="18" t="s">
        <v>14</v>
      </c>
      <c r="D74" s="18" t="s">
        <v>48</v>
      </c>
      <c r="E74" s="20">
        <v>4.3900000000000002E-2</v>
      </c>
      <c r="F74" s="21">
        <v>100.66</v>
      </c>
      <c r="G74" s="21">
        <f t="shared" si="2"/>
        <v>4.42</v>
      </c>
    </row>
    <row r="75" spans="1:7" ht="29.1" customHeight="1">
      <c r="A75" s="18" t="s">
        <v>672</v>
      </c>
      <c r="B75" s="19" t="s">
        <v>673</v>
      </c>
      <c r="C75" s="18" t="s">
        <v>14</v>
      </c>
      <c r="D75" s="18" t="s">
        <v>48</v>
      </c>
      <c r="E75" s="20">
        <v>3.4200000000000001E-2</v>
      </c>
      <c r="F75" s="21">
        <v>191.17</v>
      </c>
      <c r="G75" s="21">
        <f t="shared" si="2"/>
        <v>6.54</v>
      </c>
    </row>
    <row r="76" spans="1:7" ht="29.1" customHeight="1">
      <c r="A76" s="18" t="s">
        <v>674</v>
      </c>
      <c r="B76" s="19" t="s">
        <v>675</v>
      </c>
      <c r="C76" s="18" t="s">
        <v>14</v>
      </c>
      <c r="D76" s="18" t="s">
        <v>48</v>
      </c>
      <c r="E76" s="20">
        <v>3.2300000000000002E-2</v>
      </c>
      <c r="F76" s="21">
        <v>130.72999999999999</v>
      </c>
      <c r="G76" s="21">
        <f t="shared" si="2"/>
        <v>4.22</v>
      </c>
    </row>
    <row r="77" spans="1:7" ht="29.1" customHeight="1">
      <c r="A77" s="18" t="s">
        <v>676</v>
      </c>
      <c r="B77" s="19" t="s">
        <v>677</v>
      </c>
      <c r="C77" s="18" t="s">
        <v>14</v>
      </c>
      <c r="D77" s="18" t="s">
        <v>48</v>
      </c>
      <c r="E77" s="20">
        <v>2.81E-2</v>
      </c>
      <c r="F77" s="21">
        <v>85.74</v>
      </c>
      <c r="G77" s="21">
        <f t="shared" si="2"/>
        <v>2.41</v>
      </c>
    </row>
    <row r="78" spans="1:7" ht="21" customHeight="1">
      <c r="A78" s="18" t="s">
        <v>678</v>
      </c>
      <c r="B78" s="19" t="s">
        <v>679</v>
      </c>
      <c r="C78" s="18" t="s">
        <v>14</v>
      </c>
      <c r="D78" s="18" t="s">
        <v>48</v>
      </c>
      <c r="E78" s="20">
        <v>3.7456999999999998</v>
      </c>
      <c r="F78" s="21">
        <v>13.48</v>
      </c>
      <c r="G78" s="21">
        <f t="shared" si="2"/>
        <v>50.49</v>
      </c>
    </row>
    <row r="79" spans="1:7" ht="29.1" customHeight="1">
      <c r="A79" s="18" t="s">
        <v>680</v>
      </c>
      <c r="B79" s="19" t="s">
        <v>681</v>
      </c>
      <c r="C79" s="18" t="s">
        <v>14</v>
      </c>
      <c r="D79" s="18" t="s">
        <v>48</v>
      </c>
      <c r="E79" s="20">
        <v>6.3399999999999998E-2</v>
      </c>
      <c r="F79" s="21">
        <v>552.22</v>
      </c>
      <c r="G79" s="21">
        <f t="shared" si="2"/>
        <v>35.01</v>
      </c>
    </row>
    <row r="80" spans="1:7" ht="29.1" customHeight="1">
      <c r="A80" s="18" t="s">
        <v>682</v>
      </c>
      <c r="B80" s="19" t="s">
        <v>683</v>
      </c>
      <c r="C80" s="18" t="s">
        <v>14</v>
      </c>
      <c r="D80" s="18" t="s">
        <v>58</v>
      </c>
      <c r="E80" s="20">
        <v>2.52E-2</v>
      </c>
      <c r="F80" s="21">
        <v>82.34</v>
      </c>
      <c r="G80" s="21">
        <f t="shared" si="2"/>
        <v>2.0699999999999998</v>
      </c>
    </row>
    <row r="81" spans="1:7" ht="21" customHeight="1">
      <c r="A81" s="18" t="s">
        <v>684</v>
      </c>
      <c r="B81" s="19" t="s">
        <v>685</v>
      </c>
      <c r="C81" s="18" t="s">
        <v>14</v>
      </c>
      <c r="D81" s="18" t="s">
        <v>118</v>
      </c>
      <c r="E81" s="20">
        <v>6.7000000000000002E-3</v>
      </c>
      <c r="F81" s="21">
        <v>27.26</v>
      </c>
      <c r="G81" s="21">
        <f t="shared" si="2"/>
        <v>0.18</v>
      </c>
    </row>
    <row r="82" spans="1:7" ht="38.1" customHeight="1">
      <c r="A82" s="18" t="s">
        <v>686</v>
      </c>
      <c r="B82" s="19" t="s">
        <v>687</v>
      </c>
      <c r="C82" s="18" t="s">
        <v>14</v>
      </c>
      <c r="D82" s="18" t="s">
        <v>48</v>
      </c>
      <c r="E82" s="20">
        <v>1.4396</v>
      </c>
      <c r="F82" s="21">
        <v>67.11</v>
      </c>
      <c r="G82" s="21">
        <f t="shared" si="2"/>
        <v>96.61</v>
      </c>
    </row>
    <row r="83" spans="1:7" ht="29.1" customHeight="1">
      <c r="A83" s="18" t="s">
        <v>688</v>
      </c>
      <c r="B83" s="19" t="s">
        <v>689</v>
      </c>
      <c r="C83" s="18" t="s">
        <v>14</v>
      </c>
      <c r="D83" s="18" t="s">
        <v>58</v>
      </c>
      <c r="E83" s="20">
        <v>5.04E-2</v>
      </c>
      <c r="F83" s="21">
        <v>32.130000000000003</v>
      </c>
      <c r="G83" s="21">
        <f t="shared" si="2"/>
        <v>1.62</v>
      </c>
    </row>
    <row r="84" spans="1:7" ht="38.1" customHeight="1">
      <c r="A84" s="18" t="s">
        <v>690</v>
      </c>
      <c r="B84" s="19" t="s">
        <v>691</v>
      </c>
      <c r="C84" s="18" t="s">
        <v>14</v>
      </c>
      <c r="D84" s="18" t="s">
        <v>48</v>
      </c>
      <c r="E84" s="20">
        <v>1.4396</v>
      </c>
      <c r="F84" s="21">
        <v>22.33</v>
      </c>
      <c r="G84" s="21">
        <f t="shared" si="2"/>
        <v>32.15</v>
      </c>
    </row>
    <row r="85" spans="1:7" ht="15" customHeight="1">
      <c r="A85" s="1"/>
      <c r="B85" s="1"/>
      <c r="C85" s="1"/>
      <c r="D85" s="1"/>
      <c r="E85" s="77" t="s">
        <v>521</v>
      </c>
      <c r="F85" s="77"/>
      <c r="G85" s="22">
        <f>SUM(G50:G84)</f>
        <v>658.16000000000008</v>
      </c>
    </row>
    <row r="86" spans="1:7" ht="15" customHeight="1">
      <c r="A86" s="1"/>
      <c r="B86" s="1"/>
      <c r="C86" s="1"/>
      <c r="D86" s="1"/>
      <c r="E86" s="78" t="s">
        <v>522</v>
      </c>
      <c r="F86" s="78"/>
      <c r="G86" s="4">
        <f>SUM(G45,G48,G85)</f>
        <v>880.06000000000017</v>
      </c>
    </row>
    <row r="87" spans="1:7" ht="15" customHeight="1">
      <c r="A87" s="1"/>
      <c r="B87" s="1"/>
      <c r="C87" s="1"/>
      <c r="D87" s="1"/>
      <c r="E87" s="78" t="s">
        <v>523</v>
      </c>
      <c r="F87" s="78"/>
      <c r="G87" s="4">
        <f>ROUND(G86*(0/100),2)</f>
        <v>0</v>
      </c>
    </row>
    <row r="88" spans="1:7" ht="15" customHeight="1">
      <c r="A88" s="1"/>
      <c r="B88" s="1"/>
      <c r="C88" s="1"/>
      <c r="D88" s="1"/>
      <c r="E88" s="78" t="s">
        <v>524</v>
      </c>
      <c r="F88" s="78"/>
      <c r="G88" s="4">
        <f>G87+G86</f>
        <v>880.06000000000017</v>
      </c>
    </row>
    <row r="89" spans="1:7" ht="9.9499999999999993" customHeight="1">
      <c r="A89" s="1"/>
      <c r="B89" s="1"/>
      <c r="C89" s="1"/>
      <c r="D89" s="1"/>
      <c r="E89" s="79"/>
      <c r="F89" s="79"/>
      <c r="G89" s="79"/>
    </row>
    <row r="90" spans="1:7" ht="20.100000000000001" customHeight="1">
      <c r="A90" s="80" t="s">
        <v>1313</v>
      </c>
      <c r="B90" s="80"/>
      <c r="C90" s="80"/>
      <c r="D90" s="80"/>
      <c r="E90" s="80"/>
      <c r="F90" s="80"/>
      <c r="G90" s="80"/>
    </row>
    <row r="91" spans="1:7" ht="15" customHeight="1">
      <c r="A91" s="76" t="s">
        <v>553</v>
      </c>
      <c r="B91" s="76"/>
      <c r="C91" s="12" t="s">
        <v>4</v>
      </c>
      <c r="D91" s="12" t="s">
        <v>501</v>
      </c>
      <c r="E91" s="12" t="s">
        <v>502</v>
      </c>
      <c r="F91" s="12" t="s">
        <v>503</v>
      </c>
      <c r="G91" s="12" t="s">
        <v>504</v>
      </c>
    </row>
    <row r="92" spans="1:7" ht="21" customHeight="1">
      <c r="A92" s="18" t="s">
        <v>614</v>
      </c>
      <c r="B92" s="19" t="s">
        <v>615</v>
      </c>
      <c r="C92" s="18" t="s">
        <v>14</v>
      </c>
      <c r="D92" s="18" t="s">
        <v>58</v>
      </c>
      <c r="E92" s="20">
        <v>2.6800000000000001E-2</v>
      </c>
      <c r="F92" s="21">
        <v>247.18</v>
      </c>
      <c r="G92" s="21">
        <f>ROUND(ROUND(E92,8)*F92,2)</f>
        <v>6.62</v>
      </c>
    </row>
    <row r="93" spans="1:7" ht="21" customHeight="1">
      <c r="A93" s="18" t="s">
        <v>616</v>
      </c>
      <c r="B93" s="19" t="s">
        <v>617</v>
      </c>
      <c r="C93" s="18" t="s">
        <v>14</v>
      </c>
      <c r="D93" s="18" t="s">
        <v>58</v>
      </c>
      <c r="E93" s="20">
        <v>2.6800000000000001E-2</v>
      </c>
      <c r="F93" s="21">
        <v>239.03</v>
      </c>
      <c r="G93" s="21">
        <f>ROUND(ROUND(E93,8)*F93,2)</f>
        <v>6.41</v>
      </c>
    </row>
    <row r="94" spans="1:7" ht="45.95" customHeight="1">
      <c r="A94" s="18" t="s">
        <v>693</v>
      </c>
      <c r="B94" s="19" t="s">
        <v>694</v>
      </c>
      <c r="C94" s="18" t="s">
        <v>14</v>
      </c>
      <c r="D94" s="18" t="s">
        <v>695</v>
      </c>
      <c r="E94" s="20">
        <v>2.6800000000000001E-2</v>
      </c>
      <c r="F94" s="21">
        <v>65.45</v>
      </c>
      <c r="G94" s="21">
        <f>ROUND(ROUND(E94,8)*F94,2)</f>
        <v>1.75</v>
      </c>
    </row>
    <row r="95" spans="1:7" ht="29.1" customHeight="1">
      <c r="A95" s="18" t="s">
        <v>620</v>
      </c>
      <c r="B95" s="19" t="s">
        <v>621</v>
      </c>
      <c r="C95" s="18" t="s">
        <v>14</v>
      </c>
      <c r="D95" s="18" t="s">
        <v>48</v>
      </c>
      <c r="E95" s="20">
        <v>1</v>
      </c>
      <c r="F95" s="21">
        <v>84.6</v>
      </c>
      <c r="G95" s="21">
        <f>ROUND(ROUND(E95,8)*F95,2)</f>
        <v>84.6</v>
      </c>
    </row>
    <row r="96" spans="1:7" ht="29.1" customHeight="1">
      <c r="A96" s="18" t="s">
        <v>696</v>
      </c>
      <c r="B96" s="19" t="s">
        <v>697</v>
      </c>
      <c r="C96" s="18" t="s">
        <v>14</v>
      </c>
      <c r="D96" s="18" t="s">
        <v>81</v>
      </c>
      <c r="E96" s="20">
        <v>1.2782</v>
      </c>
      <c r="F96" s="21">
        <v>2.23</v>
      </c>
      <c r="G96" s="21">
        <f>ROUND(ROUND(E96,8)*F96,2)</f>
        <v>2.85</v>
      </c>
    </row>
    <row r="97" spans="1:7" ht="15" customHeight="1">
      <c r="A97" s="1"/>
      <c r="B97" s="1"/>
      <c r="C97" s="1"/>
      <c r="D97" s="1"/>
      <c r="E97" s="77" t="s">
        <v>555</v>
      </c>
      <c r="F97" s="77"/>
      <c r="G97" s="22">
        <f>SUM(G92:G96)</f>
        <v>102.22999999999999</v>
      </c>
    </row>
    <row r="98" spans="1:7" ht="15" customHeight="1">
      <c r="A98" s="76" t="s">
        <v>586</v>
      </c>
      <c r="B98" s="76"/>
      <c r="C98" s="12" t="s">
        <v>4</v>
      </c>
      <c r="D98" s="12" t="s">
        <v>501</v>
      </c>
      <c r="E98" s="12" t="s">
        <v>502</v>
      </c>
      <c r="F98" s="12" t="s">
        <v>503</v>
      </c>
      <c r="G98" s="12" t="s">
        <v>504</v>
      </c>
    </row>
    <row r="99" spans="1:7" ht="21" customHeight="1">
      <c r="A99" s="18" t="s">
        <v>605</v>
      </c>
      <c r="B99" s="19" t="s">
        <v>606</v>
      </c>
      <c r="C99" s="18" t="s">
        <v>14</v>
      </c>
      <c r="D99" s="18" t="s">
        <v>15</v>
      </c>
      <c r="E99" s="20">
        <v>1.1154999999999999</v>
      </c>
      <c r="F99" s="21">
        <v>28.52</v>
      </c>
      <c r="G99" s="21">
        <f>ROUND(ROUND(E99,8)*F99,2)</f>
        <v>31.81</v>
      </c>
    </row>
    <row r="100" spans="1:7" ht="18" customHeight="1">
      <c r="A100" s="1"/>
      <c r="B100" s="1"/>
      <c r="C100" s="1"/>
      <c r="D100" s="1"/>
      <c r="E100" s="77" t="s">
        <v>589</v>
      </c>
      <c r="F100" s="77"/>
      <c r="G100" s="22">
        <f>SUM(G99:G99)</f>
        <v>31.81</v>
      </c>
    </row>
    <row r="101" spans="1:7" ht="15" customHeight="1">
      <c r="A101" s="76" t="s">
        <v>518</v>
      </c>
      <c r="B101" s="76"/>
      <c r="C101" s="12" t="s">
        <v>4</v>
      </c>
      <c r="D101" s="12" t="s">
        <v>501</v>
      </c>
      <c r="E101" s="12" t="s">
        <v>502</v>
      </c>
      <c r="F101" s="12" t="s">
        <v>503</v>
      </c>
      <c r="G101" s="12" t="s">
        <v>504</v>
      </c>
    </row>
    <row r="102" spans="1:7" ht="38.1" customHeight="1">
      <c r="A102" s="18" t="s">
        <v>624</v>
      </c>
      <c r="B102" s="19" t="s">
        <v>625</v>
      </c>
      <c r="C102" s="18" t="s">
        <v>14</v>
      </c>
      <c r="D102" s="18" t="s">
        <v>118</v>
      </c>
      <c r="E102" s="20">
        <v>0.04</v>
      </c>
      <c r="F102" s="21">
        <v>1053.45</v>
      </c>
      <c r="G102" s="21">
        <f t="shared" ref="G102:G138" si="3">ROUND(ROUND(E102,8)*F102,2)</f>
        <v>42.14</v>
      </c>
    </row>
    <row r="103" spans="1:7" ht="45.95" customHeight="1">
      <c r="A103" s="18" t="s">
        <v>698</v>
      </c>
      <c r="B103" s="19" t="s">
        <v>699</v>
      </c>
      <c r="C103" s="18" t="s">
        <v>14</v>
      </c>
      <c r="D103" s="18" t="s">
        <v>58</v>
      </c>
      <c r="E103" s="20">
        <v>2.6800000000000001E-2</v>
      </c>
      <c r="F103" s="21">
        <v>393.92</v>
      </c>
      <c r="G103" s="21">
        <f t="shared" si="3"/>
        <v>10.56</v>
      </c>
    </row>
    <row r="104" spans="1:7" ht="29.1" customHeight="1">
      <c r="A104" s="18" t="s">
        <v>626</v>
      </c>
      <c r="B104" s="19" t="s">
        <v>627</v>
      </c>
      <c r="C104" s="18" t="s">
        <v>14</v>
      </c>
      <c r="D104" s="18" t="s">
        <v>81</v>
      </c>
      <c r="E104" s="20">
        <v>0.85909999999999997</v>
      </c>
      <c r="F104" s="21">
        <v>3.12</v>
      </c>
      <c r="G104" s="21">
        <f t="shared" si="3"/>
        <v>2.68</v>
      </c>
    </row>
    <row r="105" spans="1:7" ht="29.1" customHeight="1">
      <c r="A105" s="18" t="s">
        <v>628</v>
      </c>
      <c r="B105" s="19" t="s">
        <v>629</v>
      </c>
      <c r="C105" s="18" t="s">
        <v>14</v>
      </c>
      <c r="D105" s="18" t="s">
        <v>81</v>
      </c>
      <c r="E105" s="20">
        <v>2.5503</v>
      </c>
      <c r="F105" s="21">
        <v>4.54</v>
      </c>
      <c r="G105" s="21">
        <f t="shared" si="3"/>
        <v>11.58</v>
      </c>
    </row>
    <row r="106" spans="1:7" ht="29.1" customHeight="1">
      <c r="A106" s="18" t="s">
        <v>700</v>
      </c>
      <c r="B106" s="19" t="s">
        <v>701</v>
      </c>
      <c r="C106" s="18" t="s">
        <v>14</v>
      </c>
      <c r="D106" s="18" t="s">
        <v>58</v>
      </c>
      <c r="E106" s="20">
        <v>2.6800000000000001E-2</v>
      </c>
      <c r="F106" s="21">
        <v>185.66</v>
      </c>
      <c r="G106" s="21">
        <f t="shared" si="3"/>
        <v>4.9800000000000004</v>
      </c>
    </row>
    <row r="107" spans="1:7" ht="38.1" customHeight="1">
      <c r="A107" s="18" t="s">
        <v>702</v>
      </c>
      <c r="B107" s="19" t="s">
        <v>703</v>
      </c>
      <c r="C107" s="18" t="s">
        <v>14</v>
      </c>
      <c r="D107" s="18" t="s">
        <v>58</v>
      </c>
      <c r="E107" s="20">
        <v>2.6800000000000001E-2</v>
      </c>
      <c r="F107" s="21">
        <v>462.34</v>
      </c>
      <c r="G107" s="21">
        <f t="shared" si="3"/>
        <v>12.39</v>
      </c>
    </row>
    <row r="108" spans="1:7" ht="21" customHeight="1">
      <c r="A108" s="18" t="s">
        <v>630</v>
      </c>
      <c r="B108" s="19" t="s">
        <v>631</v>
      </c>
      <c r="C108" s="18" t="s">
        <v>14</v>
      </c>
      <c r="D108" s="18" t="s">
        <v>58</v>
      </c>
      <c r="E108" s="20">
        <v>0.16109999999999999</v>
      </c>
      <c r="F108" s="21">
        <v>15.24</v>
      </c>
      <c r="G108" s="21">
        <f t="shared" si="3"/>
        <v>2.46</v>
      </c>
    </row>
    <row r="109" spans="1:7" ht="29.1" customHeight="1">
      <c r="A109" s="18" t="s">
        <v>632</v>
      </c>
      <c r="B109" s="19" t="s">
        <v>633</v>
      </c>
      <c r="C109" s="18" t="s">
        <v>14</v>
      </c>
      <c r="D109" s="18" t="s">
        <v>58</v>
      </c>
      <c r="E109" s="20">
        <v>0.18790000000000001</v>
      </c>
      <c r="F109" s="21">
        <v>21.52</v>
      </c>
      <c r="G109" s="21">
        <f t="shared" si="3"/>
        <v>4.04</v>
      </c>
    </row>
    <row r="110" spans="1:7" ht="29.1" customHeight="1">
      <c r="A110" s="18" t="s">
        <v>634</v>
      </c>
      <c r="B110" s="19" t="s">
        <v>635</v>
      </c>
      <c r="C110" s="18" t="s">
        <v>14</v>
      </c>
      <c r="D110" s="18" t="s">
        <v>58</v>
      </c>
      <c r="E110" s="20">
        <v>2.6800000000000001E-2</v>
      </c>
      <c r="F110" s="21">
        <v>17.37</v>
      </c>
      <c r="G110" s="21">
        <f t="shared" si="3"/>
        <v>0.47</v>
      </c>
    </row>
    <row r="111" spans="1:7" ht="29.1" customHeight="1">
      <c r="A111" s="18" t="s">
        <v>636</v>
      </c>
      <c r="B111" s="19" t="s">
        <v>637</v>
      </c>
      <c r="C111" s="18" t="s">
        <v>14</v>
      </c>
      <c r="D111" s="18" t="s">
        <v>58</v>
      </c>
      <c r="E111" s="20">
        <v>0.1074</v>
      </c>
      <c r="F111" s="21">
        <v>16.62</v>
      </c>
      <c r="G111" s="21">
        <f t="shared" si="3"/>
        <v>1.78</v>
      </c>
    </row>
    <row r="112" spans="1:7" ht="29.1" customHeight="1">
      <c r="A112" s="18" t="s">
        <v>638</v>
      </c>
      <c r="B112" s="19" t="s">
        <v>639</v>
      </c>
      <c r="C112" s="18" t="s">
        <v>14</v>
      </c>
      <c r="D112" s="18" t="s">
        <v>58</v>
      </c>
      <c r="E112" s="20">
        <v>0.1074</v>
      </c>
      <c r="F112" s="21">
        <v>26.32</v>
      </c>
      <c r="G112" s="21">
        <f t="shared" si="3"/>
        <v>2.83</v>
      </c>
    </row>
    <row r="113" spans="1:7" ht="29.1" customHeight="1">
      <c r="A113" s="18" t="s">
        <v>640</v>
      </c>
      <c r="B113" s="19" t="s">
        <v>641</v>
      </c>
      <c r="C113" s="18" t="s">
        <v>14</v>
      </c>
      <c r="D113" s="18" t="s">
        <v>81</v>
      </c>
      <c r="E113" s="20">
        <v>0.3221</v>
      </c>
      <c r="F113" s="21">
        <v>9.34</v>
      </c>
      <c r="G113" s="21">
        <f t="shared" si="3"/>
        <v>3.01</v>
      </c>
    </row>
    <row r="114" spans="1:7" ht="29.1" customHeight="1">
      <c r="A114" s="18" t="s">
        <v>642</v>
      </c>
      <c r="B114" s="19" t="s">
        <v>643</v>
      </c>
      <c r="C114" s="18" t="s">
        <v>14</v>
      </c>
      <c r="D114" s="18" t="s">
        <v>81</v>
      </c>
      <c r="E114" s="20">
        <v>0.53690000000000004</v>
      </c>
      <c r="F114" s="21">
        <v>12.4</v>
      </c>
      <c r="G114" s="21">
        <f t="shared" si="3"/>
        <v>6.66</v>
      </c>
    </row>
    <row r="115" spans="1:7" ht="21" customHeight="1">
      <c r="A115" s="18" t="s">
        <v>341</v>
      </c>
      <c r="B115" s="19" t="s">
        <v>342</v>
      </c>
      <c r="C115" s="18" t="s">
        <v>14</v>
      </c>
      <c r="D115" s="18" t="s">
        <v>118</v>
      </c>
      <c r="E115" s="20">
        <v>3.9E-2</v>
      </c>
      <c r="F115" s="21">
        <v>87.42</v>
      </c>
      <c r="G115" s="21">
        <f t="shared" si="3"/>
        <v>3.41</v>
      </c>
    </row>
    <row r="116" spans="1:7" ht="45.95" customHeight="1">
      <c r="A116" s="18" t="s">
        <v>644</v>
      </c>
      <c r="B116" s="19" t="s">
        <v>645</v>
      </c>
      <c r="C116" s="18" t="s">
        <v>14</v>
      </c>
      <c r="D116" s="18" t="s">
        <v>81</v>
      </c>
      <c r="E116" s="20">
        <v>0.3221</v>
      </c>
      <c r="F116" s="21">
        <v>12.46</v>
      </c>
      <c r="G116" s="21">
        <f t="shared" si="3"/>
        <v>4.01</v>
      </c>
    </row>
    <row r="117" spans="1:7" ht="45.95" customHeight="1">
      <c r="A117" s="18" t="s">
        <v>646</v>
      </c>
      <c r="B117" s="19" t="s">
        <v>647</v>
      </c>
      <c r="C117" s="18" t="s">
        <v>14</v>
      </c>
      <c r="D117" s="18" t="s">
        <v>81</v>
      </c>
      <c r="E117" s="20">
        <v>0.53690000000000004</v>
      </c>
      <c r="F117" s="21">
        <v>4.6399999999999997</v>
      </c>
      <c r="G117" s="21">
        <f t="shared" si="3"/>
        <v>2.4900000000000002</v>
      </c>
    </row>
    <row r="118" spans="1:7" ht="29.1" customHeight="1">
      <c r="A118" s="18" t="s">
        <v>704</v>
      </c>
      <c r="B118" s="19" t="s">
        <v>705</v>
      </c>
      <c r="C118" s="18" t="s">
        <v>14</v>
      </c>
      <c r="D118" s="18" t="s">
        <v>58</v>
      </c>
      <c r="E118" s="20">
        <v>2.6800000000000001E-2</v>
      </c>
      <c r="F118" s="21">
        <v>52.1</v>
      </c>
      <c r="G118" s="21">
        <f t="shared" si="3"/>
        <v>1.4</v>
      </c>
    </row>
    <row r="119" spans="1:7" ht="38.1" customHeight="1">
      <c r="A119" s="18" t="s">
        <v>706</v>
      </c>
      <c r="B119" s="19" t="s">
        <v>707</v>
      </c>
      <c r="C119" s="18" t="s">
        <v>14</v>
      </c>
      <c r="D119" s="18" t="s">
        <v>58</v>
      </c>
      <c r="E119" s="20">
        <v>5.3699999999999998E-2</v>
      </c>
      <c r="F119" s="21">
        <v>9.76</v>
      </c>
      <c r="G119" s="21">
        <f t="shared" si="3"/>
        <v>0.52</v>
      </c>
    </row>
    <row r="120" spans="1:7" ht="29.1" customHeight="1">
      <c r="A120" s="18" t="s">
        <v>654</v>
      </c>
      <c r="B120" s="19" t="s">
        <v>655</v>
      </c>
      <c r="C120" s="18" t="s">
        <v>14</v>
      </c>
      <c r="D120" s="18" t="s">
        <v>48</v>
      </c>
      <c r="E120" s="20">
        <v>8.9999999999999993E-3</v>
      </c>
      <c r="F120" s="21">
        <v>19.78</v>
      </c>
      <c r="G120" s="21">
        <f t="shared" si="3"/>
        <v>0.18</v>
      </c>
    </row>
    <row r="121" spans="1:7" ht="29.1" customHeight="1">
      <c r="A121" s="18" t="s">
        <v>656</v>
      </c>
      <c r="B121" s="19" t="s">
        <v>657</v>
      </c>
      <c r="C121" s="18" t="s">
        <v>14</v>
      </c>
      <c r="D121" s="18" t="s">
        <v>48</v>
      </c>
      <c r="E121" s="20">
        <v>1.4510000000000001</v>
      </c>
      <c r="F121" s="21">
        <v>32.96</v>
      </c>
      <c r="G121" s="21">
        <f t="shared" si="3"/>
        <v>47.82</v>
      </c>
    </row>
    <row r="122" spans="1:7" ht="45.95" customHeight="1">
      <c r="A122" s="18" t="s">
        <v>708</v>
      </c>
      <c r="B122" s="19" t="s">
        <v>709</v>
      </c>
      <c r="C122" s="18" t="s">
        <v>14</v>
      </c>
      <c r="D122" s="18" t="s">
        <v>58</v>
      </c>
      <c r="E122" s="20">
        <v>2.6800000000000001E-2</v>
      </c>
      <c r="F122" s="21">
        <v>254.36</v>
      </c>
      <c r="G122" s="21">
        <f t="shared" si="3"/>
        <v>6.82</v>
      </c>
    </row>
    <row r="123" spans="1:7" ht="38.1" customHeight="1">
      <c r="A123" s="18" t="s">
        <v>658</v>
      </c>
      <c r="B123" s="19" t="s">
        <v>659</v>
      </c>
      <c r="C123" s="18" t="s">
        <v>14</v>
      </c>
      <c r="D123" s="18" t="s">
        <v>58</v>
      </c>
      <c r="E123" s="20">
        <v>0.16109999999999999</v>
      </c>
      <c r="F123" s="21">
        <v>16.2</v>
      </c>
      <c r="G123" s="21">
        <f t="shared" si="3"/>
        <v>2.61</v>
      </c>
    </row>
    <row r="124" spans="1:7" ht="29.1" customHeight="1">
      <c r="A124" s="18" t="s">
        <v>662</v>
      </c>
      <c r="B124" s="19" t="s">
        <v>663</v>
      </c>
      <c r="C124" s="18" t="s">
        <v>14</v>
      </c>
      <c r="D124" s="18" t="s">
        <v>48</v>
      </c>
      <c r="E124" s="20">
        <v>0.22639999999999999</v>
      </c>
      <c r="F124" s="21">
        <v>178.29</v>
      </c>
      <c r="G124" s="21">
        <f t="shared" si="3"/>
        <v>40.36</v>
      </c>
    </row>
    <row r="125" spans="1:7" ht="29.1" customHeight="1">
      <c r="A125" s="18" t="s">
        <v>664</v>
      </c>
      <c r="B125" s="19" t="s">
        <v>665</v>
      </c>
      <c r="C125" s="18" t="s">
        <v>14</v>
      </c>
      <c r="D125" s="18" t="s">
        <v>48</v>
      </c>
      <c r="E125" s="20">
        <v>0.17649999999999999</v>
      </c>
      <c r="F125" s="21">
        <v>158.38999999999999</v>
      </c>
      <c r="G125" s="21">
        <f t="shared" si="3"/>
        <v>27.96</v>
      </c>
    </row>
    <row r="126" spans="1:7" ht="29.1" customHeight="1">
      <c r="A126" s="18" t="s">
        <v>666</v>
      </c>
      <c r="B126" s="19" t="s">
        <v>667</v>
      </c>
      <c r="C126" s="18" t="s">
        <v>14</v>
      </c>
      <c r="D126" s="18" t="s">
        <v>48</v>
      </c>
      <c r="E126" s="20">
        <v>0.1668</v>
      </c>
      <c r="F126" s="21">
        <v>151.16</v>
      </c>
      <c r="G126" s="21">
        <f t="shared" si="3"/>
        <v>25.21</v>
      </c>
    </row>
    <row r="127" spans="1:7" ht="29.1" customHeight="1">
      <c r="A127" s="18" t="s">
        <v>668</v>
      </c>
      <c r="B127" s="19" t="s">
        <v>669</v>
      </c>
      <c r="C127" s="18" t="s">
        <v>14</v>
      </c>
      <c r="D127" s="18" t="s">
        <v>48</v>
      </c>
      <c r="E127" s="20">
        <v>0.1449</v>
      </c>
      <c r="F127" s="21">
        <v>107.01</v>
      </c>
      <c r="G127" s="21">
        <f t="shared" si="3"/>
        <v>15.51</v>
      </c>
    </row>
    <row r="128" spans="1:7" ht="21" customHeight="1">
      <c r="A128" s="18" t="s">
        <v>678</v>
      </c>
      <c r="B128" s="19" t="s">
        <v>679</v>
      </c>
      <c r="C128" s="18" t="s">
        <v>14</v>
      </c>
      <c r="D128" s="18" t="s">
        <v>48</v>
      </c>
      <c r="E128" s="20">
        <v>1.4293</v>
      </c>
      <c r="F128" s="21">
        <v>13.48</v>
      </c>
      <c r="G128" s="21">
        <f t="shared" si="3"/>
        <v>19.27</v>
      </c>
    </row>
    <row r="129" spans="1:7" ht="38.1" customHeight="1">
      <c r="A129" s="18" t="s">
        <v>710</v>
      </c>
      <c r="B129" s="19" t="s">
        <v>711</v>
      </c>
      <c r="C129" s="18" t="s">
        <v>14</v>
      </c>
      <c r="D129" s="18" t="s">
        <v>58</v>
      </c>
      <c r="E129" s="20">
        <v>5.3699999999999998E-2</v>
      </c>
      <c r="F129" s="21">
        <v>137.88</v>
      </c>
      <c r="G129" s="21">
        <f t="shared" si="3"/>
        <v>7.4</v>
      </c>
    </row>
    <row r="130" spans="1:7" ht="38.1" customHeight="1">
      <c r="A130" s="18" t="s">
        <v>712</v>
      </c>
      <c r="B130" s="19" t="s">
        <v>713</v>
      </c>
      <c r="C130" s="18" t="s">
        <v>14</v>
      </c>
      <c r="D130" s="18" t="s">
        <v>58</v>
      </c>
      <c r="E130" s="20">
        <v>2.6800000000000001E-2</v>
      </c>
      <c r="F130" s="21">
        <v>427.21</v>
      </c>
      <c r="G130" s="21">
        <f t="shared" si="3"/>
        <v>11.45</v>
      </c>
    </row>
    <row r="131" spans="1:7" ht="29.1" customHeight="1">
      <c r="A131" s="18" t="s">
        <v>682</v>
      </c>
      <c r="B131" s="19" t="s">
        <v>683</v>
      </c>
      <c r="C131" s="18" t="s">
        <v>14</v>
      </c>
      <c r="D131" s="18" t="s">
        <v>58</v>
      </c>
      <c r="E131" s="20">
        <v>2.6800000000000001E-2</v>
      </c>
      <c r="F131" s="21">
        <v>82.34</v>
      </c>
      <c r="G131" s="21">
        <f t="shared" si="3"/>
        <v>2.21</v>
      </c>
    </row>
    <row r="132" spans="1:7" ht="21" customHeight="1">
      <c r="A132" s="18" t="s">
        <v>684</v>
      </c>
      <c r="B132" s="19" t="s">
        <v>685</v>
      </c>
      <c r="C132" s="18" t="s">
        <v>14</v>
      </c>
      <c r="D132" s="18" t="s">
        <v>118</v>
      </c>
      <c r="E132" s="20">
        <v>0.01</v>
      </c>
      <c r="F132" s="21">
        <v>27.26</v>
      </c>
      <c r="G132" s="21">
        <f t="shared" si="3"/>
        <v>0.27</v>
      </c>
    </row>
    <row r="133" spans="1:7" ht="38.1" customHeight="1">
      <c r="A133" s="18" t="s">
        <v>686</v>
      </c>
      <c r="B133" s="19" t="s">
        <v>687</v>
      </c>
      <c r="C133" s="18" t="s">
        <v>14</v>
      </c>
      <c r="D133" s="18" t="s">
        <v>48</v>
      </c>
      <c r="E133" s="20">
        <v>1.4510000000000001</v>
      </c>
      <c r="F133" s="21">
        <v>67.11</v>
      </c>
      <c r="G133" s="21">
        <f t="shared" si="3"/>
        <v>97.38</v>
      </c>
    </row>
    <row r="134" spans="1:7" ht="29.1" customHeight="1">
      <c r="A134" s="18" t="s">
        <v>688</v>
      </c>
      <c r="B134" s="19" t="s">
        <v>689</v>
      </c>
      <c r="C134" s="18" t="s">
        <v>14</v>
      </c>
      <c r="D134" s="18" t="s">
        <v>58</v>
      </c>
      <c r="E134" s="20">
        <v>2.6800000000000001E-2</v>
      </c>
      <c r="F134" s="21">
        <v>32.130000000000003</v>
      </c>
      <c r="G134" s="21">
        <f t="shared" si="3"/>
        <v>0.86</v>
      </c>
    </row>
    <row r="135" spans="1:7" ht="29.1" customHeight="1">
      <c r="A135" s="18" t="s">
        <v>714</v>
      </c>
      <c r="B135" s="19" t="s">
        <v>715</v>
      </c>
      <c r="C135" s="18" t="s">
        <v>14</v>
      </c>
      <c r="D135" s="18" t="s">
        <v>58</v>
      </c>
      <c r="E135" s="20">
        <v>0.13420000000000001</v>
      </c>
      <c r="F135" s="21">
        <v>49.64</v>
      </c>
      <c r="G135" s="21">
        <f t="shared" si="3"/>
        <v>6.66</v>
      </c>
    </row>
    <row r="136" spans="1:7" ht="38.1" customHeight="1">
      <c r="A136" s="18" t="s">
        <v>690</v>
      </c>
      <c r="B136" s="19" t="s">
        <v>691</v>
      </c>
      <c r="C136" s="18" t="s">
        <v>14</v>
      </c>
      <c r="D136" s="18" t="s">
        <v>48</v>
      </c>
      <c r="E136" s="20">
        <v>1.4510000000000001</v>
      </c>
      <c r="F136" s="21">
        <v>22.33</v>
      </c>
      <c r="G136" s="21">
        <f t="shared" si="3"/>
        <v>32.4</v>
      </c>
    </row>
    <row r="137" spans="1:7" ht="29.1" customHeight="1">
      <c r="A137" s="18" t="s">
        <v>716</v>
      </c>
      <c r="B137" s="19" t="s">
        <v>717</v>
      </c>
      <c r="C137" s="18" t="s">
        <v>14</v>
      </c>
      <c r="D137" s="18" t="s">
        <v>81</v>
      </c>
      <c r="E137" s="20">
        <v>0.14230000000000001</v>
      </c>
      <c r="F137" s="21">
        <v>35.53</v>
      </c>
      <c r="G137" s="21">
        <f t="shared" si="3"/>
        <v>5.0599999999999996</v>
      </c>
    </row>
    <row r="138" spans="1:7" ht="29.1" customHeight="1">
      <c r="A138" s="18" t="s">
        <v>718</v>
      </c>
      <c r="B138" s="19" t="s">
        <v>719</v>
      </c>
      <c r="C138" s="18" t="s">
        <v>14</v>
      </c>
      <c r="D138" s="18" t="s">
        <v>81</v>
      </c>
      <c r="E138" s="20">
        <v>8.8599999999999998E-2</v>
      </c>
      <c r="F138" s="21">
        <v>20.53</v>
      </c>
      <c r="G138" s="21">
        <f t="shared" si="3"/>
        <v>1.82</v>
      </c>
    </row>
    <row r="139" spans="1:7" ht="15" customHeight="1">
      <c r="A139" s="1"/>
      <c r="B139" s="1"/>
      <c r="C139" s="1"/>
      <c r="D139" s="1"/>
      <c r="E139" s="77" t="s">
        <v>521</v>
      </c>
      <c r="F139" s="77"/>
      <c r="G139" s="22">
        <f>SUM(G102:G138)</f>
        <v>468.65999999999997</v>
      </c>
    </row>
    <row r="140" spans="1:7" ht="15" customHeight="1">
      <c r="A140" s="1"/>
      <c r="B140" s="1"/>
      <c r="C140" s="1"/>
      <c r="D140" s="1"/>
      <c r="E140" s="78" t="s">
        <v>522</v>
      </c>
      <c r="F140" s="78"/>
      <c r="G140" s="4">
        <f>SUM(G97,G100,G139)</f>
        <v>602.69999999999993</v>
      </c>
    </row>
    <row r="141" spans="1:7" ht="15" customHeight="1">
      <c r="A141" s="1"/>
      <c r="B141" s="1"/>
      <c r="C141" s="1"/>
      <c r="D141" s="1"/>
      <c r="E141" s="78" t="s">
        <v>523</v>
      </c>
      <c r="F141" s="78"/>
      <c r="G141" s="4">
        <f>ROUND(G140*(0/100),2)</f>
        <v>0</v>
      </c>
    </row>
    <row r="142" spans="1:7" ht="15" customHeight="1">
      <c r="A142" s="1"/>
      <c r="B142" s="1"/>
      <c r="C142" s="1"/>
      <c r="D142" s="1"/>
      <c r="E142" s="78" t="s">
        <v>524</v>
      </c>
      <c r="F142" s="78"/>
      <c r="G142" s="4">
        <f>G141+G140</f>
        <v>602.69999999999993</v>
      </c>
    </row>
    <row r="143" spans="1:7" ht="9.9499999999999993" customHeight="1">
      <c r="A143" s="1"/>
      <c r="B143" s="1"/>
      <c r="C143" s="1"/>
      <c r="D143" s="1"/>
      <c r="E143" s="79"/>
      <c r="F143" s="79"/>
      <c r="G143" s="79"/>
    </row>
    <row r="144" spans="1:7" ht="20.100000000000001" customHeight="1">
      <c r="A144" s="80" t="s">
        <v>1314</v>
      </c>
      <c r="B144" s="80"/>
      <c r="C144" s="80"/>
      <c r="D144" s="80"/>
      <c r="E144" s="80"/>
      <c r="F144" s="80"/>
      <c r="G144" s="80"/>
    </row>
    <row r="145" spans="1:7" ht="15" customHeight="1">
      <c r="A145" s="76" t="s">
        <v>553</v>
      </c>
      <c r="B145" s="76"/>
      <c r="C145" s="12" t="s">
        <v>4</v>
      </c>
      <c r="D145" s="12" t="s">
        <v>501</v>
      </c>
      <c r="E145" s="12" t="s">
        <v>502</v>
      </c>
      <c r="F145" s="12" t="s">
        <v>503</v>
      </c>
      <c r="G145" s="12" t="s">
        <v>504</v>
      </c>
    </row>
    <row r="146" spans="1:7" ht="21" customHeight="1">
      <c r="A146" s="18" t="s">
        <v>764</v>
      </c>
      <c r="B146" s="19" t="s">
        <v>765</v>
      </c>
      <c r="C146" s="18" t="s">
        <v>14</v>
      </c>
      <c r="D146" s="18" t="s">
        <v>58</v>
      </c>
      <c r="E146" s="20">
        <v>1</v>
      </c>
      <c r="F146" s="21">
        <v>16.29</v>
      </c>
      <c r="G146" s="21">
        <f t="shared" ref="G146:G153" si="4">ROUND(ROUND(E146,8)*F146,2)</f>
        <v>16.29</v>
      </c>
    </row>
    <row r="147" spans="1:7" ht="15" customHeight="1">
      <c r="A147" s="18" t="s">
        <v>766</v>
      </c>
      <c r="B147" s="19" t="s">
        <v>767</v>
      </c>
      <c r="C147" s="18" t="s">
        <v>29</v>
      </c>
      <c r="D147" s="18" t="s">
        <v>58</v>
      </c>
      <c r="E147" s="20">
        <v>1</v>
      </c>
      <c r="F147" s="21">
        <v>100.79</v>
      </c>
      <c r="G147" s="21">
        <f t="shared" si="4"/>
        <v>100.79</v>
      </c>
    </row>
    <row r="148" spans="1:7" ht="21" customHeight="1">
      <c r="A148" s="18" t="s">
        <v>612</v>
      </c>
      <c r="B148" s="19" t="s">
        <v>613</v>
      </c>
      <c r="C148" s="18" t="s">
        <v>14</v>
      </c>
      <c r="D148" s="18" t="s">
        <v>81</v>
      </c>
      <c r="E148" s="20">
        <v>10</v>
      </c>
      <c r="F148" s="21">
        <v>7.92</v>
      </c>
      <c r="G148" s="21">
        <f t="shared" si="4"/>
        <v>79.2</v>
      </c>
    </row>
    <row r="149" spans="1:7" ht="21" customHeight="1">
      <c r="A149" s="18" t="s">
        <v>768</v>
      </c>
      <c r="B149" s="19" t="s">
        <v>769</v>
      </c>
      <c r="C149" s="18" t="s">
        <v>14</v>
      </c>
      <c r="D149" s="18" t="s">
        <v>58</v>
      </c>
      <c r="E149" s="20">
        <v>1</v>
      </c>
      <c r="F149" s="21">
        <v>473</v>
      </c>
      <c r="G149" s="21">
        <f t="shared" si="4"/>
        <v>473</v>
      </c>
    </row>
    <row r="150" spans="1:7" ht="15" customHeight="1">
      <c r="A150" s="18" t="s">
        <v>770</v>
      </c>
      <c r="B150" s="19" t="s">
        <v>771</v>
      </c>
      <c r="C150" s="18" t="s">
        <v>29</v>
      </c>
      <c r="D150" s="18" t="s">
        <v>81</v>
      </c>
      <c r="E150" s="20">
        <v>10</v>
      </c>
      <c r="F150" s="21">
        <v>34.54</v>
      </c>
      <c r="G150" s="21">
        <f t="shared" si="4"/>
        <v>345.4</v>
      </c>
    </row>
    <row r="151" spans="1:7" ht="15" customHeight="1">
      <c r="A151" s="18" t="s">
        <v>772</v>
      </c>
      <c r="B151" s="19" t="s">
        <v>773</v>
      </c>
      <c r="C151" s="18" t="s">
        <v>29</v>
      </c>
      <c r="D151" s="18" t="s">
        <v>81</v>
      </c>
      <c r="E151" s="20">
        <v>5</v>
      </c>
      <c r="F151" s="21">
        <v>15.18</v>
      </c>
      <c r="G151" s="21">
        <f t="shared" si="4"/>
        <v>75.900000000000006</v>
      </c>
    </row>
    <row r="152" spans="1:7" ht="15" customHeight="1">
      <c r="A152" s="18" t="s">
        <v>774</v>
      </c>
      <c r="B152" s="19" t="s">
        <v>775</v>
      </c>
      <c r="C152" s="18" t="s">
        <v>14</v>
      </c>
      <c r="D152" s="18" t="s">
        <v>101</v>
      </c>
      <c r="E152" s="20">
        <v>0.5</v>
      </c>
      <c r="F152" s="21">
        <v>13.38</v>
      </c>
      <c r="G152" s="21">
        <f t="shared" si="4"/>
        <v>6.69</v>
      </c>
    </row>
    <row r="153" spans="1:7" ht="15" customHeight="1">
      <c r="A153" s="18" t="s">
        <v>776</v>
      </c>
      <c r="B153" s="19" t="s">
        <v>777</v>
      </c>
      <c r="C153" s="18" t="s">
        <v>14</v>
      </c>
      <c r="D153" s="18" t="s">
        <v>81</v>
      </c>
      <c r="E153" s="20">
        <v>4</v>
      </c>
      <c r="F153" s="21">
        <v>7.88</v>
      </c>
      <c r="G153" s="21">
        <f t="shared" si="4"/>
        <v>31.52</v>
      </c>
    </row>
    <row r="154" spans="1:7" ht="15" customHeight="1">
      <c r="A154" s="1"/>
      <c r="B154" s="1"/>
      <c r="C154" s="1"/>
      <c r="D154" s="1"/>
      <c r="E154" s="77" t="s">
        <v>555</v>
      </c>
      <c r="F154" s="77"/>
      <c r="G154" s="22">
        <f>SUM(G146:G153)</f>
        <v>1128.79</v>
      </c>
    </row>
    <row r="155" spans="1:7" ht="15" customHeight="1">
      <c r="A155" s="76" t="s">
        <v>586</v>
      </c>
      <c r="B155" s="76"/>
      <c r="C155" s="12" t="s">
        <v>4</v>
      </c>
      <c r="D155" s="12" t="s">
        <v>501</v>
      </c>
      <c r="E155" s="12" t="s">
        <v>502</v>
      </c>
      <c r="F155" s="12" t="s">
        <v>503</v>
      </c>
      <c r="G155" s="12" t="s">
        <v>504</v>
      </c>
    </row>
    <row r="156" spans="1:7" ht="21" customHeight="1">
      <c r="A156" s="18" t="s">
        <v>605</v>
      </c>
      <c r="B156" s="19" t="s">
        <v>606</v>
      </c>
      <c r="C156" s="18" t="s">
        <v>14</v>
      </c>
      <c r="D156" s="18" t="s">
        <v>15</v>
      </c>
      <c r="E156" s="20">
        <v>8</v>
      </c>
      <c r="F156" s="21">
        <v>28.52</v>
      </c>
      <c r="G156" s="21">
        <f>ROUND(ROUND(E156,8)*F156,2)</f>
        <v>228.16</v>
      </c>
    </row>
    <row r="157" spans="1:7" ht="21" customHeight="1">
      <c r="A157" s="18" t="s">
        <v>778</v>
      </c>
      <c r="B157" s="19" t="s">
        <v>779</v>
      </c>
      <c r="C157" s="18" t="s">
        <v>14</v>
      </c>
      <c r="D157" s="18" t="s">
        <v>15</v>
      </c>
      <c r="E157" s="20">
        <v>8</v>
      </c>
      <c r="F157" s="21">
        <v>28.12</v>
      </c>
      <c r="G157" s="21">
        <f>ROUND(ROUND(E157,8)*F157,2)</f>
        <v>224.96</v>
      </c>
    </row>
    <row r="158" spans="1:7" ht="15" customHeight="1">
      <c r="A158" s="18" t="s">
        <v>607</v>
      </c>
      <c r="B158" s="19" t="s">
        <v>608</v>
      </c>
      <c r="C158" s="18" t="s">
        <v>14</v>
      </c>
      <c r="D158" s="18" t="s">
        <v>15</v>
      </c>
      <c r="E158" s="20">
        <v>8.1199999999999992</v>
      </c>
      <c r="F158" s="21">
        <v>22.1</v>
      </c>
      <c r="G158" s="21">
        <f>ROUND(ROUND(E158,8)*F158,2)</f>
        <v>179.45</v>
      </c>
    </row>
    <row r="159" spans="1:7" ht="18" customHeight="1">
      <c r="A159" s="1"/>
      <c r="B159" s="1"/>
      <c r="C159" s="1"/>
      <c r="D159" s="1"/>
      <c r="E159" s="77" t="s">
        <v>589</v>
      </c>
      <c r="F159" s="77"/>
      <c r="G159" s="22">
        <f>SUM(G156:G158)</f>
        <v>632.56999999999994</v>
      </c>
    </row>
    <row r="160" spans="1:7" ht="15" customHeight="1">
      <c r="A160" s="76" t="s">
        <v>518</v>
      </c>
      <c r="B160" s="76"/>
      <c r="C160" s="12" t="s">
        <v>4</v>
      </c>
      <c r="D160" s="12" t="s">
        <v>501</v>
      </c>
      <c r="E160" s="12" t="s">
        <v>502</v>
      </c>
      <c r="F160" s="12" t="s">
        <v>503</v>
      </c>
      <c r="G160" s="12" t="s">
        <v>504</v>
      </c>
    </row>
    <row r="161" spans="1:7" ht="15" customHeight="1">
      <c r="A161" s="18" t="s">
        <v>780</v>
      </c>
      <c r="B161" s="19" t="s">
        <v>781</v>
      </c>
      <c r="C161" s="18" t="s">
        <v>29</v>
      </c>
      <c r="D161" s="18" t="s">
        <v>118</v>
      </c>
      <c r="E161" s="20">
        <v>0.125</v>
      </c>
      <c r="F161" s="21">
        <v>520.89</v>
      </c>
      <c r="G161" s="21">
        <f>ROUND(ROUND(E161,8)*F161,2)</f>
        <v>65.11</v>
      </c>
    </row>
    <row r="162" spans="1:7" ht="15" customHeight="1">
      <c r="A162" s="1"/>
      <c r="B162" s="1"/>
      <c r="C162" s="1"/>
      <c r="D162" s="1"/>
      <c r="E162" s="77" t="s">
        <v>521</v>
      </c>
      <c r="F162" s="77"/>
      <c r="G162" s="22">
        <f>SUM(G161:G161)</f>
        <v>65.11</v>
      </c>
    </row>
    <row r="163" spans="1:7" ht="15" customHeight="1">
      <c r="A163" s="1"/>
      <c r="B163" s="1"/>
      <c r="C163" s="1"/>
      <c r="D163" s="1"/>
      <c r="E163" s="78" t="s">
        <v>522</v>
      </c>
      <c r="F163" s="78"/>
      <c r="G163" s="4">
        <f>SUM(G154,G159,G162)</f>
        <v>1826.4699999999998</v>
      </c>
    </row>
    <row r="164" spans="1:7" ht="15" customHeight="1">
      <c r="A164" s="1"/>
      <c r="B164" s="1"/>
      <c r="C164" s="1"/>
      <c r="D164" s="1"/>
      <c r="E164" s="78" t="s">
        <v>523</v>
      </c>
      <c r="F164" s="78"/>
      <c r="G164" s="4">
        <f>ROUND(G163*(0/100),2)</f>
        <v>0</v>
      </c>
    </row>
    <row r="165" spans="1:7" ht="15" customHeight="1">
      <c r="A165" s="1"/>
      <c r="B165" s="1"/>
      <c r="C165" s="1"/>
      <c r="D165" s="1"/>
      <c r="E165" s="78" t="s">
        <v>524</v>
      </c>
      <c r="F165" s="78"/>
      <c r="G165" s="4">
        <f>G164+G163</f>
        <v>1826.4699999999998</v>
      </c>
    </row>
    <row r="166" spans="1:7" ht="9.9499999999999993" customHeight="1">
      <c r="A166" s="1"/>
      <c r="B166" s="1"/>
      <c r="C166" s="1"/>
      <c r="D166" s="1"/>
      <c r="E166" s="79"/>
      <c r="F166" s="79"/>
      <c r="G166" s="79"/>
    </row>
    <row r="167" spans="1:7" ht="20.100000000000001" customHeight="1">
      <c r="A167" s="80" t="s">
        <v>1315</v>
      </c>
      <c r="B167" s="80"/>
      <c r="C167" s="80"/>
      <c r="D167" s="80"/>
      <c r="E167" s="80"/>
      <c r="F167" s="80"/>
      <c r="G167" s="80"/>
    </row>
    <row r="168" spans="1:7" ht="15" customHeight="1">
      <c r="A168" s="76" t="s">
        <v>553</v>
      </c>
      <c r="B168" s="76"/>
      <c r="C168" s="12" t="s">
        <v>4</v>
      </c>
      <c r="D168" s="12" t="s">
        <v>501</v>
      </c>
      <c r="E168" s="12" t="s">
        <v>502</v>
      </c>
      <c r="F168" s="12" t="s">
        <v>503</v>
      </c>
      <c r="G168" s="12" t="s">
        <v>504</v>
      </c>
    </row>
    <row r="169" spans="1:7" ht="21" customHeight="1">
      <c r="A169" s="18" t="s">
        <v>798</v>
      </c>
      <c r="B169" s="19" t="s">
        <v>799</v>
      </c>
      <c r="C169" s="18" t="s">
        <v>14</v>
      </c>
      <c r="D169" s="18" t="s">
        <v>58</v>
      </c>
      <c r="E169" s="20">
        <v>2.1899999999999999E-2</v>
      </c>
      <c r="F169" s="21">
        <v>117.59</v>
      </c>
      <c r="G169" s="21">
        <f>ROUND(ROUND(E169,8)*F169,2)</f>
        <v>2.58</v>
      </c>
    </row>
    <row r="170" spans="1:7" ht="15" customHeight="1">
      <c r="A170" s="18" t="s">
        <v>800</v>
      </c>
      <c r="B170" s="19" t="s">
        <v>801</v>
      </c>
      <c r="C170" s="18" t="s">
        <v>564</v>
      </c>
      <c r="D170" s="18" t="s">
        <v>81</v>
      </c>
      <c r="E170" s="20">
        <v>1.1000000000000001</v>
      </c>
      <c r="F170" s="21">
        <v>0.11</v>
      </c>
      <c r="G170" s="21">
        <f>ROUND(ROUND(E170,8)*F170,2)</f>
        <v>0.12</v>
      </c>
    </row>
    <row r="171" spans="1:7" ht="15" customHeight="1">
      <c r="A171" s="1"/>
      <c r="B171" s="1"/>
      <c r="C171" s="1"/>
      <c r="D171" s="1"/>
      <c r="E171" s="77" t="s">
        <v>555</v>
      </c>
      <c r="F171" s="77"/>
      <c r="G171" s="22">
        <f>SUM(G169:G170)</f>
        <v>2.7</v>
      </c>
    </row>
    <row r="172" spans="1:7" ht="15" customHeight="1">
      <c r="A172" s="76" t="s">
        <v>586</v>
      </c>
      <c r="B172" s="76"/>
      <c r="C172" s="12" t="s">
        <v>4</v>
      </c>
      <c r="D172" s="12" t="s">
        <v>501</v>
      </c>
      <c r="E172" s="12" t="s">
        <v>502</v>
      </c>
      <c r="F172" s="12" t="s">
        <v>503</v>
      </c>
      <c r="G172" s="12" t="s">
        <v>504</v>
      </c>
    </row>
    <row r="173" spans="1:7" ht="21" customHeight="1">
      <c r="A173" s="18" t="s">
        <v>795</v>
      </c>
      <c r="B173" s="19" t="s">
        <v>796</v>
      </c>
      <c r="C173" s="18" t="s">
        <v>14</v>
      </c>
      <c r="D173" s="18" t="s">
        <v>15</v>
      </c>
      <c r="E173" s="20">
        <v>0.10879999999999999</v>
      </c>
      <c r="F173" s="21">
        <v>23.13</v>
      </c>
      <c r="G173" s="21">
        <f>ROUND(ROUND(E173,8)*F173,2)</f>
        <v>2.52</v>
      </c>
    </row>
    <row r="174" spans="1:7" ht="21" customHeight="1">
      <c r="A174" s="18" t="s">
        <v>605</v>
      </c>
      <c r="B174" s="19" t="s">
        <v>606</v>
      </c>
      <c r="C174" s="18" t="s">
        <v>14</v>
      </c>
      <c r="D174" s="18" t="s">
        <v>15</v>
      </c>
      <c r="E174" s="20">
        <v>0.1384</v>
      </c>
      <c r="F174" s="21">
        <v>28.52</v>
      </c>
      <c r="G174" s="21">
        <f>ROUND(ROUND(E174,8)*F174,2)</f>
        <v>3.95</v>
      </c>
    </row>
    <row r="175" spans="1:7" ht="18" customHeight="1">
      <c r="A175" s="1"/>
      <c r="B175" s="1"/>
      <c r="C175" s="1"/>
      <c r="D175" s="1"/>
      <c r="E175" s="77" t="s">
        <v>589</v>
      </c>
      <c r="F175" s="77"/>
      <c r="G175" s="22">
        <f>SUM(G173:G174)</f>
        <v>6.4700000000000006</v>
      </c>
    </row>
    <row r="176" spans="1:7" ht="15" customHeight="1">
      <c r="A176" s="1"/>
      <c r="B176" s="1"/>
      <c r="C176" s="1"/>
      <c r="D176" s="1"/>
      <c r="E176" s="78" t="s">
        <v>522</v>
      </c>
      <c r="F176" s="78"/>
      <c r="G176" s="4">
        <f>SUM(G171,G175)</f>
        <v>9.1700000000000017</v>
      </c>
    </row>
    <row r="177" spans="1:7" ht="15" customHeight="1">
      <c r="A177" s="1"/>
      <c r="B177" s="1"/>
      <c r="C177" s="1"/>
      <c r="D177" s="1"/>
      <c r="E177" s="78" t="s">
        <v>523</v>
      </c>
      <c r="F177" s="78"/>
      <c r="G177" s="4">
        <f>ROUND(G176*(0/100),2)</f>
        <v>0</v>
      </c>
    </row>
    <row r="178" spans="1:7" ht="15" customHeight="1">
      <c r="A178" s="1"/>
      <c r="B178" s="1"/>
      <c r="C178" s="1"/>
      <c r="D178" s="1"/>
      <c r="E178" s="78" t="s">
        <v>524</v>
      </c>
      <c r="F178" s="78"/>
      <c r="G178" s="4">
        <f>G177+G176</f>
        <v>9.1700000000000017</v>
      </c>
    </row>
    <row r="179" spans="1:7" ht="9.9499999999999993" customHeight="1">
      <c r="A179" s="1"/>
      <c r="B179" s="1"/>
      <c r="C179" s="1"/>
      <c r="D179" s="1"/>
      <c r="E179" s="79"/>
      <c r="F179" s="79"/>
      <c r="G179" s="79"/>
    </row>
    <row r="180" spans="1:7" ht="20.100000000000001" customHeight="1">
      <c r="A180" s="80" t="s">
        <v>1316</v>
      </c>
      <c r="B180" s="80"/>
      <c r="C180" s="80"/>
      <c r="D180" s="80"/>
      <c r="E180" s="80"/>
      <c r="F180" s="80"/>
      <c r="G180" s="80"/>
    </row>
    <row r="181" spans="1:7" ht="15" customHeight="1">
      <c r="A181" s="76" t="s">
        <v>586</v>
      </c>
      <c r="B181" s="76"/>
      <c r="C181" s="12" t="s">
        <v>4</v>
      </c>
      <c r="D181" s="12" t="s">
        <v>501</v>
      </c>
      <c r="E181" s="12" t="s">
        <v>502</v>
      </c>
      <c r="F181" s="12" t="s">
        <v>503</v>
      </c>
      <c r="G181" s="12" t="s">
        <v>504</v>
      </c>
    </row>
    <row r="182" spans="1:7" ht="15" customHeight="1">
      <c r="A182" s="18" t="s">
        <v>607</v>
      </c>
      <c r="B182" s="19" t="s">
        <v>608</v>
      </c>
      <c r="C182" s="18" t="s">
        <v>14</v>
      </c>
      <c r="D182" s="18" t="s">
        <v>15</v>
      </c>
      <c r="E182" s="20">
        <v>2</v>
      </c>
      <c r="F182" s="21">
        <v>22.1</v>
      </c>
      <c r="G182" s="21">
        <f>ROUND(ROUND(E182,8)*F182,2)</f>
        <v>44.2</v>
      </c>
    </row>
    <row r="183" spans="1:7" ht="18" customHeight="1">
      <c r="A183" s="1"/>
      <c r="B183" s="1"/>
      <c r="C183" s="1"/>
      <c r="D183" s="1"/>
      <c r="E183" s="77" t="s">
        <v>589</v>
      </c>
      <c r="F183" s="77"/>
      <c r="G183" s="22">
        <f>SUM(G182:G182)</f>
        <v>44.2</v>
      </c>
    </row>
    <row r="184" spans="1:7" ht="15" customHeight="1">
      <c r="A184" s="1"/>
      <c r="B184" s="1"/>
      <c r="C184" s="1"/>
      <c r="D184" s="1"/>
      <c r="E184" s="78" t="s">
        <v>522</v>
      </c>
      <c r="F184" s="78"/>
      <c r="G184" s="4">
        <f>SUM(G183)</f>
        <v>44.2</v>
      </c>
    </row>
    <row r="185" spans="1:7" ht="15" customHeight="1">
      <c r="A185" s="1"/>
      <c r="B185" s="1"/>
      <c r="C185" s="1"/>
      <c r="D185" s="1"/>
      <c r="E185" s="78" t="s">
        <v>523</v>
      </c>
      <c r="F185" s="78"/>
      <c r="G185" s="4">
        <f>ROUND(G184*(0/100),2)</f>
        <v>0</v>
      </c>
    </row>
    <row r="186" spans="1:7" ht="15" customHeight="1">
      <c r="A186" s="1"/>
      <c r="B186" s="1"/>
      <c r="C186" s="1"/>
      <c r="D186" s="1"/>
      <c r="E186" s="78" t="s">
        <v>524</v>
      </c>
      <c r="F186" s="78"/>
      <c r="G186" s="4">
        <f>G185+G184</f>
        <v>44.2</v>
      </c>
    </row>
    <row r="187" spans="1:7" ht="9.9499999999999993" customHeight="1">
      <c r="A187" s="1"/>
      <c r="B187" s="1"/>
      <c r="C187" s="1"/>
      <c r="D187" s="1"/>
      <c r="E187" s="79"/>
      <c r="F187" s="79"/>
      <c r="G187" s="79"/>
    </row>
    <row r="188" spans="1:7" ht="20.100000000000001" customHeight="1">
      <c r="A188" s="80" t="s">
        <v>1317</v>
      </c>
      <c r="B188" s="80"/>
      <c r="C188" s="80"/>
      <c r="D188" s="80"/>
      <c r="E188" s="80"/>
      <c r="F188" s="80"/>
      <c r="G188" s="80"/>
    </row>
    <row r="189" spans="1:7" ht="15" customHeight="1">
      <c r="A189" s="76" t="s">
        <v>553</v>
      </c>
      <c r="B189" s="76"/>
      <c r="C189" s="12" t="s">
        <v>4</v>
      </c>
      <c r="D189" s="12" t="s">
        <v>501</v>
      </c>
      <c r="E189" s="12" t="s">
        <v>502</v>
      </c>
      <c r="F189" s="12" t="s">
        <v>503</v>
      </c>
      <c r="G189" s="12" t="s">
        <v>504</v>
      </c>
    </row>
    <row r="190" spans="1:7" ht="21" customHeight="1">
      <c r="A190" s="18" t="s">
        <v>804</v>
      </c>
      <c r="B190" s="19" t="s">
        <v>805</v>
      </c>
      <c r="C190" s="18" t="s">
        <v>14</v>
      </c>
      <c r="D190" s="18" t="s">
        <v>58</v>
      </c>
      <c r="E190" s="20">
        <v>0.2</v>
      </c>
      <c r="F190" s="21">
        <v>15</v>
      </c>
      <c r="G190" s="21">
        <f>ROUND(ROUND(E190,8)*F190,2)</f>
        <v>3</v>
      </c>
    </row>
    <row r="191" spans="1:7" ht="15" customHeight="1">
      <c r="A191" s="1"/>
      <c r="B191" s="1"/>
      <c r="C191" s="1"/>
      <c r="D191" s="1"/>
      <c r="E191" s="77" t="s">
        <v>555</v>
      </c>
      <c r="F191" s="77"/>
      <c r="G191" s="22">
        <f>SUM(G190:G190)</f>
        <v>3</v>
      </c>
    </row>
    <row r="192" spans="1:7" ht="15" customHeight="1">
      <c r="A192" s="76" t="s">
        <v>586</v>
      </c>
      <c r="B192" s="76"/>
      <c r="C192" s="12" t="s">
        <v>4</v>
      </c>
      <c r="D192" s="12" t="s">
        <v>501</v>
      </c>
      <c r="E192" s="12" t="s">
        <v>502</v>
      </c>
      <c r="F192" s="12" t="s">
        <v>503</v>
      </c>
      <c r="G192" s="12" t="s">
        <v>504</v>
      </c>
    </row>
    <row r="193" spans="1:7" ht="15" customHeight="1">
      <c r="A193" s="18" t="s">
        <v>607</v>
      </c>
      <c r="B193" s="19" t="s">
        <v>608</v>
      </c>
      <c r="C193" s="18" t="s">
        <v>14</v>
      </c>
      <c r="D193" s="18" t="s">
        <v>15</v>
      </c>
      <c r="E193" s="20">
        <v>0.4</v>
      </c>
      <c r="F193" s="21">
        <v>22.1</v>
      </c>
      <c r="G193" s="21">
        <f>ROUND(ROUND(E193,8)*F193,2)</f>
        <v>8.84</v>
      </c>
    </row>
    <row r="194" spans="1:7" ht="18" customHeight="1">
      <c r="A194" s="1"/>
      <c r="B194" s="1"/>
      <c r="C194" s="1"/>
      <c r="D194" s="1"/>
      <c r="E194" s="77" t="s">
        <v>589</v>
      </c>
      <c r="F194" s="77"/>
      <c r="G194" s="22">
        <f>SUM(G193:G193)</f>
        <v>8.84</v>
      </c>
    </row>
    <row r="195" spans="1:7" ht="15" customHeight="1">
      <c r="A195" s="1"/>
      <c r="B195" s="1"/>
      <c r="C195" s="1"/>
      <c r="D195" s="1"/>
      <c r="E195" s="78" t="s">
        <v>522</v>
      </c>
      <c r="F195" s="78"/>
      <c r="G195" s="4">
        <f>SUM(G191,G194)</f>
        <v>11.84</v>
      </c>
    </row>
    <row r="196" spans="1:7" ht="15" customHeight="1">
      <c r="A196" s="1"/>
      <c r="B196" s="1"/>
      <c r="C196" s="1"/>
      <c r="D196" s="1"/>
      <c r="E196" s="78" t="s">
        <v>523</v>
      </c>
      <c r="F196" s="78"/>
      <c r="G196" s="4">
        <f>ROUND(G195*(0/100),2)</f>
        <v>0</v>
      </c>
    </row>
    <row r="197" spans="1:7" ht="15" customHeight="1">
      <c r="A197" s="1"/>
      <c r="B197" s="1"/>
      <c r="C197" s="1"/>
      <c r="D197" s="1"/>
      <c r="E197" s="78" t="s">
        <v>524</v>
      </c>
      <c r="F197" s="78"/>
      <c r="G197" s="4">
        <f>G196+G195</f>
        <v>11.84</v>
      </c>
    </row>
    <row r="198" spans="1:7" ht="9.9499999999999993" customHeight="1">
      <c r="A198" s="1"/>
      <c r="B198" s="1"/>
      <c r="C198" s="1"/>
      <c r="D198" s="1"/>
      <c r="E198" s="79"/>
      <c r="F198" s="79"/>
      <c r="G198" s="79"/>
    </row>
    <row r="199" spans="1:7" ht="20.100000000000001" customHeight="1">
      <c r="A199" s="80" t="s">
        <v>1318</v>
      </c>
      <c r="B199" s="80"/>
      <c r="C199" s="80"/>
      <c r="D199" s="80"/>
      <c r="E199" s="80"/>
      <c r="F199" s="80"/>
      <c r="G199" s="80"/>
    </row>
    <row r="200" spans="1:7" ht="15" customHeight="1">
      <c r="A200" s="76" t="s">
        <v>807</v>
      </c>
      <c r="B200" s="76"/>
      <c r="C200" s="12" t="s">
        <v>4</v>
      </c>
      <c r="D200" s="12" t="s">
        <v>501</v>
      </c>
      <c r="E200" s="12" t="s">
        <v>502</v>
      </c>
      <c r="F200" s="12" t="s">
        <v>503</v>
      </c>
      <c r="G200" s="12" t="s">
        <v>504</v>
      </c>
    </row>
    <row r="201" spans="1:7" ht="38.1" customHeight="1">
      <c r="A201" s="18" t="s">
        <v>808</v>
      </c>
      <c r="B201" s="19" t="s">
        <v>809</v>
      </c>
      <c r="C201" s="18" t="s">
        <v>14</v>
      </c>
      <c r="D201" s="18" t="s">
        <v>810</v>
      </c>
      <c r="E201" s="20">
        <v>1.4999999999999999E-2</v>
      </c>
      <c r="F201" s="21">
        <v>1.99</v>
      </c>
      <c r="G201" s="21">
        <f>ROUND(ROUND(E201,8)*F201,2)</f>
        <v>0.03</v>
      </c>
    </row>
    <row r="202" spans="1:7" ht="18" customHeight="1">
      <c r="A202" s="1"/>
      <c r="B202" s="1"/>
      <c r="C202" s="1"/>
      <c r="D202" s="1"/>
      <c r="E202" s="77" t="s">
        <v>811</v>
      </c>
      <c r="F202" s="77"/>
      <c r="G202" s="22">
        <f>SUM(G201:G201)</f>
        <v>0.03</v>
      </c>
    </row>
    <row r="203" spans="1:7" ht="15" customHeight="1">
      <c r="A203" s="76" t="s">
        <v>514</v>
      </c>
      <c r="B203" s="76"/>
      <c r="C203" s="12" t="s">
        <v>4</v>
      </c>
      <c r="D203" s="12" t="s">
        <v>501</v>
      </c>
      <c r="E203" s="12" t="s">
        <v>502</v>
      </c>
      <c r="F203" s="12" t="s">
        <v>503</v>
      </c>
      <c r="G203" s="12" t="s">
        <v>504</v>
      </c>
    </row>
    <row r="204" spans="1:7" ht="21" customHeight="1">
      <c r="A204" s="18" t="s">
        <v>812</v>
      </c>
      <c r="B204" s="19" t="s">
        <v>813</v>
      </c>
      <c r="C204" s="18" t="s">
        <v>564</v>
      </c>
      <c r="D204" s="18" t="s">
        <v>15</v>
      </c>
      <c r="E204" s="20">
        <v>8.8999999999999996E-2</v>
      </c>
      <c r="F204" s="21">
        <v>28.24</v>
      </c>
      <c r="G204" s="21">
        <f>ROUND(ROUND(E204,8)*F204,2)</f>
        <v>2.5099999999999998</v>
      </c>
    </row>
    <row r="205" spans="1:7" ht="15" customHeight="1">
      <c r="A205" s="1"/>
      <c r="B205" s="1"/>
      <c r="C205" s="1"/>
      <c r="D205" s="1"/>
      <c r="E205" s="77" t="s">
        <v>517</v>
      </c>
      <c r="F205" s="77"/>
      <c r="G205" s="22">
        <f>SUM(G204:G204)</f>
        <v>2.5099999999999998</v>
      </c>
    </row>
    <row r="206" spans="1:7" ht="15" customHeight="1">
      <c r="A206" s="1"/>
      <c r="B206" s="1"/>
      <c r="C206" s="1"/>
      <c r="D206" s="1"/>
      <c r="E206" s="78" t="s">
        <v>522</v>
      </c>
      <c r="F206" s="78"/>
      <c r="G206" s="4">
        <f>SUM(G202,G205)</f>
        <v>2.5399999999999996</v>
      </c>
    </row>
    <row r="207" spans="1:7" ht="15" customHeight="1">
      <c r="A207" s="1"/>
      <c r="B207" s="1"/>
      <c r="C207" s="1"/>
      <c r="D207" s="1"/>
      <c r="E207" s="78" t="s">
        <v>523</v>
      </c>
      <c r="F207" s="78"/>
      <c r="G207" s="4">
        <f>ROUND(G206*(0/100),2)</f>
        <v>0</v>
      </c>
    </row>
    <row r="208" spans="1:7" ht="15" customHeight="1">
      <c r="A208" s="1"/>
      <c r="B208" s="1"/>
      <c r="C208" s="1"/>
      <c r="D208" s="1"/>
      <c r="E208" s="78" t="s">
        <v>524</v>
      </c>
      <c r="F208" s="78"/>
      <c r="G208" s="4">
        <f>G207+G206</f>
        <v>2.5399999999999996</v>
      </c>
    </row>
    <row r="209" spans="1:7" ht="9.9499999999999993" customHeight="1">
      <c r="A209" s="1"/>
      <c r="B209" s="1"/>
      <c r="C209" s="1"/>
      <c r="D209" s="1"/>
      <c r="E209" s="79"/>
      <c r="F209" s="79"/>
      <c r="G209" s="79"/>
    </row>
    <row r="210" spans="1:7" ht="20.100000000000001" customHeight="1">
      <c r="A210" s="80" t="s">
        <v>1319</v>
      </c>
      <c r="B210" s="80"/>
      <c r="C210" s="80"/>
      <c r="D210" s="80"/>
      <c r="E210" s="80"/>
      <c r="F210" s="80"/>
      <c r="G210" s="80"/>
    </row>
    <row r="211" spans="1:7" ht="15" customHeight="1">
      <c r="A211" s="76" t="s">
        <v>553</v>
      </c>
      <c r="B211" s="76"/>
      <c r="C211" s="12" t="s">
        <v>4</v>
      </c>
      <c r="D211" s="12" t="s">
        <v>501</v>
      </c>
      <c r="E211" s="12" t="s">
        <v>502</v>
      </c>
      <c r="F211" s="12" t="s">
        <v>503</v>
      </c>
      <c r="G211" s="12" t="s">
        <v>504</v>
      </c>
    </row>
    <row r="212" spans="1:7" ht="15" customHeight="1">
      <c r="A212" s="18" t="s">
        <v>815</v>
      </c>
      <c r="B212" s="19" t="s">
        <v>816</v>
      </c>
      <c r="C212" s="18" t="s">
        <v>29</v>
      </c>
      <c r="D212" s="18" t="s">
        <v>817</v>
      </c>
      <c r="E212" s="20">
        <v>1.3140000000000001</v>
      </c>
      <c r="F212" s="21">
        <v>39.380000000000003</v>
      </c>
      <c r="G212" s="21">
        <f>ROUND(ROUND(E212,8)*F212,2)</f>
        <v>51.75</v>
      </c>
    </row>
    <row r="213" spans="1:7" ht="15" customHeight="1">
      <c r="A213" s="1"/>
      <c r="B213" s="1"/>
      <c r="C213" s="1"/>
      <c r="D213" s="1"/>
      <c r="E213" s="77" t="s">
        <v>555</v>
      </c>
      <c r="F213" s="77"/>
      <c r="G213" s="22">
        <f>SUM(G212:G212)</f>
        <v>51.75</v>
      </c>
    </row>
    <row r="214" spans="1:7" ht="15" customHeight="1">
      <c r="A214" s="76" t="s">
        <v>586</v>
      </c>
      <c r="B214" s="76"/>
      <c r="C214" s="12" t="s">
        <v>4</v>
      </c>
      <c r="D214" s="12" t="s">
        <v>501</v>
      </c>
      <c r="E214" s="12" t="s">
        <v>502</v>
      </c>
      <c r="F214" s="12" t="s">
        <v>503</v>
      </c>
      <c r="G214" s="12" t="s">
        <v>504</v>
      </c>
    </row>
    <row r="215" spans="1:7" ht="15" customHeight="1">
      <c r="A215" s="18" t="s">
        <v>818</v>
      </c>
      <c r="B215" s="19" t="s">
        <v>819</v>
      </c>
      <c r="C215" s="18" t="s">
        <v>14</v>
      </c>
      <c r="D215" s="18" t="s">
        <v>15</v>
      </c>
      <c r="E215" s="20">
        <v>0.4</v>
      </c>
      <c r="F215" s="21">
        <v>28.88</v>
      </c>
      <c r="G215" s="21">
        <f>ROUND(ROUND(E215,8)*F215,2)</f>
        <v>11.55</v>
      </c>
    </row>
    <row r="216" spans="1:7" ht="15" customHeight="1">
      <c r="A216" s="18" t="s">
        <v>607</v>
      </c>
      <c r="B216" s="19" t="s">
        <v>608</v>
      </c>
      <c r="C216" s="18" t="s">
        <v>14</v>
      </c>
      <c r="D216" s="18" t="s">
        <v>15</v>
      </c>
      <c r="E216" s="20">
        <v>0.2</v>
      </c>
      <c r="F216" s="21">
        <v>22.1</v>
      </c>
      <c r="G216" s="21">
        <f>ROUND(ROUND(E216,8)*F216,2)</f>
        <v>4.42</v>
      </c>
    </row>
    <row r="217" spans="1:7" ht="18" customHeight="1">
      <c r="A217" s="1"/>
      <c r="B217" s="1"/>
      <c r="C217" s="1"/>
      <c r="D217" s="1"/>
      <c r="E217" s="77" t="s">
        <v>589</v>
      </c>
      <c r="F217" s="77"/>
      <c r="G217" s="22">
        <f>SUM(G215:G216)</f>
        <v>15.97</v>
      </c>
    </row>
    <row r="218" spans="1:7" ht="15" customHeight="1">
      <c r="A218" s="1"/>
      <c r="B218" s="1"/>
      <c r="C218" s="1"/>
      <c r="D218" s="1"/>
      <c r="E218" s="78" t="s">
        <v>522</v>
      </c>
      <c r="F218" s="78"/>
      <c r="G218" s="4">
        <f>SUM(G213,G217)</f>
        <v>67.72</v>
      </c>
    </row>
    <row r="219" spans="1:7" ht="15" customHeight="1">
      <c r="A219" s="1"/>
      <c r="B219" s="1"/>
      <c r="C219" s="1"/>
      <c r="D219" s="1"/>
      <c r="E219" s="78" t="s">
        <v>523</v>
      </c>
      <c r="F219" s="78"/>
      <c r="G219" s="4">
        <f>ROUND(G218*(0/100),2)</f>
        <v>0</v>
      </c>
    </row>
    <row r="220" spans="1:7" ht="15" customHeight="1">
      <c r="A220" s="1"/>
      <c r="B220" s="1"/>
      <c r="C220" s="1"/>
      <c r="D220" s="1"/>
      <c r="E220" s="78" t="s">
        <v>524</v>
      </c>
      <c r="F220" s="78"/>
      <c r="G220" s="4">
        <f>G219+G218</f>
        <v>67.72</v>
      </c>
    </row>
    <row r="221" spans="1:7" ht="9.9499999999999993" customHeight="1">
      <c r="A221" s="1"/>
      <c r="B221" s="1"/>
      <c r="C221" s="1"/>
      <c r="D221" s="1"/>
      <c r="E221" s="79"/>
      <c r="F221" s="79"/>
      <c r="G221" s="79"/>
    </row>
    <row r="222" spans="1:7" ht="20.100000000000001" customHeight="1">
      <c r="A222" s="80" t="s">
        <v>1320</v>
      </c>
      <c r="B222" s="80"/>
      <c r="C222" s="80"/>
      <c r="D222" s="80"/>
      <c r="E222" s="80"/>
      <c r="F222" s="80"/>
      <c r="G222" s="80"/>
    </row>
    <row r="223" spans="1:7" ht="15" customHeight="1">
      <c r="A223" s="76" t="s">
        <v>553</v>
      </c>
      <c r="B223" s="76"/>
      <c r="C223" s="12" t="s">
        <v>4</v>
      </c>
      <c r="D223" s="12" t="s">
        <v>501</v>
      </c>
      <c r="E223" s="12" t="s">
        <v>502</v>
      </c>
      <c r="F223" s="12" t="s">
        <v>503</v>
      </c>
      <c r="G223" s="12" t="s">
        <v>504</v>
      </c>
    </row>
    <row r="224" spans="1:7" ht="21" customHeight="1">
      <c r="A224" s="18" t="s">
        <v>821</v>
      </c>
      <c r="B224" s="19" t="s">
        <v>822</v>
      </c>
      <c r="C224" s="18" t="s">
        <v>14</v>
      </c>
      <c r="D224" s="18" t="s">
        <v>101</v>
      </c>
      <c r="E224" s="20">
        <v>1.3140000000000001</v>
      </c>
      <c r="F224" s="21">
        <v>51.08</v>
      </c>
      <c r="G224" s="21">
        <f>ROUND(ROUND(E224,8)*F224,2)</f>
        <v>67.12</v>
      </c>
    </row>
    <row r="225" spans="1:7" ht="15" customHeight="1">
      <c r="A225" s="1"/>
      <c r="B225" s="1"/>
      <c r="C225" s="1"/>
      <c r="D225" s="1"/>
      <c r="E225" s="77" t="s">
        <v>555</v>
      </c>
      <c r="F225" s="77"/>
      <c r="G225" s="22">
        <f>SUM(G224:G224)</f>
        <v>67.12</v>
      </c>
    </row>
    <row r="226" spans="1:7" ht="15" customHeight="1">
      <c r="A226" s="76" t="s">
        <v>586</v>
      </c>
      <c r="B226" s="76"/>
      <c r="C226" s="12" t="s">
        <v>4</v>
      </c>
      <c r="D226" s="12" t="s">
        <v>501</v>
      </c>
      <c r="E226" s="12" t="s">
        <v>502</v>
      </c>
      <c r="F226" s="12" t="s">
        <v>503</v>
      </c>
      <c r="G226" s="12" t="s">
        <v>504</v>
      </c>
    </row>
    <row r="227" spans="1:7" ht="15" customHeight="1">
      <c r="A227" s="18" t="s">
        <v>818</v>
      </c>
      <c r="B227" s="19" t="s">
        <v>819</v>
      </c>
      <c r="C227" s="18" t="s">
        <v>14</v>
      </c>
      <c r="D227" s="18" t="s">
        <v>15</v>
      </c>
      <c r="E227" s="20">
        <v>0.4</v>
      </c>
      <c r="F227" s="21">
        <v>28.88</v>
      </c>
      <c r="G227" s="21">
        <f>ROUND(ROUND(E227,8)*F227,2)</f>
        <v>11.55</v>
      </c>
    </row>
    <row r="228" spans="1:7" ht="15" customHeight="1">
      <c r="A228" s="18" t="s">
        <v>607</v>
      </c>
      <c r="B228" s="19" t="s">
        <v>608</v>
      </c>
      <c r="C228" s="18" t="s">
        <v>14</v>
      </c>
      <c r="D228" s="18" t="s">
        <v>15</v>
      </c>
      <c r="E228" s="20">
        <v>0.2</v>
      </c>
      <c r="F228" s="21">
        <v>22.1</v>
      </c>
      <c r="G228" s="21">
        <f>ROUND(ROUND(E228,8)*F228,2)</f>
        <v>4.42</v>
      </c>
    </row>
    <row r="229" spans="1:7" ht="18" customHeight="1">
      <c r="A229" s="1"/>
      <c r="B229" s="1"/>
      <c r="C229" s="1"/>
      <c r="D229" s="1"/>
      <c r="E229" s="77" t="s">
        <v>589</v>
      </c>
      <c r="F229" s="77"/>
      <c r="G229" s="22">
        <f>SUM(G227:G228)</f>
        <v>15.97</v>
      </c>
    </row>
    <row r="230" spans="1:7" ht="15" customHeight="1">
      <c r="A230" s="1"/>
      <c r="B230" s="1"/>
      <c r="C230" s="1"/>
      <c r="D230" s="1"/>
      <c r="E230" s="78" t="s">
        <v>522</v>
      </c>
      <c r="F230" s="78"/>
      <c r="G230" s="4">
        <f>SUM(G225,G229)</f>
        <v>83.09</v>
      </c>
    </row>
    <row r="231" spans="1:7" ht="15" customHeight="1">
      <c r="A231" s="1"/>
      <c r="B231" s="1"/>
      <c r="C231" s="1"/>
      <c r="D231" s="1"/>
      <c r="E231" s="78" t="s">
        <v>523</v>
      </c>
      <c r="F231" s="78"/>
      <c r="G231" s="4">
        <f>ROUND(G230*(0/100),2)</f>
        <v>0</v>
      </c>
    </row>
    <row r="232" spans="1:7" ht="15" customHeight="1">
      <c r="A232" s="1"/>
      <c r="B232" s="1"/>
      <c r="C232" s="1"/>
      <c r="D232" s="1"/>
      <c r="E232" s="78" t="s">
        <v>524</v>
      </c>
      <c r="F232" s="78"/>
      <c r="G232" s="4">
        <f>G231+G230</f>
        <v>83.09</v>
      </c>
    </row>
    <row r="233" spans="1:7" ht="9.9499999999999993" customHeight="1">
      <c r="A233" s="1"/>
      <c r="B233" s="1"/>
      <c r="C233" s="1"/>
      <c r="D233" s="1"/>
      <c r="E233" s="79"/>
      <c r="F233" s="79"/>
      <c r="G233" s="79"/>
    </row>
    <row r="234" spans="1:7" ht="20.100000000000001" customHeight="1">
      <c r="A234" s="80" t="s">
        <v>1321</v>
      </c>
      <c r="B234" s="80"/>
      <c r="C234" s="80"/>
      <c r="D234" s="80"/>
      <c r="E234" s="80"/>
      <c r="F234" s="80"/>
      <c r="G234" s="80"/>
    </row>
    <row r="235" spans="1:7" ht="15" customHeight="1">
      <c r="A235" s="76" t="s">
        <v>553</v>
      </c>
      <c r="B235" s="76"/>
      <c r="C235" s="12" t="s">
        <v>4</v>
      </c>
      <c r="D235" s="12" t="s">
        <v>501</v>
      </c>
      <c r="E235" s="12" t="s">
        <v>502</v>
      </c>
      <c r="F235" s="12" t="s">
        <v>503</v>
      </c>
      <c r="G235" s="12" t="s">
        <v>504</v>
      </c>
    </row>
    <row r="236" spans="1:7" ht="21" customHeight="1">
      <c r="A236" s="18" t="s">
        <v>824</v>
      </c>
      <c r="B236" s="19" t="s">
        <v>825</v>
      </c>
      <c r="C236" s="18" t="s">
        <v>14</v>
      </c>
      <c r="D236" s="18" t="s">
        <v>101</v>
      </c>
      <c r="E236" s="20">
        <v>2.5000000000000001E-2</v>
      </c>
      <c r="F236" s="21">
        <v>15.73</v>
      </c>
      <c r="G236" s="21">
        <f>ROUND(ROUND(E236,8)*F236,2)</f>
        <v>0.39</v>
      </c>
    </row>
    <row r="237" spans="1:7" ht="29.1" customHeight="1">
      <c r="A237" s="18" t="s">
        <v>826</v>
      </c>
      <c r="B237" s="19" t="s">
        <v>827</v>
      </c>
      <c r="C237" s="18" t="s">
        <v>14</v>
      </c>
      <c r="D237" s="18" t="s">
        <v>58</v>
      </c>
      <c r="E237" s="20">
        <v>0.54300000000000004</v>
      </c>
      <c r="F237" s="21">
        <v>0.22</v>
      </c>
      <c r="G237" s="21">
        <f>ROUND(ROUND(E237,8)*F237,2)</f>
        <v>0.12</v>
      </c>
    </row>
    <row r="238" spans="1:7" ht="15" customHeight="1">
      <c r="A238" s="1"/>
      <c r="B238" s="1"/>
      <c r="C238" s="1"/>
      <c r="D238" s="1"/>
      <c r="E238" s="77" t="s">
        <v>555</v>
      </c>
      <c r="F238" s="77"/>
      <c r="G238" s="22">
        <f>SUM(G236:G237)</f>
        <v>0.51</v>
      </c>
    </row>
    <row r="239" spans="1:7" ht="15" customHeight="1">
      <c r="A239" s="76" t="s">
        <v>586</v>
      </c>
      <c r="B239" s="76"/>
      <c r="C239" s="12" t="s">
        <v>4</v>
      </c>
      <c r="D239" s="12" t="s">
        <v>501</v>
      </c>
      <c r="E239" s="12" t="s">
        <v>502</v>
      </c>
      <c r="F239" s="12" t="s">
        <v>503</v>
      </c>
      <c r="G239" s="12" t="s">
        <v>504</v>
      </c>
    </row>
    <row r="240" spans="1:7" ht="21" customHeight="1">
      <c r="A240" s="18" t="s">
        <v>828</v>
      </c>
      <c r="B240" s="19" t="s">
        <v>829</v>
      </c>
      <c r="C240" s="18" t="s">
        <v>14</v>
      </c>
      <c r="D240" s="18" t="s">
        <v>15</v>
      </c>
      <c r="E240" s="20">
        <v>6.4000000000000003E-3</v>
      </c>
      <c r="F240" s="21">
        <v>23.22</v>
      </c>
      <c r="G240" s="21">
        <f>ROUND(ROUND(E240,8)*F240,2)</f>
        <v>0.15</v>
      </c>
    </row>
    <row r="241" spans="1:7" ht="15" customHeight="1">
      <c r="A241" s="18" t="s">
        <v>830</v>
      </c>
      <c r="B241" s="19" t="s">
        <v>831</v>
      </c>
      <c r="C241" s="18" t="s">
        <v>14</v>
      </c>
      <c r="D241" s="18" t="s">
        <v>15</v>
      </c>
      <c r="E241" s="20">
        <v>3.9199999999999999E-2</v>
      </c>
      <c r="F241" s="21">
        <v>28.73</v>
      </c>
      <c r="G241" s="21">
        <f>ROUND(ROUND(E241,8)*F241,2)</f>
        <v>1.1299999999999999</v>
      </c>
    </row>
    <row r="242" spans="1:7" ht="18" customHeight="1">
      <c r="A242" s="1"/>
      <c r="B242" s="1"/>
      <c r="C242" s="1"/>
      <c r="D242" s="1"/>
      <c r="E242" s="77" t="s">
        <v>589</v>
      </c>
      <c r="F242" s="77"/>
      <c r="G242" s="22">
        <f>SUM(G240:G241)</f>
        <v>1.2799999999999998</v>
      </c>
    </row>
    <row r="243" spans="1:7" ht="15" customHeight="1">
      <c r="A243" s="76" t="s">
        <v>518</v>
      </c>
      <c r="B243" s="76"/>
      <c r="C243" s="12" t="s">
        <v>4</v>
      </c>
      <c r="D243" s="12" t="s">
        <v>501</v>
      </c>
      <c r="E243" s="12" t="s">
        <v>502</v>
      </c>
      <c r="F243" s="12" t="s">
        <v>503</v>
      </c>
      <c r="G243" s="12" t="s">
        <v>504</v>
      </c>
    </row>
    <row r="244" spans="1:7" ht="21" customHeight="1">
      <c r="A244" s="18" t="s">
        <v>832</v>
      </c>
      <c r="B244" s="19" t="s">
        <v>833</v>
      </c>
      <c r="C244" s="18" t="s">
        <v>14</v>
      </c>
      <c r="D244" s="18" t="s">
        <v>101</v>
      </c>
      <c r="E244" s="20">
        <v>1</v>
      </c>
      <c r="F244" s="21">
        <v>9.19</v>
      </c>
      <c r="G244" s="21">
        <f>ROUND(ROUND(E244,8)*F244,2)</f>
        <v>9.19</v>
      </c>
    </row>
    <row r="245" spans="1:7" ht="15" customHeight="1">
      <c r="A245" s="1"/>
      <c r="B245" s="1"/>
      <c r="C245" s="1"/>
      <c r="D245" s="1"/>
      <c r="E245" s="77" t="s">
        <v>521</v>
      </c>
      <c r="F245" s="77"/>
      <c r="G245" s="22">
        <f>SUM(G244:G244)</f>
        <v>9.19</v>
      </c>
    </row>
    <row r="246" spans="1:7" ht="15" customHeight="1">
      <c r="A246" s="1"/>
      <c r="B246" s="1"/>
      <c r="C246" s="1"/>
      <c r="D246" s="1"/>
      <c r="E246" s="78" t="s">
        <v>522</v>
      </c>
      <c r="F246" s="78"/>
      <c r="G246" s="4">
        <f>SUM(G238,G242,G245)</f>
        <v>10.979999999999999</v>
      </c>
    </row>
    <row r="247" spans="1:7" ht="15" customHeight="1">
      <c r="A247" s="1"/>
      <c r="B247" s="1"/>
      <c r="C247" s="1"/>
      <c r="D247" s="1"/>
      <c r="E247" s="78" t="s">
        <v>523</v>
      </c>
      <c r="F247" s="78"/>
      <c r="G247" s="4">
        <f>ROUND(G246*(0/100),2)</f>
        <v>0</v>
      </c>
    </row>
    <row r="248" spans="1:7" ht="15" customHeight="1">
      <c r="A248" s="1"/>
      <c r="B248" s="1"/>
      <c r="C248" s="1"/>
      <c r="D248" s="1"/>
      <c r="E248" s="78" t="s">
        <v>524</v>
      </c>
      <c r="F248" s="78"/>
      <c r="G248" s="4">
        <f>G247+G246</f>
        <v>10.979999999999999</v>
      </c>
    </row>
    <row r="249" spans="1:7" ht="9.9499999999999993" customHeight="1">
      <c r="A249" s="1"/>
      <c r="B249" s="1"/>
      <c r="C249" s="1"/>
      <c r="D249" s="1"/>
      <c r="E249" s="79"/>
      <c r="F249" s="79"/>
      <c r="G249" s="79"/>
    </row>
    <row r="250" spans="1:7" ht="20.100000000000001" customHeight="1">
      <c r="A250" s="80" t="s">
        <v>1322</v>
      </c>
      <c r="B250" s="80"/>
      <c r="C250" s="80"/>
      <c r="D250" s="80"/>
      <c r="E250" s="80"/>
      <c r="F250" s="80"/>
      <c r="G250" s="80"/>
    </row>
    <row r="251" spans="1:7" ht="15" customHeight="1">
      <c r="A251" s="76" t="s">
        <v>553</v>
      </c>
      <c r="B251" s="76"/>
      <c r="C251" s="12" t="s">
        <v>4</v>
      </c>
      <c r="D251" s="12" t="s">
        <v>501</v>
      </c>
      <c r="E251" s="12" t="s">
        <v>502</v>
      </c>
      <c r="F251" s="12" t="s">
        <v>503</v>
      </c>
      <c r="G251" s="12" t="s">
        <v>504</v>
      </c>
    </row>
    <row r="252" spans="1:7" ht="29.1" customHeight="1">
      <c r="A252" s="18" t="s">
        <v>835</v>
      </c>
      <c r="B252" s="19" t="s">
        <v>836</v>
      </c>
      <c r="C252" s="18" t="s">
        <v>29</v>
      </c>
      <c r="D252" s="18" t="s">
        <v>101</v>
      </c>
      <c r="E252" s="20">
        <v>47.5</v>
      </c>
      <c r="F252" s="21">
        <v>5.49</v>
      </c>
      <c r="G252" s="21">
        <f>ROUND(ROUND(E252,8)*F252,2)</f>
        <v>260.77999999999997</v>
      </c>
    </row>
    <row r="253" spans="1:7" ht="15" customHeight="1">
      <c r="A253" s="1"/>
      <c r="B253" s="1"/>
      <c r="C253" s="1"/>
      <c r="D253" s="1"/>
      <c r="E253" s="77" t="s">
        <v>555</v>
      </c>
      <c r="F253" s="77"/>
      <c r="G253" s="22">
        <f>SUM(G252:G252)</f>
        <v>260.77999999999997</v>
      </c>
    </row>
    <row r="254" spans="1:7" ht="15" customHeight="1">
      <c r="A254" s="76" t="s">
        <v>586</v>
      </c>
      <c r="B254" s="76"/>
      <c r="C254" s="12" t="s">
        <v>4</v>
      </c>
      <c r="D254" s="12" t="s">
        <v>501</v>
      </c>
      <c r="E254" s="12" t="s">
        <v>502</v>
      </c>
      <c r="F254" s="12" t="s">
        <v>503</v>
      </c>
      <c r="G254" s="12" t="s">
        <v>504</v>
      </c>
    </row>
    <row r="255" spans="1:7" ht="15" customHeight="1">
      <c r="A255" s="18" t="s">
        <v>818</v>
      </c>
      <c r="B255" s="19" t="s">
        <v>819</v>
      </c>
      <c r="C255" s="18" t="s">
        <v>14</v>
      </c>
      <c r="D255" s="18" t="s">
        <v>15</v>
      </c>
      <c r="E255" s="20">
        <v>1.5</v>
      </c>
      <c r="F255" s="21">
        <v>28.88</v>
      </c>
      <c r="G255" s="21">
        <f>ROUND(ROUND(E255,8)*F255,2)</f>
        <v>43.32</v>
      </c>
    </row>
    <row r="256" spans="1:7" ht="15" customHeight="1">
      <c r="A256" s="18" t="s">
        <v>607</v>
      </c>
      <c r="B256" s="19" t="s">
        <v>608</v>
      </c>
      <c r="C256" s="18" t="s">
        <v>14</v>
      </c>
      <c r="D256" s="18" t="s">
        <v>15</v>
      </c>
      <c r="E256" s="20">
        <v>4</v>
      </c>
      <c r="F256" s="21">
        <v>22.1</v>
      </c>
      <c r="G256" s="21">
        <f>ROUND(ROUND(E256,8)*F256,2)</f>
        <v>88.4</v>
      </c>
    </row>
    <row r="257" spans="1:7" ht="18" customHeight="1">
      <c r="A257" s="1"/>
      <c r="B257" s="1"/>
      <c r="C257" s="1"/>
      <c r="D257" s="1"/>
      <c r="E257" s="77" t="s">
        <v>589</v>
      </c>
      <c r="F257" s="77"/>
      <c r="G257" s="22">
        <f>SUM(G255:G256)</f>
        <v>131.72</v>
      </c>
    </row>
    <row r="258" spans="1:7" ht="15" customHeight="1">
      <c r="A258" s="1"/>
      <c r="B258" s="1"/>
      <c r="C258" s="1"/>
      <c r="D258" s="1"/>
      <c r="E258" s="78" t="s">
        <v>522</v>
      </c>
      <c r="F258" s="78"/>
      <c r="G258" s="4">
        <f>SUM(G253,G257)</f>
        <v>392.5</v>
      </c>
    </row>
    <row r="259" spans="1:7" ht="15" customHeight="1">
      <c r="A259" s="1"/>
      <c r="B259" s="1"/>
      <c r="C259" s="1"/>
      <c r="D259" s="1"/>
      <c r="E259" s="78" t="s">
        <v>523</v>
      </c>
      <c r="F259" s="78"/>
      <c r="G259" s="4">
        <f>ROUND(G258*(0/100),2)</f>
        <v>0</v>
      </c>
    </row>
    <row r="260" spans="1:7" ht="15" customHeight="1">
      <c r="A260" s="1"/>
      <c r="B260" s="1"/>
      <c r="C260" s="1"/>
      <c r="D260" s="1"/>
      <c r="E260" s="78" t="s">
        <v>524</v>
      </c>
      <c r="F260" s="78"/>
      <c r="G260" s="4">
        <f>G259+G258</f>
        <v>392.5</v>
      </c>
    </row>
    <row r="261" spans="1:7" ht="9.9499999999999993" customHeight="1">
      <c r="A261" s="1"/>
      <c r="B261" s="1"/>
      <c r="C261" s="1"/>
      <c r="D261" s="1"/>
      <c r="E261" s="79"/>
      <c r="F261" s="79"/>
      <c r="G261" s="79"/>
    </row>
    <row r="262" spans="1:7" ht="20.100000000000001" customHeight="1">
      <c r="A262" s="80" t="s">
        <v>1323</v>
      </c>
      <c r="B262" s="80"/>
      <c r="C262" s="80"/>
      <c r="D262" s="80"/>
      <c r="E262" s="80"/>
      <c r="F262" s="80"/>
      <c r="G262" s="80"/>
    </row>
    <row r="263" spans="1:7" ht="15" customHeight="1">
      <c r="A263" s="76" t="s">
        <v>553</v>
      </c>
      <c r="B263" s="76"/>
      <c r="C263" s="12" t="s">
        <v>4</v>
      </c>
      <c r="D263" s="12" t="s">
        <v>501</v>
      </c>
      <c r="E263" s="12" t="s">
        <v>502</v>
      </c>
      <c r="F263" s="12" t="s">
        <v>503</v>
      </c>
      <c r="G263" s="12" t="s">
        <v>504</v>
      </c>
    </row>
    <row r="264" spans="1:7" ht="29.1" customHeight="1">
      <c r="A264" s="18" t="s">
        <v>846</v>
      </c>
      <c r="B264" s="19" t="s">
        <v>847</v>
      </c>
      <c r="C264" s="18" t="s">
        <v>14</v>
      </c>
      <c r="D264" s="18" t="s">
        <v>101</v>
      </c>
      <c r="E264" s="20">
        <v>1.05</v>
      </c>
      <c r="F264" s="21">
        <v>167.77</v>
      </c>
      <c r="G264" s="21">
        <f>ROUND(ROUND(E264,8)*F264,2)</f>
        <v>176.16</v>
      </c>
    </row>
    <row r="265" spans="1:7" ht="15" customHeight="1">
      <c r="A265" s="1"/>
      <c r="B265" s="1"/>
      <c r="C265" s="1"/>
      <c r="D265" s="1"/>
      <c r="E265" s="77" t="s">
        <v>555</v>
      </c>
      <c r="F265" s="77"/>
      <c r="G265" s="22">
        <f>SUM(G264:G264)</f>
        <v>176.16</v>
      </c>
    </row>
    <row r="266" spans="1:7" ht="15" customHeight="1">
      <c r="A266" s="76" t="s">
        <v>586</v>
      </c>
      <c r="B266" s="76"/>
      <c r="C266" s="12" t="s">
        <v>4</v>
      </c>
      <c r="D266" s="12" t="s">
        <v>501</v>
      </c>
      <c r="E266" s="12" t="s">
        <v>502</v>
      </c>
      <c r="F266" s="12" t="s">
        <v>503</v>
      </c>
      <c r="G266" s="12" t="s">
        <v>504</v>
      </c>
    </row>
    <row r="267" spans="1:7" ht="15" customHeight="1">
      <c r="A267" s="18" t="s">
        <v>818</v>
      </c>
      <c r="B267" s="19" t="s">
        <v>819</v>
      </c>
      <c r="C267" s="18" t="s">
        <v>14</v>
      </c>
      <c r="D267" s="18" t="s">
        <v>15</v>
      </c>
      <c r="E267" s="20">
        <v>1</v>
      </c>
      <c r="F267" s="21">
        <v>28.88</v>
      </c>
      <c r="G267" s="21">
        <f>ROUND(ROUND(E267,8)*F267,2)</f>
        <v>28.88</v>
      </c>
    </row>
    <row r="268" spans="1:7" ht="15" customHeight="1">
      <c r="A268" s="18" t="s">
        <v>607</v>
      </c>
      <c r="B268" s="19" t="s">
        <v>608</v>
      </c>
      <c r="C268" s="18" t="s">
        <v>14</v>
      </c>
      <c r="D268" s="18" t="s">
        <v>15</v>
      </c>
      <c r="E268" s="20">
        <v>5</v>
      </c>
      <c r="F268" s="21">
        <v>22.1</v>
      </c>
      <c r="G268" s="21">
        <f>ROUND(ROUND(E268,8)*F268,2)</f>
        <v>110.5</v>
      </c>
    </row>
    <row r="269" spans="1:7" ht="18" customHeight="1">
      <c r="A269" s="1"/>
      <c r="B269" s="1"/>
      <c r="C269" s="1"/>
      <c r="D269" s="1"/>
      <c r="E269" s="77" t="s">
        <v>589</v>
      </c>
      <c r="F269" s="77"/>
      <c r="G269" s="22">
        <f>SUM(G267:G268)</f>
        <v>139.38</v>
      </c>
    </row>
    <row r="270" spans="1:7" ht="15" customHeight="1">
      <c r="A270" s="1"/>
      <c r="B270" s="1"/>
      <c r="C270" s="1"/>
      <c r="D270" s="1"/>
      <c r="E270" s="78" t="s">
        <v>522</v>
      </c>
      <c r="F270" s="78"/>
      <c r="G270" s="4">
        <f>SUM(G265,G269)</f>
        <v>315.53999999999996</v>
      </c>
    </row>
    <row r="271" spans="1:7" ht="15" customHeight="1">
      <c r="A271" s="1"/>
      <c r="B271" s="1"/>
      <c r="C271" s="1"/>
      <c r="D271" s="1"/>
      <c r="E271" s="78" t="s">
        <v>523</v>
      </c>
      <c r="F271" s="78"/>
      <c r="G271" s="4">
        <f>ROUND(G270*(0/100),2)</f>
        <v>0</v>
      </c>
    </row>
    <row r="272" spans="1:7" ht="15" customHeight="1">
      <c r="A272" s="1"/>
      <c r="B272" s="1"/>
      <c r="C272" s="1"/>
      <c r="D272" s="1"/>
      <c r="E272" s="78" t="s">
        <v>524</v>
      </c>
      <c r="F272" s="78"/>
      <c r="G272" s="4">
        <f>G271+G270</f>
        <v>315.53999999999996</v>
      </c>
    </row>
    <row r="273" spans="1:7" ht="9.9499999999999993" customHeight="1">
      <c r="A273" s="1"/>
      <c r="B273" s="1"/>
      <c r="C273" s="1"/>
      <c r="D273" s="1"/>
      <c r="E273" s="79"/>
      <c r="F273" s="79"/>
      <c r="G273" s="79"/>
    </row>
    <row r="274" spans="1:7" ht="20.100000000000001" customHeight="1">
      <c r="A274" s="80" t="s">
        <v>1318</v>
      </c>
      <c r="B274" s="80"/>
      <c r="C274" s="80"/>
      <c r="D274" s="80"/>
      <c r="E274" s="80"/>
      <c r="F274" s="80"/>
      <c r="G274" s="80"/>
    </row>
    <row r="275" spans="1:7" ht="15" customHeight="1">
      <c r="A275" s="76" t="s">
        <v>807</v>
      </c>
      <c r="B275" s="76"/>
      <c r="C275" s="12" t="s">
        <v>4</v>
      </c>
      <c r="D275" s="12" t="s">
        <v>501</v>
      </c>
      <c r="E275" s="12" t="s">
        <v>502</v>
      </c>
      <c r="F275" s="12" t="s">
        <v>503</v>
      </c>
      <c r="G275" s="12" t="s">
        <v>504</v>
      </c>
    </row>
    <row r="276" spans="1:7" ht="38.1" customHeight="1">
      <c r="A276" s="18" t="s">
        <v>808</v>
      </c>
      <c r="B276" s="19" t="s">
        <v>809</v>
      </c>
      <c r="C276" s="18" t="s">
        <v>14</v>
      </c>
      <c r="D276" s="18" t="s">
        <v>810</v>
      </c>
      <c r="E276" s="20">
        <v>1.4999999999999999E-2</v>
      </c>
      <c r="F276" s="21">
        <v>1.99</v>
      </c>
      <c r="G276" s="21">
        <f>ROUND(ROUND(E276,8)*F276,2)</f>
        <v>0.03</v>
      </c>
    </row>
    <row r="277" spans="1:7" ht="18" customHeight="1">
      <c r="A277" s="1"/>
      <c r="B277" s="1"/>
      <c r="C277" s="1"/>
      <c r="D277" s="1"/>
      <c r="E277" s="77" t="s">
        <v>811</v>
      </c>
      <c r="F277" s="77"/>
      <c r="G277" s="22">
        <f>SUM(G276:G276)</f>
        <v>0.03</v>
      </c>
    </row>
    <row r="278" spans="1:7" ht="15" customHeight="1">
      <c r="A278" s="76" t="s">
        <v>514</v>
      </c>
      <c r="B278" s="76"/>
      <c r="C278" s="12" t="s">
        <v>4</v>
      </c>
      <c r="D278" s="12" t="s">
        <v>501</v>
      </c>
      <c r="E278" s="12" t="s">
        <v>502</v>
      </c>
      <c r="F278" s="12" t="s">
        <v>503</v>
      </c>
      <c r="G278" s="12" t="s">
        <v>504</v>
      </c>
    </row>
    <row r="279" spans="1:7" ht="21" customHeight="1">
      <c r="A279" s="18" t="s">
        <v>812</v>
      </c>
      <c r="B279" s="19" t="s">
        <v>813</v>
      </c>
      <c r="C279" s="18" t="s">
        <v>564</v>
      </c>
      <c r="D279" s="18" t="s">
        <v>15</v>
      </c>
      <c r="E279" s="20">
        <v>8.8999999999999996E-2</v>
      </c>
      <c r="F279" s="21">
        <v>28.24</v>
      </c>
      <c r="G279" s="21">
        <f>ROUND(ROUND(E279,8)*F279,2)</f>
        <v>2.5099999999999998</v>
      </c>
    </row>
    <row r="280" spans="1:7" ht="15" customHeight="1">
      <c r="A280" s="1"/>
      <c r="B280" s="1"/>
      <c r="C280" s="1"/>
      <c r="D280" s="1"/>
      <c r="E280" s="77" t="s">
        <v>517</v>
      </c>
      <c r="F280" s="77"/>
      <c r="G280" s="22">
        <f>SUM(G279:G279)</f>
        <v>2.5099999999999998</v>
      </c>
    </row>
    <row r="281" spans="1:7" ht="15" customHeight="1">
      <c r="A281" s="1"/>
      <c r="B281" s="1"/>
      <c r="C281" s="1"/>
      <c r="D281" s="1"/>
      <c r="E281" s="78" t="s">
        <v>522</v>
      </c>
      <c r="F281" s="78"/>
      <c r="G281" s="4">
        <f>SUM(G277,G280)</f>
        <v>2.5399999999999996</v>
      </c>
    </row>
    <row r="282" spans="1:7" ht="15" customHeight="1">
      <c r="A282" s="1"/>
      <c r="B282" s="1"/>
      <c r="C282" s="1"/>
      <c r="D282" s="1"/>
      <c r="E282" s="78" t="s">
        <v>523</v>
      </c>
      <c r="F282" s="78"/>
      <c r="G282" s="4">
        <f>ROUND(G281*(0/100),2)</f>
        <v>0</v>
      </c>
    </row>
    <row r="283" spans="1:7" ht="15" customHeight="1">
      <c r="A283" s="1"/>
      <c r="B283" s="1"/>
      <c r="C283" s="1"/>
      <c r="D283" s="1"/>
      <c r="E283" s="78" t="s">
        <v>524</v>
      </c>
      <c r="F283" s="78"/>
      <c r="G283" s="4">
        <f>G282+G281</f>
        <v>2.5399999999999996</v>
      </c>
    </row>
    <row r="284" spans="1:7" ht="9.9499999999999993" customHeight="1">
      <c r="A284" s="1"/>
      <c r="B284" s="1"/>
      <c r="C284" s="1"/>
      <c r="D284" s="1"/>
      <c r="E284" s="79"/>
      <c r="F284" s="79"/>
      <c r="G284" s="79"/>
    </row>
    <row r="285" spans="1:7" ht="20.100000000000001" customHeight="1">
      <c r="A285" s="80" t="s">
        <v>1324</v>
      </c>
      <c r="B285" s="80"/>
      <c r="C285" s="80"/>
      <c r="D285" s="80"/>
      <c r="E285" s="80"/>
      <c r="F285" s="80"/>
      <c r="G285" s="80"/>
    </row>
    <row r="286" spans="1:7" ht="15" customHeight="1">
      <c r="A286" s="76" t="s">
        <v>553</v>
      </c>
      <c r="B286" s="76"/>
      <c r="C286" s="12" t="s">
        <v>4</v>
      </c>
      <c r="D286" s="12" t="s">
        <v>501</v>
      </c>
      <c r="E286" s="12" t="s">
        <v>502</v>
      </c>
      <c r="F286" s="12" t="s">
        <v>503</v>
      </c>
      <c r="G286" s="12" t="s">
        <v>504</v>
      </c>
    </row>
    <row r="287" spans="1:7" ht="21" customHeight="1">
      <c r="A287" s="18" t="s">
        <v>871</v>
      </c>
      <c r="B287" s="19" t="s">
        <v>872</v>
      </c>
      <c r="C287" s="18" t="s">
        <v>14</v>
      </c>
      <c r="D287" s="18" t="s">
        <v>81</v>
      </c>
      <c r="E287" s="20">
        <v>1</v>
      </c>
      <c r="F287" s="21">
        <v>86.56</v>
      </c>
      <c r="G287" s="21">
        <f>ROUND(ROUND(E287,8)*F287,2)</f>
        <v>86.56</v>
      </c>
    </row>
    <row r="288" spans="1:7" ht="15" customHeight="1">
      <c r="A288" s="1"/>
      <c r="B288" s="1"/>
      <c r="C288" s="1"/>
      <c r="D288" s="1"/>
      <c r="E288" s="77" t="s">
        <v>555</v>
      </c>
      <c r="F288" s="77"/>
      <c r="G288" s="22">
        <f>SUM(G287:G287)</f>
        <v>86.56</v>
      </c>
    </row>
    <row r="289" spans="1:7" ht="15" customHeight="1">
      <c r="A289" s="76" t="s">
        <v>586</v>
      </c>
      <c r="B289" s="76"/>
      <c r="C289" s="12" t="s">
        <v>4</v>
      </c>
      <c r="D289" s="12" t="s">
        <v>501</v>
      </c>
      <c r="E289" s="12" t="s">
        <v>502</v>
      </c>
      <c r="F289" s="12" t="s">
        <v>503</v>
      </c>
      <c r="G289" s="12" t="s">
        <v>504</v>
      </c>
    </row>
    <row r="290" spans="1:7" ht="15" customHeight="1">
      <c r="A290" s="18" t="s">
        <v>818</v>
      </c>
      <c r="B290" s="19" t="s">
        <v>819</v>
      </c>
      <c r="C290" s="18" t="s">
        <v>14</v>
      </c>
      <c r="D290" s="18" t="s">
        <v>15</v>
      </c>
      <c r="E290" s="20">
        <v>0.41699999999999998</v>
      </c>
      <c r="F290" s="21">
        <v>28.88</v>
      </c>
      <c r="G290" s="21">
        <f>ROUND(ROUND(E290,8)*F290,2)</f>
        <v>12.04</v>
      </c>
    </row>
    <row r="291" spans="1:7" ht="15" customHeight="1">
      <c r="A291" s="18" t="s">
        <v>607</v>
      </c>
      <c r="B291" s="19" t="s">
        <v>608</v>
      </c>
      <c r="C291" s="18" t="s">
        <v>14</v>
      </c>
      <c r="D291" s="18" t="s">
        <v>15</v>
      </c>
      <c r="E291" s="20">
        <v>0.41699999999999998</v>
      </c>
      <c r="F291" s="21">
        <v>22.1</v>
      </c>
      <c r="G291" s="21">
        <f>ROUND(ROUND(E291,8)*F291,2)</f>
        <v>9.2200000000000006</v>
      </c>
    </row>
    <row r="292" spans="1:7" ht="18" customHeight="1">
      <c r="A292" s="1"/>
      <c r="B292" s="1"/>
      <c r="C292" s="1"/>
      <c r="D292" s="1"/>
      <c r="E292" s="77" t="s">
        <v>589</v>
      </c>
      <c r="F292" s="77"/>
      <c r="G292" s="22">
        <f>SUM(G290:G291)</f>
        <v>21.259999999999998</v>
      </c>
    </row>
    <row r="293" spans="1:7" ht="15" customHeight="1">
      <c r="A293" s="1"/>
      <c r="B293" s="1"/>
      <c r="C293" s="1"/>
      <c r="D293" s="1"/>
      <c r="E293" s="78" t="s">
        <v>522</v>
      </c>
      <c r="F293" s="78"/>
      <c r="G293" s="4">
        <f>SUM(G288,G292)</f>
        <v>107.82</v>
      </c>
    </row>
    <row r="294" spans="1:7" ht="15" customHeight="1">
      <c r="A294" s="1"/>
      <c r="B294" s="1"/>
      <c r="C294" s="1"/>
      <c r="D294" s="1"/>
      <c r="E294" s="78" t="s">
        <v>523</v>
      </c>
      <c r="F294" s="78"/>
      <c r="G294" s="4">
        <f>ROUND(G293*(0/100),2)</f>
        <v>0</v>
      </c>
    </row>
    <row r="295" spans="1:7" ht="15" customHeight="1">
      <c r="A295" s="1"/>
      <c r="B295" s="1"/>
      <c r="C295" s="1"/>
      <c r="D295" s="1"/>
      <c r="E295" s="78" t="s">
        <v>524</v>
      </c>
      <c r="F295" s="78"/>
      <c r="G295" s="4">
        <f>G294+G293</f>
        <v>107.82</v>
      </c>
    </row>
    <row r="296" spans="1:7" ht="9.9499999999999993" customHeight="1">
      <c r="A296" s="1"/>
      <c r="B296" s="1"/>
      <c r="C296" s="1"/>
      <c r="D296" s="1"/>
      <c r="E296" s="79"/>
      <c r="F296" s="79"/>
      <c r="G296" s="79"/>
    </row>
    <row r="297" spans="1:7" ht="20.100000000000001" customHeight="1">
      <c r="A297" s="80" t="s">
        <v>1325</v>
      </c>
      <c r="B297" s="80"/>
      <c r="C297" s="80"/>
      <c r="D297" s="80"/>
      <c r="E297" s="80"/>
      <c r="F297" s="80"/>
      <c r="G297" s="80"/>
    </row>
    <row r="298" spans="1:7" ht="15" customHeight="1">
      <c r="A298" s="76" t="s">
        <v>874</v>
      </c>
      <c r="B298" s="76"/>
      <c r="C298" s="12" t="s">
        <v>4</v>
      </c>
      <c r="D298" s="12" t="s">
        <v>501</v>
      </c>
      <c r="E298" s="12" t="s">
        <v>502</v>
      </c>
      <c r="F298" s="12" t="s">
        <v>503</v>
      </c>
      <c r="G298" s="12" t="s">
        <v>504</v>
      </c>
    </row>
    <row r="299" spans="1:7" ht="15" customHeight="1">
      <c r="A299" s="18" t="s">
        <v>875</v>
      </c>
      <c r="B299" s="19" t="s">
        <v>876</v>
      </c>
      <c r="C299" s="18" t="s">
        <v>564</v>
      </c>
      <c r="D299" s="18" t="s">
        <v>48</v>
      </c>
      <c r="E299" s="20">
        <v>1.05</v>
      </c>
      <c r="F299" s="21">
        <v>165</v>
      </c>
      <c r="G299" s="21">
        <f>ROUND(ROUND(E299,8)*F299,2)</f>
        <v>173.25</v>
      </c>
    </row>
    <row r="300" spans="1:7" ht="15" customHeight="1">
      <c r="A300" s="1"/>
      <c r="B300" s="1"/>
      <c r="C300" s="1"/>
      <c r="D300" s="1"/>
      <c r="E300" s="77" t="s">
        <v>877</v>
      </c>
      <c r="F300" s="77"/>
      <c r="G300" s="22">
        <f>SUM(G299:G299)</f>
        <v>173.25</v>
      </c>
    </row>
    <row r="301" spans="1:7" ht="15" customHeight="1">
      <c r="A301" s="76" t="s">
        <v>553</v>
      </c>
      <c r="B301" s="76"/>
      <c r="C301" s="12" t="s">
        <v>4</v>
      </c>
      <c r="D301" s="12" t="s">
        <v>501</v>
      </c>
      <c r="E301" s="12" t="s">
        <v>502</v>
      </c>
      <c r="F301" s="12" t="s">
        <v>503</v>
      </c>
      <c r="G301" s="12" t="s">
        <v>504</v>
      </c>
    </row>
    <row r="302" spans="1:7" ht="15" customHeight="1">
      <c r="A302" s="18" t="s">
        <v>878</v>
      </c>
      <c r="B302" s="19" t="s">
        <v>879</v>
      </c>
      <c r="C302" s="18" t="s">
        <v>14</v>
      </c>
      <c r="D302" s="18" t="s">
        <v>101</v>
      </c>
      <c r="E302" s="20">
        <v>7.73</v>
      </c>
      <c r="F302" s="21">
        <v>3.95</v>
      </c>
      <c r="G302" s="21">
        <f>ROUND(ROUND(E302,8)*F302,2)</f>
        <v>30.53</v>
      </c>
    </row>
    <row r="303" spans="1:7" ht="15" customHeight="1">
      <c r="A303" s="1"/>
      <c r="B303" s="1"/>
      <c r="C303" s="1"/>
      <c r="D303" s="1"/>
      <c r="E303" s="77" t="s">
        <v>555</v>
      </c>
      <c r="F303" s="77"/>
      <c r="G303" s="22">
        <f>SUM(G302:G302)</f>
        <v>30.53</v>
      </c>
    </row>
    <row r="304" spans="1:7" ht="15" customHeight="1">
      <c r="A304" s="76" t="s">
        <v>586</v>
      </c>
      <c r="B304" s="76"/>
      <c r="C304" s="12" t="s">
        <v>4</v>
      </c>
      <c r="D304" s="12" t="s">
        <v>501</v>
      </c>
      <c r="E304" s="12" t="s">
        <v>502</v>
      </c>
      <c r="F304" s="12" t="s">
        <v>503</v>
      </c>
      <c r="G304" s="12" t="s">
        <v>504</v>
      </c>
    </row>
    <row r="305" spans="1:7" ht="21" customHeight="1">
      <c r="A305" s="18" t="s">
        <v>858</v>
      </c>
      <c r="B305" s="19" t="s">
        <v>859</v>
      </c>
      <c r="C305" s="18" t="s">
        <v>14</v>
      </c>
      <c r="D305" s="18" t="s">
        <v>15</v>
      </c>
      <c r="E305" s="20">
        <v>1.1559999999999999</v>
      </c>
      <c r="F305" s="21">
        <v>28.73</v>
      </c>
      <c r="G305" s="21">
        <f>ROUND(ROUND(E305,8)*F305,2)</f>
        <v>33.21</v>
      </c>
    </row>
    <row r="306" spans="1:7" ht="15" customHeight="1">
      <c r="A306" s="18" t="s">
        <v>607</v>
      </c>
      <c r="B306" s="19" t="s">
        <v>608</v>
      </c>
      <c r="C306" s="18" t="s">
        <v>14</v>
      </c>
      <c r="D306" s="18" t="s">
        <v>15</v>
      </c>
      <c r="E306" s="20">
        <v>0.57799999999999996</v>
      </c>
      <c r="F306" s="21">
        <v>22.1</v>
      </c>
      <c r="G306" s="21">
        <f>ROUND(ROUND(E306,8)*F306,2)</f>
        <v>12.77</v>
      </c>
    </row>
    <row r="307" spans="1:7" ht="18" customHeight="1">
      <c r="A307" s="1"/>
      <c r="B307" s="1"/>
      <c r="C307" s="1"/>
      <c r="D307" s="1"/>
      <c r="E307" s="77" t="s">
        <v>589</v>
      </c>
      <c r="F307" s="77"/>
      <c r="G307" s="22">
        <f>SUM(G305:G306)</f>
        <v>45.980000000000004</v>
      </c>
    </row>
    <row r="308" spans="1:7" ht="15" customHeight="1">
      <c r="A308" s="1"/>
      <c r="B308" s="1"/>
      <c r="C308" s="1"/>
      <c r="D308" s="1"/>
      <c r="E308" s="78" t="s">
        <v>522</v>
      </c>
      <c r="F308" s="78"/>
      <c r="G308" s="4">
        <f>SUM(G300,G303,G307)</f>
        <v>249.76</v>
      </c>
    </row>
    <row r="309" spans="1:7" ht="15" customHeight="1">
      <c r="A309" s="1"/>
      <c r="B309" s="1"/>
      <c r="C309" s="1"/>
      <c r="D309" s="1"/>
      <c r="E309" s="78" t="s">
        <v>523</v>
      </c>
      <c r="F309" s="78"/>
      <c r="G309" s="4">
        <f>ROUND(G308*(0/100),2)</f>
        <v>0</v>
      </c>
    </row>
    <row r="310" spans="1:7" ht="15" customHeight="1">
      <c r="A310" s="1"/>
      <c r="B310" s="1"/>
      <c r="C310" s="1"/>
      <c r="D310" s="1"/>
      <c r="E310" s="78" t="s">
        <v>524</v>
      </c>
      <c r="F310" s="78"/>
      <c r="G310" s="4">
        <f>G309+G308</f>
        <v>249.76</v>
      </c>
    </row>
    <row r="311" spans="1:7" ht="9.9499999999999993" customHeight="1">
      <c r="A311" s="1"/>
      <c r="B311" s="1"/>
      <c r="C311" s="1"/>
      <c r="D311" s="1"/>
      <c r="E311" s="79"/>
      <c r="F311" s="79"/>
      <c r="G311" s="79"/>
    </row>
    <row r="312" spans="1:7" ht="20.100000000000001" customHeight="1">
      <c r="A312" s="80" t="s">
        <v>1326</v>
      </c>
      <c r="B312" s="80"/>
      <c r="C312" s="80"/>
      <c r="D312" s="80"/>
      <c r="E312" s="80"/>
      <c r="F312" s="80"/>
      <c r="G312" s="80"/>
    </row>
    <row r="313" spans="1:7" ht="15" customHeight="1">
      <c r="A313" s="76" t="s">
        <v>553</v>
      </c>
      <c r="B313" s="76"/>
      <c r="C313" s="12" t="s">
        <v>4</v>
      </c>
      <c r="D313" s="12" t="s">
        <v>501</v>
      </c>
      <c r="E313" s="12" t="s">
        <v>502</v>
      </c>
      <c r="F313" s="12" t="s">
        <v>503</v>
      </c>
      <c r="G313" s="12" t="s">
        <v>504</v>
      </c>
    </row>
    <row r="314" spans="1:7" ht="15" customHeight="1">
      <c r="A314" s="18" t="s">
        <v>878</v>
      </c>
      <c r="B314" s="19" t="s">
        <v>879</v>
      </c>
      <c r="C314" s="18" t="s">
        <v>14</v>
      </c>
      <c r="D314" s="18" t="s">
        <v>101</v>
      </c>
      <c r="E314" s="20">
        <v>7.73</v>
      </c>
      <c r="F314" s="21">
        <v>3.95</v>
      </c>
      <c r="G314" s="21">
        <f>ROUND(ROUND(E314,8)*F314,2)</f>
        <v>30.53</v>
      </c>
    </row>
    <row r="315" spans="1:7" ht="15" customHeight="1">
      <c r="A315" s="18" t="s">
        <v>881</v>
      </c>
      <c r="B315" s="19" t="s">
        <v>882</v>
      </c>
      <c r="C315" s="18" t="s">
        <v>564</v>
      </c>
      <c r="D315" s="18" t="s">
        <v>48</v>
      </c>
      <c r="E315" s="20">
        <v>1.05</v>
      </c>
      <c r="F315" s="21">
        <v>150</v>
      </c>
      <c r="G315" s="21">
        <f>ROUND(ROUND(E315,8)*F315,2)</f>
        <v>157.5</v>
      </c>
    </row>
    <row r="316" spans="1:7" ht="15" customHeight="1">
      <c r="A316" s="1"/>
      <c r="B316" s="1"/>
      <c r="C316" s="1"/>
      <c r="D316" s="1"/>
      <c r="E316" s="77" t="s">
        <v>555</v>
      </c>
      <c r="F316" s="77"/>
      <c r="G316" s="22">
        <f>SUM(G314:G315)</f>
        <v>188.03</v>
      </c>
    </row>
    <row r="317" spans="1:7" ht="15" customHeight="1">
      <c r="A317" s="76" t="s">
        <v>586</v>
      </c>
      <c r="B317" s="76"/>
      <c r="C317" s="12" t="s">
        <v>4</v>
      </c>
      <c r="D317" s="12" t="s">
        <v>501</v>
      </c>
      <c r="E317" s="12" t="s">
        <v>502</v>
      </c>
      <c r="F317" s="12" t="s">
        <v>503</v>
      </c>
      <c r="G317" s="12" t="s">
        <v>504</v>
      </c>
    </row>
    <row r="318" spans="1:7" ht="21" customHeight="1">
      <c r="A318" s="18" t="s">
        <v>858</v>
      </c>
      <c r="B318" s="19" t="s">
        <v>859</v>
      </c>
      <c r="C318" s="18" t="s">
        <v>14</v>
      </c>
      <c r="D318" s="18" t="s">
        <v>15</v>
      </c>
      <c r="E318" s="20">
        <v>1.1559999999999999</v>
      </c>
      <c r="F318" s="21">
        <v>28.73</v>
      </c>
      <c r="G318" s="21">
        <f>ROUND(ROUND(E318,8)*F318,2)</f>
        <v>33.21</v>
      </c>
    </row>
    <row r="319" spans="1:7" ht="15" customHeight="1">
      <c r="A319" s="18" t="s">
        <v>607</v>
      </c>
      <c r="B319" s="19" t="s">
        <v>608</v>
      </c>
      <c r="C319" s="18" t="s">
        <v>14</v>
      </c>
      <c r="D319" s="18" t="s">
        <v>15</v>
      </c>
      <c r="E319" s="20">
        <v>0.57799999999999996</v>
      </c>
      <c r="F319" s="21">
        <v>22.1</v>
      </c>
      <c r="G319" s="21">
        <f>ROUND(ROUND(E319,8)*F319,2)</f>
        <v>12.77</v>
      </c>
    </row>
    <row r="320" spans="1:7" ht="18" customHeight="1">
      <c r="A320" s="1"/>
      <c r="B320" s="1"/>
      <c r="C320" s="1"/>
      <c r="D320" s="1"/>
      <c r="E320" s="77" t="s">
        <v>589</v>
      </c>
      <c r="F320" s="77"/>
      <c r="G320" s="22">
        <f>SUM(G318:G319)</f>
        <v>45.980000000000004</v>
      </c>
    </row>
    <row r="321" spans="1:7" ht="15" customHeight="1">
      <c r="A321" s="1"/>
      <c r="B321" s="1"/>
      <c r="C321" s="1"/>
      <c r="D321" s="1"/>
      <c r="E321" s="78" t="s">
        <v>522</v>
      </c>
      <c r="F321" s="78"/>
      <c r="G321" s="4">
        <f>SUM(G316,G320)</f>
        <v>234.01</v>
      </c>
    </row>
    <row r="322" spans="1:7" ht="15" customHeight="1">
      <c r="A322" s="1"/>
      <c r="B322" s="1"/>
      <c r="C322" s="1"/>
      <c r="D322" s="1"/>
      <c r="E322" s="78" t="s">
        <v>523</v>
      </c>
      <c r="F322" s="78"/>
      <c r="G322" s="4">
        <f>ROUND(G321*(0/100),2)</f>
        <v>0</v>
      </c>
    </row>
    <row r="323" spans="1:7" ht="15" customHeight="1">
      <c r="A323" s="1"/>
      <c r="B323" s="1"/>
      <c r="C323" s="1"/>
      <c r="D323" s="1"/>
      <c r="E323" s="78" t="s">
        <v>524</v>
      </c>
      <c r="F323" s="78"/>
      <c r="G323" s="4">
        <f>G322+G321</f>
        <v>234.01</v>
      </c>
    </row>
    <row r="324" spans="1:7" ht="9.9499999999999993" customHeight="1">
      <c r="A324" s="1"/>
      <c r="B324" s="1"/>
      <c r="C324" s="1"/>
      <c r="D324" s="1"/>
      <c r="E324" s="79"/>
      <c r="F324" s="79"/>
      <c r="G324" s="79"/>
    </row>
    <row r="325" spans="1:7" ht="20.100000000000001" customHeight="1">
      <c r="A325" s="80" t="s">
        <v>1327</v>
      </c>
      <c r="B325" s="80"/>
      <c r="C325" s="80"/>
      <c r="D325" s="80"/>
      <c r="E325" s="80"/>
      <c r="F325" s="80"/>
      <c r="G325" s="80"/>
    </row>
    <row r="326" spans="1:7" ht="15" customHeight="1">
      <c r="A326" s="76" t="s">
        <v>553</v>
      </c>
      <c r="B326" s="76"/>
      <c r="C326" s="12" t="s">
        <v>4</v>
      </c>
      <c r="D326" s="12" t="s">
        <v>501</v>
      </c>
      <c r="E326" s="12" t="s">
        <v>502</v>
      </c>
      <c r="F326" s="12" t="s">
        <v>503</v>
      </c>
      <c r="G326" s="12" t="s">
        <v>504</v>
      </c>
    </row>
    <row r="327" spans="1:7" ht="15" customHeight="1">
      <c r="A327" s="18" t="s">
        <v>884</v>
      </c>
      <c r="B327" s="19" t="s">
        <v>885</v>
      </c>
      <c r="C327" s="18" t="s">
        <v>14</v>
      </c>
      <c r="D327" s="18" t="s">
        <v>101</v>
      </c>
      <c r="E327" s="20">
        <v>0.28000000000000003</v>
      </c>
      <c r="F327" s="21">
        <v>138.51</v>
      </c>
      <c r="G327" s="21">
        <f>ROUND(ROUND(E327,8)*F327,2)</f>
        <v>38.78</v>
      </c>
    </row>
    <row r="328" spans="1:7" ht="15" customHeight="1">
      <c r="A328" s="1"/>
      <c r="B328" s="1"/>
      <c r="C328" s="1"/>
      <c r="D328" s="1"/>
      <c r="E328" s="77" t="s">
        <v>555</v>
      </c>
      <c r="F328" s="77"/>
      <c r="G328" s="22">
        <f>SUM(G327:G327)</f>
        <v>38.78</v>
      </c>
    </row>
    <row r="329" spans="1:7" ht="15" customHeight="1">
      <c r="A329" s="76" t="s">
        <v>586</v>
      </c>
      <c r="B329" s="76"/>
      <c r="C329" s="12" t="s">
        <v>4</v>
      </c>
      <c r="D329" s="12" t="s">
        <v>501</v>
      </c>
      <c r="E329" s="12" t="s">
        <v>502</v>
      </c>
      <c r="F329" s="12" t="s">
        <v>503</v>
      </c>
      <c r="G329" s="12" t="s">
        <v>504</v>
      </c>
    </row>
    <row r="330" spans="1:7" ht="21" customHeight="1">
      <c r="A330" s="18" t="s">
        <v>858</v>
      </c>
      <c r="B330" s="19" t="s">
        <v>859</v>
      </c>
      <c r="C330" s="18" t="s">
        <v>14</v>
      </c>
      <c r="D330" s="18" t="s">
        <v>15</v>
      </c>
      <c r="E330" s="20">
        <v>0.23</v>
      </c>
      <c r="F330" s="21">
        <v>28.73</v>
      </c>
      <c r="G330" s="21">
        <f>ROUND(ROUND(E330,8)*F330,2)</f>
        <v>6.61</v>
      </c>
    </row>
    <row r="331" spans="1:7" ht="15" customHeight="1">
      <c r="A331" s="18" t="s">
        <v>607</v>
      </c>
      <c r="B331" s="19" t="s">
        <v>608</v>
      </c>
      <c r="C331" s="18" t="s">
        <v>14</v>
      </c>
      <c r="D331" s="18" t="s">
        <v>15</v>
      </c>
      <c r="E331" s="20">
        <v>0.23</v>
      </c>
      <c r="F331" s="21">
        <v>22.1</v>
      </c>
      <c r="G331" s="21">
        <f>ROUND(ROUND(E331,8)*F331,2)</f>
        <v>5.08</v>
      </c>
    </row>
    <row r="332" spans="1:7" ht="18" customHeight="1">
      <c r="A332" s="1"/>
      <c r="B332" s="1"/>
      <c r="C332" s="1"/>
      <c r="D332" s="1"/>
      <c r="E332" s="77" t="s">
        <v>589</v>
      </c>
      <c r="F332" s="77"/>
      <c r="G332" s="22">
        <f>SUM(G330:G331)</f>
        <v>11.690000000000001</v>
      </c>
    </row>
    <row r="333" spans="1:7" ht="15" customHeight="1">
      <c r="A333" s="1"/>
      <c r="B333" s="1"/>
      <c r="C333" s="1"/>
      <c r="D333" s="1"/>
      <c r="E333" s="78" t="s">
        <v>522</v>
      </c>
      <c r="F333" s="78"/>
      <c r="G333" s="4">
        <f>SUM(G328,G332)</f>
        <v>50.47</v>
      </c>
    </row>
    <row r="334" spans="1:7" ht="15" customHeight="1">
      <c r="A334" s="1"/>
      <c r="B334" s="1"/>
      <c r="C334" s="1"/>
      <c r="D334" s="1"/>
      <c r="E334" s="78" t="s">
        <v>523</v>
      </c>
      <c r="F334" s="78"/>
      <c r="G334" s="4">
        <f>ROUND(G333*(0/100),2)</f>
        <v>0</v>
      </c>
    </row>
    <row r="335" spans="1:7" ht="15" customHeight="1">
      <c r="A335" s="1"/>
      <c r="B335" s="1"/>
      <c r="C335" s="1"/>
      <c r="D335" s="1"/>
      <c r="E335" s="78" t="s">
        <v>524</v>
      </c>
      <c r="F335" s="78"/>
      <c r="G335" s="4">
        <f>G334+G333</f>
        <v>50.47</v>
      </c>
    </row>
    <row r="336" spans="1:7" ht="9.9499999999999993" customHeight="1">
      <c r="A336" s="1"/>
      <c r="B336" s="1"/>
      <c r="C336" s="1"/>
      <c r="D336" s="1"/>
      <c r="E336" s="79"/>
      <c r="F336" s="79"/>
      <c r="G336" s="79"/>
    </row>
    <row r="337" spans="1:7" ht="20.100000000000001" customHeight="1">
      <c r="A337" s="80" t="s">
        <v>1328</v>
      </c>
      <c r="B337" s="80"/>
      <c r="C337" s="80"/>
      <c r="D337" s="80"/>
      <c r="E337" s="80"/>
      <c r="F337" s="80"/>
      <c r="G337" s="80"/>
    </row>
    <row r="338" spans="1:7" ht="15" customHeight="1">
      <c r="A338" s="76" t="s">
        <v>518</v>
      </c>
      <c r="B338" s="76"/>
      <c r="C338" s="12" t="s">
        <v>4</v>
      </c>
      <c r="D338" s="12" t="s">
        <v>501</v>
      </c>
      <c r="E338" s="12" t="s">
        <v>502</v>
      </c>
      <c r="F338" s="12" t="s">
        <v>503</v>
      </c>
      <c r="G338" s="12" t="s">
        <v>504</v>
      </c>
    </row>
    <row r="339" spans="1:7" ht="21" customHeight="1">
      <c r="A339" s="18" t="s">
        <v>887</v>
      </c>
      <c r="B339" s="19" t="s">
        <v>888</v>
      </c>
      <c r="C339" s="18" t="s">
        <v>170</v>
      </c>
      <c r="D339" s="18" t="s">
        <v>889</v>
      </c>
      <c r="E339" s="20">
        <v>0.01</v>
      </c>
      <c r="F339" s="21">
        <v>658.14</v>
      </c>
      <c r="G339" s="21">
        <f>ROUND(ROUND(E339,8)*F339,2)</f>
        <v>6.58</v>
      </c>
    </row>
    <row r="340" spans="1:7" ht="29.1" customHeight="1">
      <c r="A340" s="18" t="s">
        <v>890</v>
      </c>
      <c r="B340" s="19" t="s">
        <v>891</v>
      </c>
      <c r="C340" s="18" t="s">
        <v>170</v>
      </c>
      <c r="D340" s="18" t="s">
        <v>171</v>
      </c>
      <c r="E340" s="20">
        <v>0.35</v>
      </c>
      <c r="F340" s="21">
        <v>124.65</v>
      </c>
      <c r="G340" s="21">
        <f>ROUND(ROUND(E340,8)*F340,2)</f>
        <v>43.63</v>
      </c>
    </row>
    <row r="341" spans="1:7" ht="15" customHeight="1">
      <c r="A341" s="18" t="s">
        <v>892</v>
      </c>
      <c r="B341" s="19" t="s">
        <v>893</v>
      </c>
      <c r="C341" s="18" t="s">
        <v>170</v>
      </c>
      <c r="D341" s="18" t="s">
        <v>171</v>
      </c>
      <c r="E341" s="20">
        <v>0.8</v>
      </c>
      <c r="F341" s="21">
        <v>186.75</v>
      </c>
      <c r="G341" s="21">
        <f>ROUND(ROUND(E341,8)*F341,2)</f>
        <v>149.4</v>
      </c>
    </row>
    <row r="342" spans="1:7" ht="15" customHeight="1">
      <c r="A342" s="1"/>
      <c r="B342" s="1"/>
      <c r="C342" s="1"/>
      <c r="D342" s="1"/>
      <c r="E342" s="77" t="s">
        <v>521</v>
      </c>
      <c r="F342" s="77"/>
      <c r="G342" s="22">
        <f>SUM(G339:G341)</f>
        <v>199.61</v>
      </c>
    </row>
    <row r="343" spans="1:7" ht="15" customHeight="1">
      <c r="A343" s="1"/>
      <c r="B343" s="1"/>
      <c r="C343" s="1"/>
      <c r="D343" s="1"/>
      <c r="E343" s="78" t="s">
        <v>522</v>
      </c>
      <c r="F343" s="78"/>
      <c r="G343" s="4">
        <f>SUM(G342)</f>
        <v>199.61</v>
      </c>
    </row>
    <row r="344" spans="1:7" ht="15" customHeight="1">
      <c r="A344" s="1"/>
      <c r="B344" s="1"/>
      <c r="C344" s="1"/>
      <c r="D344" s="1"/>
      <c r="E344" s="78" t="s">
        <v>523</v>
      </c>
      <c r="F344" s="78"/>
      <c r="G344" s="4">
        <f>ROUND(G343*(0/100),2)</f>
        <v>0</v>
      </c>
    </row>
    <row r="345" spans="1:7" ht="15" customHeight="1">
      <c r="A345" s="1"/>
      <c r="B345" s="1"/>
      <c r="C345" s="1"/>
      <c r="D345" s="1"/>
      <c r="E345" s="78" t="s">
        <v>524</v>
      </c>
      <c r="F345" s="78"/>
      <c r="G345" s="4">
        <f>G344+G343</f>
        <v>199.61</v>
      </c>
    </row>
    <row r="346" spans="1:7" ht="9.9499999999999993" customHeight="1">
      <c r="A346" s="1"/>
      <c r="B346" s="1"/>
      <c r="C346" s="1"/>
      <c r="D346" s="1"/>
      <c r="E346" s="79"/>
      <c r="F346" s="79"/>
      <c r="G346" s="79"/>
    </row>
    <row r="347" spans="1:7" ht="20.100000000000001" customHeight="1">
      <c r="A347" s="80" t="s">
        <v>1329</v>
      </c>
      <c r="B347" s="80"/>
      <c r="C347" s="80"/>
      <c r="D347" s="80"/>
      <c r="E347" s="80"/>
      <c r="F347" s="80"/>
      <c r="G347" s="80"/>
    </row>
    <row r="348" spans="1:7" ht="15" customHeight="1">
      <c r="A348" s="76" t="s">
        <v>553</v>
      </c>
      <c r="B348" s="76"/>
      <c r="C348" s="12" t="s">
        <v>4</v>
      </c>
      <c r="D348" s="12" t="s">
        <v>501</v>
      </c>
      <c r="E348" s="12" t="s">
        <v>502</v>
      </c>
      <c r="F348" s="12" t="s">
        <v>503</v>
      </c>
      <c r="G348" s="12" t="s">
        <v>504</v>
      </c>
    </row>
    <row r="349" spans="1:7" ht="21" customHeight="1">
      <c r="A349" s="18" t="s">
        <v>896</v>
      </c>
      <c r="B349" s="19" t="s">
        <v>897</v>
      </c>
      <c r="C349" s="18" t="s">
        <v>14</v>
      </c>
      <c r="D349" s="18" t="s">
        <v>101</v>
      </c>
      <c r="E349" s="20">
        <v>1.6</v>
      </c>
      <c r="F349" s="21">
        <v>37.770000000000003</v>
      </c>
      <c r="G349" s="21">
        <f>ROUND(ROUND(E349,8)*F349,2)</f>
        <v>60.43</v>
      </c>
    </row>
    <row r="350" spans="1:7" ht="15" customHeight="1">
      <c r="A350" s="1"/>
      <c r="B350" s="1"/>
      <c r="C350" s="1"/>
      <c r="D350" s="1"/>
      <c r="E350" s="77" t="s">
        <v>555</v>
      </c>
      <c r="F350" s="77"/>
      <c r="G350" s="22">
        <f>SUM(G349:G349)</f>
        <v>60.43</v>
      </c>
    </row>
    <row r="351" spans="1:7" ht="15" customHeight="1">
      <c r="A351" s="76" t="s">
        <v>586</v>
      </c>
      <c r="B351" s="76"/>
      <c r="C351" s="12" t="s">
        <v>4</v>
      </c>
      <c r="D351" s="12" t="s">
        <v>501</v>
      </c>
      <c r="E351" s="12" t="s">
        <v>502</v>
      </c>
      <c r="F351" s="12" t="s">
        <v>503</v>
      </c>
      <c r="G351" s="12" t="s">
        <v>504</v>
      </c>
    </row>
    <row r="352" spans="1:7" ht="21" customHeight="1">
      <c r="A352" s="18" t="s">
        <v>898</v>
      </c>
      <c r="B352" s="19" t="s">
        <v>899</v>
      </c>
      <c r="C352" s="18" t="s">
        <v>14</v>
      </c>
      <c r="D352" s="18" t="s">
        <v>15</v>
      </c>
      <c r="E352" s="20">
        <v>0.96</v>
      </c>
      <c r="F352" s="21">
        <v>22.26</v>
      </c>
      <c r="G352" s="21">
        <f>ROUND(ROUND(E352,8)*F352,2)</f>
        <v>21.37</v>
      </c>
    </row>
    <row r="353" spans="1:7" ht="15" customHeight="1">
      <c r="A353" s="18" t="s">
        <v>900</v>
      </c>
      <c r="B353" s="19" t="s">
        <v>901</v>
      </c>
      <c r="C353" s="18" t="s">
        <v>14</v>
      </c>
      <c r="D353" s="18" t="s">
        <v>15</v>
      </c>
      <c r="E353" s="20">
        <v>0.47599999999999998</v>
      </c>
      <c r="F353" s="21">
        <v>28.88</v>
      </c>
      <c r="G353" s="21">
        <f>ROUND(ROUND(E353,8)*F353,2)</f>
        <v>13.75</v>
      </c>
    </row>
    <row r="354" spans="1:7" ht="18" customHeight="1">
      <c r="A354" s="1"/>
      <c r="B354" s="1"/>
      <c r="C354" s="1"/>
      <c r="D354" s="1"/>
      <c r="E354" s="77" t="s">
        <v>589</v>
      </c>
      <c r="F354" s="77"/>
      <c r="G354" s="22">
        <f>SUM(G352:G353)</f>
        <v>35.120000000000005</v>
      </c>
    </row>
    <row r="355" spans="1:7" ht="15" customHeight="1">
      <c r="A355" s="1"/>
      <c r="B355" s="1"/>
      <c r="C355" s="1"/>
      <c r="D355" s="1"/>
      <c r="E355" s="78" t="s">
        <v>522</v>
      </c>
      <c r="F355" s="78"/>
      <c r="G355" s="4">
        <f>SUM(G350,G354)</f>
        <v>95.550000000000011</v>
      </c>
    </row>
    <row r="356" spans="1:7" ht="15" customHeight="1">
      <c r="A356" s="1"/>
      <c r="B356" s="1"/>
      <c r="C356" s="1"/>
      <c r="D356" s="1"/>
      <c r="E356" s="78" t="s">
        <v>523</v>
      </c>
      <c r="F356" s="78"/>
      <c r="G356" s="4">
        <f>ROUND(G355*(0/100),2)</f>
        <v>0</v>
      </c>
    </row>
    <row r="357" spans="1:7" ht="15" customHeight="1">
      <c r="A357" s="1"/>
      <c r="B357" s="1"/>
      <c r="C357" s="1"/>
      <c r="D357" s="1"/>
      <c r="E357" s="78" t="s">
        <v>524</v>
      </c>
      <c r="F357" s="78"/>
      <c r="G357" s="4">
        <f>G356+G355</f>
        <v>95.550000000000011</v>
      </c>
    </row>
    <row r="358" spans="1:7" ht="9.9499999999999993" customHeight="1">
      <c r="A358" s="1"/>
      <c r="B358" s="1"/>
      <c r="C358" s="1"/>
      <c r="D358" s="1"/>
      <c r="E358" s="79"/>
      <c r="F358" s="79"/>
      <c r="G358" s="79"/>
    </row>
    <row r="359" spans="1:7" ht="20.100000000000001" customHeight="1">
      <c r="A359" s="80" t="s">
        <v>1330</v>
      </c>
      <c r="B359" s="80"/>
      <c r="C359" s="80"/>
      <c r="D359" s="80"/>
      <c r="E359" s="80"/>
      <c r="F359" s="80"/>
      <c r="G359" s="80"/>
    </row>
    <row r="360" spans="1:7" ht="15" customHeight="1">
      <c r="A360" s="76" t="s">
        <v>553</v>
      </c>
      <c r="B360" s="76"/>
      <c r="C360" s="12" t="s">
        <v>4</v>
      </c>
      <c r="D360" s="12" t="s">
        <v>501</v>
      </c>
      <c r="E360" s="12" t="s">
        <v>502</v>
      </c>
      <c r="F360" s="12" t="s">
        <v>503</v>
      </c>
      <c r="G360" s="12" t="s">
        <v>504</v>
      </c>
    </row>
    <row r="361" spans="1:7" ht="15" customHeight="1">
      <c r="A361" s="18" t="s">
        <v>908</v>
      </c>
      <c r="B361" s="19" t="s">
        <v>909</v>
      </c>
      <c r="C361" s="18" t="s">
        <v>14</v>
      </c>
      <c r="D361" s="18" t="s">
        <v>101</v>
      </c>
      <c r="E361" s="20">
        <v>0.26</v>
      </c>
      <c r="F361" s="21">
        <v>8.01</v>
      </c>
      <c r="G361" s="21">
        <f>ROUND(ROUND(E361,8)*F361,2)</f>
        <v>2.08</v>
      </c>
    </row>
    <row r="362" spans="1:7" ht="21" customHeight="1">
      <c r="A362" s="18" t="s">
        <v>910</v>
      </c>
      <c r="B362" s="19" t="s">
        <v>911</v>
      </c>
      <c r="C362" s="18" t="s">
        <v>14</v>
      </c>
      <c r="D362" s="18" t="s">
        <v>48</v>
      </c>
      <c r="E362" s="20">
        <v>1.1499999999999999</v>
      </c>
      <c r="F362" s="21">
        <v>68.2</v>
      </c>
      <c r="G362" s="21">
        <f>ROUND(ROUND(E362,8)*F362,2)</f>
        <v>78.430000000000007</v>
      </c>
    </row>
    <row r="363" spans="1:7" ht="21" customHeight="1">
      <c r="A363" s="18" t="s">
        <v>912</v>
      </c>
      <c r="B363" s="19" t="s">
        <v>913</v>
      </c>
      <c r="C363" s="18" t="s">
        <v>14</v>
      </c>
      <c r="D363" s="18" t="s">
        <v>817</v>
      </c>
      <c r="E363" s="20">
        <v>0.61499999999999999</v>
      </c>
      <c r="F363" s="21">
        <v>21.59</v>
      </c>
      <c r="G363" s="21">
        <f>ROUND(ROUND(E363,8)*F363,2)</f>
        <v>13.28</v>
      </c>
    </row>
    <row r="364" spans="1:7" ht="15" customHeight="1">
      <c r="A364" s="1"/>
      <c r="B364" s="1"/>
      <c r="C364" s="1"/>
      <c r="D364" s="1"/>
      <c r="E364" s="77" t="s">
        <v>555</v>
      </c>
      <c r="F364" s="77"/>
      <c r="G364" s="22">
        <f>SUM(G361:G363)</f>
        <v>93.79</v>
      </c>
    </row>
    <row r="365" spans="1:7" ht="15" customHeight="1">
      <c r="A365" s="76" t="s">
        <v>586</v>
      </c>
      <c r="B365" s="76"/>
      <c r="C365" s="12" t="s">
        <v>4</v>
      </c>
      <c r="D365" s="12" t="s">
        <v>501</v>
      </c>
      <c r="E365" s="12" t="s">
        <v>502</v>
      </c>
      <c r="F365" s="12" t="s">
        <v>503</v>
      </c>
      <c r="G365" s="12" t="s">
        <v>504</v>
      </c>
    </row>
    <row r="366" spans="1:7" ht="21" customHeight="1">
      <c r="A366" s="18" t="s">
        <v>898</v>
      </c>
      <c r="B366" s="19" t="s">
        <v>899</v>
      </c>
      <c r="C366" s="18" t="s">
        <v>14</v>
      </c>
      <c r="D366" s="18" t="s">
        <v>15</v>
      </c>
      <c r="E366" s="20">
        <v>0.192</v>
      </c>
      <c r="F366" s="21">
        <v>22.26</v>
      </c>
      <c r="G366" s="21">
        <f>ROUND(ROUND(E366,8)*F366,2)</f>
        <v>4.2699999999999996</v>
      </c>
    </row>
    <row r="367" spans="1:7" ht="15" customHeight="1">
      <c r="A367" s="18" t="s">
        <v>900</v>
      </c>
      <c r="B367" s="19" t="s">
        <v>901</v>
      </c>
      <c r="C367" s="18" t="s">
        <v>14</v>
      </c>
      <c r="D367" s="18" t="s">
        <v>15</v>
      </c>
      <c r="E367" s="20">
        <v>0.94799999999999995</v>
      </c>
      <c r="F367" s="21">
        <v>28.88</v>
      </c>
      <c r="G367" s="21">
        <f>ROUND(ROUND(E367,8)*F367,2)</f>
        <v>27.38</v>
      </c>
    </row>
    <row r="368" spans="1:7" ht="18" customHeight="1">
      <c r="A368" s="1"/>
      <c r="B368" s="1"/>
      <c r="C368" s="1"/>
      <c r="D368" s="1"/>
      <c r="E368" s="77" t="s">
        <v>589</v>
      </c>
      <c r="F368" s="77"/>
      <c r="G368" s="22">
        <f>SUM(G366:G367)</f>
        <v>31.65</v>
      </c>
    </row>
    <row r="369" spans="1:7" ht="15" customHeight="1">
      <c r="A369" s="1"/>
      <c r="B369" s="1"/>
      <c r="C369" s="1"/>
      <c r="D369" s="1"/>
      <c r="E369" s="78" t="s">
        <v>522</v>
      </c>
      <c r="F369" s="78"/>
      <c r="G369" s="4">
        <f>SUM(G364,G368)</f>
        <v>125.44</v>
      </c>
    </row>
    <row r="370" spans="1:7" ht="15" customHeight="1">
      <c r="A370" s="1"/>
      <c r="B370" s="1"/>
      <c r="C370" s="1"/>
      <c r="D370" s="1"/>
      <c r="E370" s="78" t="s">
        <v>523</v>
      </c>
      <c r="F370" s="78"/>
      <c r="G370" s="4">
        <f>ROUND(G369*(0/100),2)</f>
        <v>0</v>
      </c>
    </row>
    <row r="371" spans="1:7" ht="15" customHeight="1">
      <c r="A371" s="1"/>
      <c r="B371" s="1"/>
      <c r="C371" s="1"/>
      <c r="D371" s="1"/>
      <c r="E371" s="78" t="s">
        <v>524</v>
      </c>
      <c r="F371" s="78"/>
      <c r="G371" s="4">
        <f>G370+G369</f>
        <v>125.44</v>
      </c>
    </row>
    <row r="372" spans="1:7" ht="9.9499999999999993" customHeight="1">
      <c r="A372" s="1"/>
      <c r="B372" s="1"/>
      <c r="C372" s="1"/>
      <c r="D372" s="1"/>
      <c r="E372" s="79"/>
      <c r="F372" s="79"/>
      <c r="G372" s="79"/>
    </row>
    <row r="373" spans="1:7" ht="20.100000000000001" customHeight="1">
      <c r="A373" s="80" t="s">
        <v>1331</v>
      </c>
      <c r="B373" s="80"/>
      <c r="C373" s="80"/>
      <c r="D373" s="80"/>
      <c r="E373" s="80"/>
      <c r="F373" s="80"/>
      <c r="G373" s="80"/>
    </row>
    <row r="374" spans="1:7" ht="15" customHeight="1">
      <c r="A374" s="76" t="s">
        <v>807</v>
      </c>
      <c r="B374" s="76"/>
      <c r="C374" s="12" t="s">
        <v>4</v>
      </c>
      <c r="D374" s="12" t="s">
        <v>501</v>
      </c>
      <c r="E374" s="12" t="s">
        <v>502</v>
      </c>
      <c r="F374" s="12" t="s">
        <v>503</v>
      </c>
      <c r="G374" s="12" t="s">
        <v>504</v>
      </c>
    </row>
    <row r="375" spans="1:7" ht="29.1" customHeight="1">
      <c r="A375" s="18" t="s">
        <v>922</v>
      </c>
      <c r="B375" s="19" t="s">
        <v>923</v>
      </c>
      <c r="C375" s="18" t="s">
        <v>14</v>
      </c>
      <c r="D375" s="18" t="s">
        <v>840</v>
      </c>
      <c r="E375" s="20">
        <v>1.1999999999999999E-3</v>
      </c>
      <c r="F375" s="21">
        <v>27.49</v>
      </c>
      <c r="G375" s="21">
        <f>ROUND(ROUND(E375,8)*F375,2)</f>
        <v>0.03</v>
      </c>
    </row>
    <row r="376" spans="1:7" ht="29.1" customHeight="1">
      <c r="A376" s="18" t="s">
        <v>924</v>
      </c>
      <c r="B376" s="19" t="s">
        <v>925</v>
      </c>
      <c r="C376" s="18" t="s">
        <v>14</v>
      </c>
      <c r="D376" s="18" t="s">
        <v>810</v>
      </c>
      <c r="E376" s="20">
        <v>8.9999999999999998E-4</v>
      </c>
      <c r="F376" s="21">
        <v>28.7</v>
      </c>
      <c r="G376" s="21">
        <f>ROUND(ROUND(E376,8)*F376,2)</f>
        <v>0.03</v>
      </c>
    </row>
    <row r="377" spans="1:7" ht="18" customHeight="1">
      <c r="A377" s="1"/>
      <c r="B377" s="1"/>
      <c r="C377" s="1"/>
      <c r="D377" s="1"/>
      <c r="E377" s="77" t="s">
        <v>811</v>
      </c>
      <c r="F377" s="77"/>
      <c r="G377" s="22">
        <f>SUM(G375:G376)</f>
        <v>0.06</v>
      </c>
    </row>
    <row r="378" spans="1:7" ht="15" customHeight="1">
      <c r="A378" s="76" t="s">
        <v>553</v>
      </c>
      <c r="B378" s="76"/>
      <c r="C378" s="12" t="s">
        <v>4</v>
      </c>
      <c r="D378" s="12" t="s">
        <v>501</v>
      </c>
      <c r="E378" s="12" t="s">
        <v>502</v>
      </c>
      <c r="F378" s="12" t="s">
        <v>503</v>
      </c>
      <c r="G378" s="12" t="s">
        <v>504</v>
      </c>
    </row>
    <row r="379" spans="1:7" ht="29.1" customHeight="1">
      <c r="A379" s="18" t="s">
        <v>926</v>
      </c>
      <c r="B379" s="19" t="s">
        <v>927</v>
      </c>
      <c r="C379" s="18" t="s">
        <v>14</v>
      </c>
      <c r="D379" s="18" t="s">
        <v>695</v>
      </c>
      <c r="E379" s="20">
        <v>4.1500000000000004</v>
      </c>
      <c r="F379" s="21">
        <v>1.52</v>
      </c>
      <c r="G379" s="21">
        <f>ROUND(ROUND(E379,8)*F379,2)</f>
        <v>6.31</v>
      </c>
    </row>
    <row r="380" spans="1:7" ht="29.1" customHeight="1">
      <c r="A380" s="18" t="s">
        <v>928</v>
      </c>
      <c r="B380" s="19" t="s">
        <v>186</v>
      </c>
      <c r="C380" s="18" t="s">
        <v>564</v>
      </c>
      <c r="D380" s="18" t="s">
        <v>48</v>
      </c>
      <c r="E380" s="20">
        <v>1.1459999999999999</v>
      </c>
      <c r="F380" s="21">
        <v>249.43</v>
      </c>
      <c r="G380" s="21">
        <f>ROUND(ROUND(E380,8)*F380,2)</f>
        <v>285.85000000000002</v>
      </c>
    </row>
    <row r="381" spans="1:7" ht="15" customHeight="1">
      <c r="A381" s="1"/>
      <c r="B381" s="1"/>
      <c r="C381" s="1"/>
      <c r="D381" s="1"/>
      <c r="E381" s="77" t="s">
        <v>555</v>
      </c>
      <c r="F381" s="77"/>
      <c r="G381" s="22">
        <f>SUM(G379:G380)</f>
        <v>292.16000000000003</v>
      </c>
    </row>
    <row r="382" spans="1:7" ht="15" customHeight="1">
      <c r="A382" s="76" t="s">
        <v>586</v>
      </c>
      <c r="B382" s="76"/>
      <c r="C382" s="12" t="s">
        <v>4</v>
      </c>
      <c r="D382" s="12" t="s">
        <v>501</v>
      </c>
      <c r="E382" s="12" t="s">
        <v>502</v>
      </c>
      <c r="F382" s="12" t="s">
        <v>503</v>
      </c>
      <c r="G382" s="12" t="s">
        <v>504</v>
      </c>
    </row>
    <row r="383" spans="1:7" ht="15" customHeight="1">
      <c r="A383" s="18" t="s">
        <v>607</v>
      </c>
      <c r="B383" s="19" t="s">
        <v>608</v>
      </c>
      <c r="C383" s="18" t="s">
        <v>14</v>
      </c>
      <c r="D383" s="18" t="s">
        <v>15</v>
      </c>
      <c r="E383" s="20">
        <v>6.2E-2</v>
      </c>
      <c r="F383" s="21">
        <v>22.1</v>
      </c>
      <c r="G383" s="21">
        <f>ROUND(ROUND(E383,8)*F383,2)</f>
        <v>1.37</v>
      </c>
    </row>
    <row r="384" spans="1:7" ht="15" customHeight="1">
      <c r="A384" s="18" t="s">
        <v>919</v>
      </c>
      <c r="B384" s="19" t="s">
        <v>920</v>
      </c>
      <c r="C384" s="18" t="s">
        <v>14</v>
      </c>
      <c r="D384" s="18" t="s">
        <v>15</v>
      </c>
      <c r="E384" s="20">
        <v>5.6000000000000001E-2</v>
      </c>
      <c r="F384" s="21">
        <v>28.26</v>
      </c>
      <c r="G384" s="21">
        <f>ROUND(ROUND(E384,8)*F384,2)</f>
        <v>1.58</v>
      </c>
    </row>
    <row r="385" spans="1:7" ht="18" customHeight="1">
      <c r="A385" s="1"/>
      <c r="B385" s="1"/>
      <c r="C385" s="1"/>
      <c r="D385" s="1"/>
      <c r="E385" s="77" t="s">
        <v>589</v>
      </c>
      <c r="F385" s="77"/>
      <c r="G385" s="22">
        <f>SUM(G383:G384)</f>
        <v>2.95</v>
      </c>
    </row>
    <row r="386" spans="1:7" ht="15" customHeight="1">
      <c r="A386" s="1"/>
      <c r="B386" s="1"/>
      <c r="C386" s="1"/>
      <c r="D386" s="1"/>
      <c r="E386" s="78" t="s">
        <v>522</v>
      </c>
      <c r="F386" s="78"/>
      <c r="G386" s="4">
        <f>SUM(G377,G381,G385)</f>
        <v>295.17</v>
      </c>
    </row>
    <row r="387" spans="1:7" ht="15" customHeight="1">
      <c r="A387" s="1"/>
      <c r="B387" s="1"/>
      <c r="C387" s="1"/>
      <c r="D387" s="1"/>
      <c r="E387" s="78" t="s">
        <v>523</v>
      </c>
      <c r="F387" s="78"/>
      <c r="G387" s="4">
        <f>ROUND(G386*(0/100),2)</f>
        <v>0</v>
      </c>
    </row>
    <row r="388" spans="1:7" ht="15" customHeight="1">
      <c r="A388" s="1"/>
      <c r="B388" s="1"/>
      <c r="C388" s="1"/>
      <c r="D388" s="1"/>
      <c r="E388" s="78" t="s">
        <v>524</v>
      </c>
      <c r="F388" s="78"/>
      <c r="G388" s="4">
        <f>G387+G386</f>
        <v>295.17</v>
      </c>
    </row>
    <row r="389" spans="1:7" ht="9.9499999999999993" customHeight="1">
      <c r="A389" s="1"/>
      <c r="B389" s="1"/>
      <c r="C389" s="1"/>
      <c r="D389" s="1"/>
      <c r="E389" s="79"/>
      <c r="F389" s="79"/>
      <c r="G389" s="79"/>
    </row>
    <row r="390" spans="1:7" ht="20.100000000000001" customHeight="1">
      <c r="A390" s="80" t="s">
        <v>1332</v>
      </c>
      <c r="B390" s="80"/>
      <c r="C390" s="80"/>
      <c r="D390" s="80"/>
      <c r="E390" s="80"/>
      <c r="F390" s="80"/>
      <c r="G390" s="80"/>
    </row>
    <row r="391" spans="1:7" ht="15" customHeight="1">
      <c r="A391" s="76" t="s">
        <v>807</v>
      </c>
      <c r="B391" s="76"/>
      <c r="C391" s="12" t="s">
        <v>4</v>
      </c>
      <c r="D391" s="12" t="s">
        <v>501</v>
      </c>
      <c r="E391" s="12" t="s">
        <v>502</v>
      </c>
      <c r="F391" s="12" t="s">
        <v>503</v>
      </c>
      <c r="G391" s="12" t="s">
        <v>504</v>
      </c>
    </row>
    <row r="392" spans="1:7" ht="29.1" customHeight="1">
      <c r="A392" s="18" t="s">
        <v>922</v>
      </c>
      <c r="B392" s="19" t="s">
        <v>923</v>
      </c>
      <c r="C392" s="18" t="s">
        <v>14</v>
      </c>
      <c r="D392" s="18" t="s">
        <v>840</v>
      </c>
      <c r="E392" s="20">
        <v>1.83E-2</v>
      </c>
      <c r="F392" s="21">
        <v>27.49</v>
      </c>
      <c r="G392" s="21">
        <f>ROUND(ROUND(E392,8)*F392,2)</f>
        <v>0.5</v>
      </c>
    </row>
    <row r="393" spans="1:7" ht="29.1" customHeight="1">
      <c r="A393" s="18" t="s">
        <v>924</v>
      </c>
      <c r="B393" s="19" t="s">
        <v>925</v>
      </c>
      <c r="C393" s="18" t="s">
        <v>14</v>
      </c>
      <c r="D393" s="18" t="s">
        <v>810</v>
      </c>
      <c r="E393" s="20">
        <v>1.32E-2</v>
      </c>
      <c r="F393" s="21">
        <v>28.7</v>
      </c>
      <c r="G393" s="21">
        <f>ROUND(ROUND(E393,8)*F393,2)</f>
        <v>0.38</v>
      </c>
    </row>
    <row r="394" spans="1:7" ht="18" customHeight="1">
      <c r="A394" s="1"/>
      <c r="B394" s="1"/>
      <c r="C394" s="1"/>
      <c r="D394" s="1"/>
      <c r="E394" s="77" t="s">
        <v>811</v>
      </c>
      <c r="F394" s="77"/>
      <c r="G394" s="22">
        <f>SUM(G392:G393)</f>
        <v>0.88</v>
      </c>
    </row>
    <row r="395" spans="1:7" ht="15" customHeight="1">
      <c r="A395" s="76" t="s">
        <v>553</v>
      </c>
      <c r="B395" s="76"/>
      <c r="C395" s="12" t="s">
        <v>4</v>
      </c>
      <c r="D395" s="12" t="s">
        <v>501</v>
      </c>
      <c r="E395" s="12" t="s">
        <v>502</v>
      </c>
      <c r="F395" s="12" t="s">
        <v>503</v>
      </c>
      <c r="G395" s="12" t="s">
        <v>504</v>
      </c>
    </row>
    <row r="396" spans="1:7" ht="21" customHeight="1">
      <c r="A396" s="18" t="s">
        <v>941</v>
      </c>
      <c r="B396" s="19" t="s">
        <v>942</v>
      </c>
      <c r="C396" s="18" t="s">
        <v>14</v>
      </c>
      <c r="D396" s="18" t="s">
        <v>101</v>
      </c>
      <c r="E396" s="20">
        <v>5.2249999999999996</v>
      </c>
      <c r="F396" s="21">
        <v>11.37</v>
      </c>
      <c r="G396" s="21">
        <f>ROUND(ROUND(E396,8)*F396,2)</f>
        <v>59.41</v>
      </c>
    </row>
    <row r="397" spans="1:7" ht="21" customHeight="1">
      <c r="A397" s="18" t="s">
        <v>943</v>
      </c>
      <c r="B397" s="19" t="s">
        <v>944</v>
      </c>
      <c r="C397" s="18" t="s">
        <v>564</v>
      </c>
      <c r="D397" s="18" t="s">
        <v>58</v>
      </c>
      <c r="E397" s="20">
        <v>6</v>
      </c>
      <c r="F397" s="21">
        <v>2.2000000000000002</v>
      </c>
      <c r="G397" s="21">
        <f>ROUND(ROUND(E397,8)*F397,2)</f>
        <v>13.2</v>
      </c>
    </row>
    <row r="398" spans="1:7" ht="21" customHeight="1">
      <c r="A398" s="18" t="s">
        <v>945</v>
      </c>
      <c r="B398" s="19" t="s">
        <v>946</v>
      </c>
      <c r="C398" s="18" t="s">
        <v>14</v>
      </c>
      <c r="D398" s="18" t="s">
        <v>947</v>
      </c>
      <c r="E398" s="20">
        <v>0.19800000000000001</v>
      </c>
      <c r="F398" s="21">
        <v>38.65</v>
      </c>
      <c r="G398" s="21">
        <f>ROUND(ROUND(E398,8)*F398,2)</f>
        <v>7.65</v>
      </c>
    </row>
    <row r="399" spans="1:7" ht="15" customHeight="1">
      <c r="A399" s="1"/>
      <c r="B399" s="1"/>
      <c r="C399" s="1"/>
      <c r="D399" s="1"/>
      <c r="E399" s="77" t="s">
        <v>555</v>
      </c>
      <c r="F399" s="77"/>
      <c r="G399" s="22">
        <f>SUM(G396:G398)</f>
        <v>80.260000000000005</v>
      </c>
    </row>
    <row r="400" spans="1:7" ht="15" customHeight="1">
      <c r="A400" s="76" t="s">
        <v>586</v>
      </c>
      <c r="B400" s="76"/>
      <c r="C400" s="12" t="s">
        <v>4</v>
      </c>
      <c r="D400" s="12" t="s">
        <v>501</v>
      </c>
      <c r="E400" s="12" t="s">
        <v>502</v>
      </c>
      <c r="F400" s="12" t="s">
        <v>503</v>
      </c>
      <c r="G400" s="12" t="s">
        <v>504</v>
      </c>
    </row>
    <row r="401" spans="1:7" ht="15" customHeight="1">
      <c r="A401" s="18" t="s">
        <v>607</v>
      </c>
      <c r="B401" s="19" t="s">
        <v>608</v>
      </c>
      <c r="C401" s="18" t="s">
        <v>14</v>
      </c>
      <c r="D401" s="18" t="s">
        <v>15</v>
      </c>
      <c r="E401" s="20">
        <v>0.20699999999999999</v>
      </c>
      <c r="F401" s="21">
        <v>22.1</v>
      </c>
      <c r="G401" s="21">
        <f>ROUND(ROUND(E401,8)*F401,2)</f>
        <v>4.57</v>
      </c>
    </row>
    <row r="402" spans="1:7" ht="15" customHeight="1">
      <c r="A402" s="18" t="s">
        <v>919</v>
      </c>
      <c r="B402" s="19" t="s">
        <v>920</v>
      </c>
      <c r="C402" s="18" t="s">
        <v>14</v>
      </c>
      <c r="D402" s="18" t="s">
        <v>15</v>
      </c>
      <c r="E402" s="20">
        <v>0.112</v>
      </c>
      <c r="F402" s="21">
        <v>28.26</v>
      </c>
      <c r="G402" s="21">
        <f>ROUND(ROUND(E402,8)*F402,2)</f>
        <v>3.17</v>
      </c>
    </row>
    <row r="403" spans="1:7" ht="18" customHeight="1">
      <c r="A403" s="1"/>
      <c r="B403" s="1"/>
      <c r="C403" s="1"/>
      <c r="D403" s="1"/>
      <c r="E403" s="77" t="s">
        <v>589</v>
      </c>
      <c r="F403" s="77"/>
      <c r="G403" s="22">
        <f>SUM(G401:G402)</f>
        <v>7.74</v>
      </c>
    </row>
    <row r="404" spans="1:7" ht="15" customHeight="1">
      <c r="A404" s="1"/>
      <c r="B404" s="1"/>
      <c r="C404" s="1"/>
      <c r="D404" s="1"/>
      <c r="E404" s="78" t="s">
        <v>522</v>
      </c>
      <c r="F404" s="78"/>
      <c r="G404" s="4">
        <f>SUM(G394,G399,G403)</f>
        <v>88.88</v>
      </c>
    </row>
    <row r="405" spans="1:7" ht="15" customHeight="1">
      <c r="A405" s="1"/>
      <c r="B405" s="1"/>
      <c r="C405" s="1"/>
      <c r="D405" s="1"/>
      <c r="E405" s="78" t="s">
        <v>523</v>
      </c>
      <c r="F405" s="78"/>
      <c r="G405" s="4">
        <f>ROUND(G404*(0/100),2)</f>
        <v>0</v>
      </c>
    </row>
    <row r="406" spans="1:7" ht="15" customHeight="1">
      <c r="A406" s="1"/>
      <c r="B406" s="1"/>
      <c r="C406" s="1"/>
      <c r="D406" s="1"/>
      <c r="E406" s="78" t="s">
        <v>524</v>
      </c>
      <c r="F406" s="78"/>
      <c r="G406" s="4">
        <f>G405+G404</f>
        <v>88.88</v>
      </c>
    </row>
    <row r="407" spans="1:7" ht="9.9499999999999993" customHeight="1">
      <c r="A407" s="1"/>
      <c r="B407" s="1"/>
      <c r="C407" s="1"/>
      <c r="D407" s="1"/>
      <c r="E407" s="79"/>
      <c r="F407" s="79"/>
      <c r="G407" s="79"/>
    </row>
    <row r="408" spans="1:7" ht="20.100000000000001" customHeight="1">
      <c r="A408" s="80" t="s">
        <v>1315</v>
      </c>
      <c r="B408" s="80"/>
      <c r="C408" s="80"/>
      <c r="D408" s="80"/>
      <c r="E408" s="80"/>
      <c r="F408" s="80"/>
      <c r="G408" s="80"/>
    </row>
    <row r="409" spans="1:7" ht="15" customHeight="1">
      <c r="A409" s="76" t="s">
        <v>553</v>
      </c>
      <c r="B409" s="76"/>
      <c r="C409" s="12" t="s">
        <v>4</v>
      </c>
      <c r="D409" s="12" t="s">
        <v>501</v>
      </c>
      <c r="E409" s="12" t="s">
        <v>502</v>
      </c>
      <c r="F409" s="12" t="s">
        <v>503</v>
      </c>
      <c r="G409" s="12" t="s">
        <v>504</v>
      </c>
    </row>
    <row r="410" spans="1:7" ht="21" customHeight="1">
      <c r="A410" s="18" t="s">
        <v>798</v>
      </c>
      <c r="B410" s="19" t="s">
        <v>799</v>
      </c>
      <c r="C410" s="18" t="s">
        <v>14</v>
      </c>
      <c r="D410" s="18" t="s">
        <v>58</v>
      </c>
      <c r="E410" s="20">
        <v>2.1899999999999999E-2</v>
      </c>
      <c r="F410" s="21">
        <v>117.59</v>
      </c>
      <c r="G410" s="21">
        <f>ROUND(ROUND(E410,8)*F410,2)</f>
        <v>2.58</v>
      </c>
    </row>
    <row r="411" spans="1:7" ht="15" customHeight="1">
      <c r="A411" s="18" t="s">
        <v>800</v>
      </c>
      <c r="B411" s="19" t="s">
        <v>801</v>
      </c>
      <c r="C411" s="18" t="s">
        <v>564</v>
      </c>
      <c r="D411" s="18" t="s">
        <v>81</v>
      </c>
      <c r="E411" s="20">
        <v>1.1000000000000001</v>
      </c>
      <c r="F411" s="21">
        <v>0.11</v>
      </c>
      <c r="G411" s="21">
        <f>ROUND(ROUND(E411,8)*F411,2)</f>
        <v>0.12</v>
      </c>
    </row>
    <row r="412" spans="1:7" ht="15" customHeight="1">
      <c r="A412" s="1"/>
      <c r="B412" s="1"/>
      <c r="C412" s="1"/>
      <c r="D412" s="1"/>
      <c r="E412" s="77" t="s">
        <v>555</v>
      </c>
      <c r="F412" s="77"/>
      <c r="G412" s="22">
        <f>SUM(G410:G411)</f>
        <v>2.7</v>
      </c>
    </row>
    <row r="413" spans="1:7" ht="15" customHeight="1">
      <c r="A413" s="76" t="s">
        <v>586</v>
      </c>
      <c r="B413" s="76"/>
      <c r="C413" s="12" t="s">
        <v>4</v>
      </c>
      <c r="D413" s="12" t="s">
        <v>501</v>
      </c>
      <c r="E413" s="12" t="s">
        <v>502</v>
      </c>
      <c r="F413" s="12" t="s">
        <v>503</v>
      </c>
      <c r="G413" s="12" t="s">
        <v>504</v>
      </c>
    </row>
    <row r="414" spans="1:7" ht="21" customHeight="1">
      <c r="A414" s="18" t="s">
        <v>795</v>
      </c>
      <c r="B414" s="19" t="s">
        <v>796</v>
      </c>
      <c r="C414" s="18" t="s">
        <v>14</v>
      </c>
      <c r="D414" s="18" t="s">
        <v>15</v>
      </c>
      <c r="E414" s="20">
        <v>0.10879999999999999</v>
      </c>
      <c r="F414" s="21">
        <v>23.13</v>
      </c>
      <c r="G414" s="21">
        <f>ROUND(ROUND(E414,8)*F414,2)</f>
        <v>2.52</v>
      </c>
    </row>
    <row r="415" spans="1:7" ht="21" customHeight="1">
      <c r="A415" s="18" t="s">
        <v>605</v>
      </c>
      <c r="B415" s="19" t="s">
        <v>606</v>
      </c>
      <c r="C415" s="18" t="s">
        <v>14</v>
      </c>
      <c r="D415" s="18" t="s">
        <v>15</v>
      </c>
      <c r="E415" s="20">
        <v>0.1384</v>
      </c>
      <c r="F415" s="21">
        <v>28.52</v>
      </c>
      <c r="G415" s="21">
        <f>ROUND(ROUND(E415,8)*F415,2)</f>
        <v>3.95</v>
      </c>
    </row>
    <row r="416" spans="1:7" ht="18" customHeight="1">
      <c r="A416" s="1"/>
      <c r="B416" s="1"/>
      <c r="C416" s="1"/>
      <c r="D416" s="1"/>
      <c r="E416" s="77" t="s">
        <v>589</v>
      </c>
      <c r="F416" s="77"/>
      <c r="G416" s="22">
        <f>SUM(G414:G415)</f>
        <v>6.4700000000000006</v>
      </c>
    </row>
    <row r="417" spans="1:7" ht="15" customHeight="1">
      <c r="A417" s="1"/>
      <c r="B417" s="1"/>
      <c r="C417" s="1"/>
      <c r="D417" s="1"/>
      <c r="E417" s="78" t="s">
        <v>522</v>
      </c>
      <c r="F417" s="78"/>
      <c r="G417" s="4">
        <f>SUM(G412,G416)</f>
        <v>9.1700000000000017</v>
      </c>
    </row>
    <row r="418" spans="1:7" ht="15" customHeight="1">
      <c r="A418" s="1"/>
      <c r="B418" s="1"/>
      <c r="C418" s="1"/>
      <c r="D418" s="1"/>
      <c r="E418" s="78" t="s">
        <v>523</v>
      </c>
      <c r="F418" s="78"/>
      <c r="G418" s="4">
        <f>ROUND(G417*(0/100),2)</f>
        <v>0</v>
      </c>
    </row>
    <row r="419" spans="1:7" ht="15" customHeight="1">
      <c r="A419" s="1"/>
      <c r="B419" s="1"/>
      <c r="C419" s="1"/>
      <c r="D419" s="1"/>
      <c r="E419" s="78" t="s">
        <v>524</v>
      </c>
      <c r="F419" s="78"/>
      <c r="G419" s="4">
        <f>G418+G417</f>
        <v>9.1700000000000017</v>
      </c>
    </row>
    <row r="420" spans="1:7" ht="9.9499999999999993" customHeight="1">
      <c r="A420" s="1"/>
      <c r="B420" s="1"/>
      <c r="C420" s="1"/>
      <c r="D420" s="1"/>
      <c r="E420" s="79"/>
      <c r="F420" s="79"/>
      <c r="G420" s="79"/>
    </row>
    <row r="421" spans="1:7" ht="20.100000000000001" customHeight="1">
      <c r="A421" s="80" t="s">
        <v>1316</v>
      </c>
      <c r="B421" s="80"/>
      <c r="C421" s="80"/>
      <c r="D421" s="80"/>
      <c r="E421" s="80"/>
      <c r="F421" s="80"/>
      <c r="G421" s="80"/>
    </row>
    <row r="422" spans="1:7" ht="15" customHeight="1">
      <c r="A422" s="76" t="s">
        <v>586</v>
      </c>
      <c r="B422" s="76"/>
      <c r="C422" s="12" t="s">
        <v>4</v>
      </c>
      <c r="D422" s="12" t="s">
        <v>501</v>
      </c>
      <c r="E422" s="12" t="s">
        <v>502</v>
      </c>
      <c r="F422" s="12" t="s">
        <v>503</v>
      </c>
      <c r="G422" s="12" t="s">
        <v>504</v>
      </c>
    </row>
    <row r="423" spans="1:7" ht="15" customHeight="1">
      <c r="A423" s="18" t="s">
        <v>607</v>
      </c>
      <c r="B423" s="19" t="s">
        <v>608</v>
      </c>
      <c r="C423" s="18" t="s">
        <v>14</v>
      </c>
      <c r="D423" s="18" t="s">
        <v>15</v>
      </c>
      <c r="E423" s="20">
        <v>2</v>
      </c>
      <c r="F423" s="21">
        <v>22.1</v>
      </c>
      <c r="G423" s="21">
        <f>ROUND(ROUND(E423,8)*F423,2)</f>
        <v>44.2</v>
      </c>
    </row>
    <row r="424" spans="1:7" ht="18" customHeight="1">
      <c r="A424" s="1"/>
      <c r="B424" s="1"/>
      <c r="C424" s="1"/>
      <c r="D424" s="1"/>
      <c r="E424" s="77" t="s">
        <v>589</v>
      </c>
      <c r="F424" s="77"/>
      <c r="G424" s="22">
        <f>SUM(G423:G423)</f>
        <v>44.2</v>
      </c>
    </row>
    <row r="425" spans="1:7" ht="15" customHeight="1">
      <c r="A425" s="1"/>
      <c r="B425" s="1"/>
      <c r="C425" s="1"/>
      <c r="D425" s="1"/>
      <c r="E425" s="78" t="s">
        <v>522</v>
      </c>
      <c r="F425" s="78"/>
      <c r="G425" s="4">
        <f>SUM(G424)</f>
        <v>44.2</v>
      </c>
    </row>
    <row r="426" spans="1:7" ht="15" customHeight="1">
      <c r="A426" s="1"/>
      <c r="B426" s="1"/>
      <c r="C426" s="1"/>
      <c r="D426" s="1"/>
      <c r="E426" s="78" t="s">
        <v>523</v>
      </c>
      <c r="F426" s="78"/>
      <c r="G426" s="4">
        <f>ROUND(G425*(0/100),2)</f>
        <v>0</v>
      </c>
    </row>
    <row r="427" spans="1:7" ht="15" customHeight="1">
      <c r="A427" s="1"/>
      <c r="B427" s="1"/>
      <c r="C427" s="1"/>
      <c r="D427" s="1"/>
      <c r="E427" s="78" t="s">
        <v>524</v>
      </c>
      <c r="F427" s="78"/>
      <c r="G427" s="4">
        <f>G426+G425</f>
        <v>44.2</v>
      </c>
    </row>
    <row r="428" spans="1:7" ht="9.9499999999999993" customHeight="1">
      <c r="A428" s="1"/>
      <c r="B428" s="1"/>
      <c r="C428" s="1"/>
      <c r="D428" s="1"/>
      <c r="E428" s="79"/>
      <c r="F428" s="79"/>
      <c r="G428" s="79"/>
    </row>
    <row r="429" spans="1:7" ht="20.100000000000001" customHeight="1">
      <c r="A429" s="80" t="s">
        <v>1317</v>
      </c>
      <c r="B429" s="80"/>
      <c r="C429" s="80"/>
      <c r="D429" s="80"/>
      <c r="E429" s="80"/>
      <c r="F429" s="80"/>
      <c r="G429" s="80"/>
    </row>
    <row r="430" spans="1:7" ht="15" customHeight="1">
      <c r="A430" s="76" t="s">
        <v>553</v>
      </c>
      <c r="B430" s="76"/>
      <c r="C430" s="12" t="s">
        <v>4</v>
      </c>
      <c r="D430" s="12" t="s">
        <v>501</v>
      </c>
      <c r="E430" s="12" t="s">
        <v>502</v>
      </c>
      <c r="F430" s="12" t="s">
        <v>503</v>
      </c>
      <c r="G430" s="12" t="s">
        <v>504</v>
      </c>
    </row>
    <row r="431" spans="1:7" ht="21" customHeight="1">
      <c r="A431" s="18" t="s">
        <v>804</v>
      </c>
      <c r="B431" s="19" t="s">
        <v>805</v>
      </c>
      <c r="C431" s="18" t="s">
        <v>14</v>
      </c>
      <c r="D431" s="18" t="s">
        <v>58</v>
      </c>
      <c r="E431" s="20">
        <v>0.2</v>
      </c>
      <c r="F431" s="21">
        <v>15</v>
      </c>
      <c r="G431" s="21">
        <f>ROUND(ROUND(E431,8)*F431,2)</f>
        <v>3</v>
      </c>
    </row>
    <row r="432" spans="1:7" ht="15" customHeight="1">
      <c r="A432" s="1"/>
      <c r="B432" s="1"/>
      <c r="C432" s="1"/>
      <c r="D432" s="1"/>
      <c r="E432" s="77" t="s">
        <v>555</v>
      </c>
      <c r="F432" s="77"/>
      <c r="G432" s="22">
        <f>SUM(G431:G431)</f>
        <v>3</v>
      </c>
    </row>
    <row r="433" spans="1:7" ht="15" customHeight="1">
      <c r="A433" s="76" t="s">
        <v>586</v>
      </c>
      <c r="B433" s="76"/>
      <c r="C433" s="12" t="s">
        <v>4</v>
      </c>
      <c r="D433" s="12" t="s">
        <v>501</v>
      </c>
      <c r="E433" s="12" t="s">
        <v>502</v>
      </c>
      <c r="F433" s="12" t="s">
        <v>503</v>
      </c>
      <c r="G433" s="12" t="s">
        <v>504</v>
      </c>
    </row>
    <row r="434" spans="1:7" ht="15" customHeight="1">
      <c r="A434" s="18" t="s">
        <v>607</v>
      </c>
      <c r="B434" s="19" t="s">
        <v>608</v>
      </c>
      <c r="C434" s="18" t="s">
        <v>14</v>
      </c>
      <c r="D434" s="18" t="s">
        <v>15</v>
      </c>
      <c r="E434" s="20">
        <v>0.4</v>
      </c>
      <c r="F434" s="21">
        <v>22.1</v>
      </c>
      <c r="G434" s="21">
        <f>ROUND(ROUND(E434,8)*F434,2)</f>
        <v>8.84</v>
      </c>
    </row>
    <row r="435" spans="1:7" ht="18" customHeight="1">
      <c r="A435" s="1"/>
      <c r="B435" s="1"/>
      <c r="C435" s="1"/>
      <c r="D435" s="1"/>
      <c r="E435" s="77" t="s">
        <v>589</v>
      </c>
      <c r="F435" s="77"/>
      <c r="G435" s="22">
        <f>SUM(G434:G434)</f>
        <v>8.84</v>
      </c>
    </row>
    <row r="436" spans="1:7" ht="15" customHeight="1">
      <c r="A436" s="1"/>
      <c r="B436" s="1"/>
      <c r="C436" s="1"/>
      <c r="D436" s="1"/>
      <c r="E436" s="78" t="s">
        <v>522</v>
      </c>
      <c r="F436" s="78"/>
      <c r="G436" s="4">
        <f>SUM(G432,G435)</f>
        <v>11.84</v>
      </c>
    </row>
    <row r="437" spans="1:7" ht="15" customHeight="1">
      <c r="A437" s="1"/>
      <c r="B437" s="1"/>
      <c r="C437" s="1"/>
      <c r="D437" s="1"/>
      <c r="E437" s="78" t="s">
        <v>523</v>
      </c>
      <c r="F437" s="78"/>
      <c r="G437" s="4">
        <f>ROUND(G436*(0/100),2)</f>
        <v>0</v>
      </c>
    </row>
    <row r="438" spans="1:7" ht="15" customHeight="1">
      <c r="A438" s="1"/>
      <c r="B438" s="1"/>
      <c r="C438" s="1"/>
      <c r="D438" s="1"/>
      <c r="E438" s="78" t="s">
        <v>524</v>
      </c>
      <c r="F438" s="78"/>
      <c r="G438" s="4">
        <f>G437+G436</f>
        <v>11.84</v>
      </c>
    </row>
    <row r="439" spans="1:7" ht="9.9499999999999993" customHeight="1">
      <c r="A439" s="1"/>
      <c r="B439" s="1"/>
      <c r="C439" s="1"/>
      <c r="D439" s="1"/>
      <c r="E439" s="79"/>
      <c r="F439" s="79"/>
      <c r="G439" s="79"/>
    </row>
    <row r="440" spans="1:7" ht="20.100000000000001" customHeight="1">
      <c r="A440" s="80" t="s">
        <v>1319</v>
      </c>
      <c r="B440" s="80"/>
      <c r="C440" s="80"/>
      <c r="D440" s="80"/>
      <c r="E440" s="80"/>
      <c r="F440" s="80"/>
      <c r="G440" s="80"/>
    </row>
    <row r="441" spans="1:7" ht="15" customHeight="1">
      <c r="A441" s="76" t="s">
        <v>553</v>
      </c>
      <c r="B441" s="76"/>
      <c r="C441" s="12" t="s">
        <v>4</v>
      </c>
      <c r="D441" s="12" t="s">
        <v>501</v>
      </c>
      <c r="E441" s="12" t="s">
        <v>502</v>
      </c>
      <c r="F441" s="12" t="s">
        <v>503</v>
      </c>
      <c r="G441" s="12" t="s">
        <v>504</v>
      </c>
    </row>
    <row r="442" spans="1:7" ht="15" customHeight="1">
      <c r="A442" s="18" t="s">
        <v>815</v>
      </c>
      <c r="B442" s="19" t="s">
        <v>816</v>
      </c>
      <c r="C442" s="18" t="s">
        <v>29</v>
      </c>
      <c r="D442" s="18" t="s">
        <v>817</v>
      </c>
      <c r="E442" s="20">
        <v>1.3140000000000001</v>
      </c>
      <c r="F442" s="21">
        <v>39.380000000000003</v>
      </c>
      <c r="G442" s="21">
        <f>ROUND(ROUND(E442,8)*F442,2)</f>
        <v>51.75</v>
      </c>
    </row>
    <row r="443" spans="1:7" ht="15" customHeight="1">
      <c r="A443" s="1"/>
      <c r="B443" s="1"/>
      <c r="C443" s="1"/>
      <c r="D443" s="1"/>
      <c r="E443" s="77" t="s">
        <v>555</v>
      </c>
      <c r="F443" s="77"/>
      <c r="G443" s="22">
        <f>SUM(G442:G442)</f>
        <v>51.75</v>
      </c>
    </row>
    <row r="444" spans="1:7" ht="15" customHeight="1">
      <c r="A444" s="76" t="s">
        <v>586</v>
      </c>
      <c r="B444" s="76"/>
      <c r="C444" s="12" t="s">
        <v>4</v>
      </c>
      <c r="D444" s="12" t="s">
        <v>501</v>
      </c>
      <c r="E444" s="12" t="s">
        <v>502</v>
      </c>
      <c r="F444" s="12" t="s">
        <v>503</v>
      </c>
      <c r="G444" s="12" t="s">
        <v>504</v>
      </c>
    </row>
    <row r="445" spans="1:7" ht="15" customHeight="1">
      <c r="A445" s="18" t="s">
        <v>818</v>
      </c>
      <c r="B445" s="19" t="s">
        <v>819</v>
      </c>
      <c r="C445" s="18" t="s">
        <v>14</v>
      </c>
      <c r="D445" s="18" t="s">
        <v>15</v>
      </c>
      <c r="E445" s="20">
        <v>0.4</v>
      </c>
      <c r="F445" s="21">
        <v>28.88</v>
      </c>
      <c r="G445" s="21">
        <f>ROUND(ROUND(E445,8)*F445,2)</f>
        <v>11.55</v>
      </c>
    </row>
    <row r="446" spans="1:7" ht="15" customHeight="1">
      <c r="A446" s="18" t="s">
        <v>607</v>
      </c>
      <c r="B446" s="19" t="s">
        <v>608</v>
      </c>
      <c r="C446" s="18" t="s">
        <v>14</v>
      </c>
      <c r="D446" s="18" t="s">
        <v>15</v>
      </c>
      <c r="E446" s="20">
        <v>0.2</v>
      </c>
      <c r="F446" s="21">
        <v>22.1</v>
      </c>
      <c r="G446" s="21">
        <f>ROUND(ROUND(E446,8)*F446,2)</f>
        <v>4.42</v>
      </c>
    </row>
    <row r="447" spans="1:7" ht="18" customHeight="1">
      <c r="A447" s="1"/>
      <c r="B447" s="1"/>
      <c r="C447" s="1"/>
      <c r="D447" s="1"/>
      <c r="E447" s="77" t="s">
        <v>589</v>
      </c>
      <c r="F447" s="77"/>
      <c r="G447" s="22">
        <f>SUM(G445:G446)</f>
        <v>15.97</v>
      </c>
    </row>
    <row r="448" spans="1:7" ht="15" customHeight="1">
      <c r="A448" s="1"/>
      <c r="B448" s="1"/>
      <c r="C448" s="1"/>
      <c r="D448" s="1"/>
      <c r="E448" s="78" t="s">
        <v>522</v>
      </c>
      <c r="F448" s="78"/>
      <c r="G448" s="4">
        <f>SUM(G443,G447)</f>
        <v>67.72</v>
      </c>
    </row>
    <row r="449" spans="1:7" ht="15" customHeight="1">
      <c r="A449" s="1"/>
      <c r="B449" s="1"/>
      <c r="C449" s="1"/>
      <c r="D449" s="1"/>
      <c r="E449" s="78" t="s">
        <v>523</v>
      </c>
      <c r="F449" s="78"/>
      <c r="G449" s="4">
        <f>ROUND(G448*(0/100),2)</f>
        <v>0</v>
      </c>
    </row>
    <row r="450" spans="1:7" ht="15" customHeight="1">
      <c r="A450" s="1"/>
      <c r="B450" s="1"/>
      <c r="C450" s="1"/>
      <c r="D450" s="1"/>
      <c r="E450" s="78" t="s">
        <v>524</v>
      </c>
      <c r="F450" s="78"/>
      <c r="G450" s="4">
        <f>G449+G448</f>
        <v>67.72</v>
      </c>
    </row>
    <row r="451" spans="1:7" ht="9.9499999999999993" customHeight="1">
      <c r="A451" s="1"/>
      <c r="B451" s="1"/>
      <c r="C451" s="1"/>
      <c r="D451" s="1"/>
      <c r="E451" s="79"/>
      <c r="F451" s="79"/>
      <c r="G451" s="79"/>
    </row>
    <row r="452" spans="1:7" ht="20.100000000000001" customHeight="1">
      <c r="A452" s="80" t="s">
        <v>1320</v>
      </c>
      <c r="B452" s="80"/>
      <c r="C452" s="80"/>
      <c r="D452" s="80"/>
      <c r="E452" s="80"/>
      <c r="F452" s="80"/>
      <c r="G452" s="80"/>
    </row>
    <row r="453" spans="1:7" ht="15" customHeight="1">
      <c r="A453" s="76" t="s">
        <v>553</v>
      </c>
      <c r="B453" s="76"/>
      <c r="C453" s="12" t="s">
        <v>4</v>
      </c>
      <c r="D453" s="12" t="s">
        <v>501</v>
      </c>
      <c r="E453" s="12" t="s">
        <v>502</v>
      </c>
      <c r="F453" s="12" t="s">
        <v>503</v>
      </c>
      <c r="G453" s="12" t="s">
        <v>504</v>
      </c>
    </row>
    <row r="454" spans="1:7" ht="21" customHeight="1">
      <c r="A454" s="18" t="s">
        <v>821</v>
      </c>
      <c r="B454" s="19" t="s">
        <v>822</v>
      </c>
      <c r="C454" s="18" t="s">
        <v>14</v>
      </c>
      <c r="D454" s="18" t="s">
        <v>101</v>
      </c>
      <c r="E454" s="20">
        <v>1.3140000000000001</v>
      </c>
      <c r="F454" s="21">
        <v>51.08</v>
      </c>
      <c r="G454" s="21">
        <f>ROUND(ROUND(E454,8)*F454,2)</f>
        <v>67.12</v>
      </c>
    </row>
    <row r="455" spans="1:7" ht="15" customHeight="1">
      <c r="A455" s="1"/>
      <c r="B455" s="1"/>
      <c r="C455" s="1"/>
      <c r="D455" s="1"/>
      <c r="E455" s="77" t="s">
        <v>555</v>
      </c>
      <c r="F455" s="77"/>
      <c r="G455" s="22">
        <f>SUM(G454:G454)</f>
        <v>67.12</v>
      </c>
    </row>
    <row r="456" spans="1:7" ht="15" customHeight="1">
      <c r="A456" s="76" t="s">
        <v>586</v>
      </c>
      <c r="B456" s="76"/>
      <c r="C456" s="12" t="s">
        <v>4</v>
      </c>
      <c r="D456" s="12" t="s">
        <v>501</v>
      </c>
      <c r="E456" s="12" t="s">
        <v>502</v>
      </c>
      <c r="F456" s="12" t="s">
        <v>503</v>
      </c>
      <c r="G456" s="12" t="s">
        <v>504</v>
      </c>
    </row>
    <row r="457" spans="1:7" ht="15" customHeight="1">
      <c r="A457" s="18" t="s">
        <v>818</v>
      </c>
      <c r="B457" s="19" t="s">
        <v>819</v>
      </c>
      <c r="C457" s="18" t="s">
        <v>14</v>
      </c>
      <c r="D457" s="18" t="s">
        <v>15</v>
      </c>
      <c r="E457" s="20">
        <v>0.4</v>
      </c>
      <c r="F457" s="21">
        <v>28.88</v>
      </c>
      <c r="G457" s="21">
        <f>ROUND(ROUND(E457,8)*F457,2)</f>
        <v>11.55</v>
      </c>
    </row>
    <row r="458" spans="1:7" ht="15" customHeight="1">
      <c r="A458" s="18" t="s">
        <v>607</v>
      </c>
      <c r="B458" s="19" t="s">
        <v>608</v>
      </c>
      <c r="C458" s="18" t="s">
        <v>14</v>
      </c>
      <c r="D458" s="18" t="s">
        <v>15</v>
      </c>
      <c r="E458" s="20">
        <v>0.2</v>
      </c>
      <c r="F458" s="21">
        <v>22.1</v>
      </c>
      <c r="G458" s="21">
        <f>ROUND(ROUND(E458,8)*F458,2)</f>
        <v>4.42</v>
      </c>
    </row>
    <row r="459" spans="1:7" ht="18" customHeight="1">
      <c r="A459" s="1"/>
      <c r="B459" s="1"/>
      <c r="C459" s="1"/>
      <c r="D459" s="1"/>
      <c r="E459" s="77" t="s">
        <v>589</v>
      </c>
      <c r="F459" s="77"/>
      <c r="G459" s="22">
        <f>SUM(G457:G458)</f>
        <v>15.97</v>
      </c>
    </row>
    <row r="460" spans="1:7" ht="15" customHeight="1">
      <c r="A460" s="1"/>
      <c r="B460" s="1"/>
      <c r="C460" s="1"/>
      <c r="D460" s="1"/>
      <c r="E460" s="78" t="s">
        <v>522</v>
      </c>
      <c r="F460" s="78"/>
      <c r="G460" s="4">
        <f>SUM(G455,G459)</f>
        <v>83.09</v>
      </c>
    </row>
    <row r="461" spans="1:7" ht="15" customHeight="1">
      <c r="A461" s="1"/>
      <c r="B461" s="1"/>
      <c r="C461" s="1"/>
      <c r="D461" s="1"/>
      <c r="E461" s="78" t="s">
        <v>523</v>
      </c>
      <c r="F461" s="78"/>
      <c r="G461" s="4">
        <f>ROUND(G460*(0/100),2)</f>
        <v>0</v>
      </c>
    </row>
    <row r="462" spans="1:7" ht="15" customHeight="1">
      <c r="A462" s="1"/>
      <c r="B462" s="1"/>
      <c r="C462" s="1"/>
      <c r="D462" s="1"/>
      <c r="E462" s="78" t="s">
        <v>524</v>
      </c>
      <c r="F462" s="78"/>
      <c r="G462" s="4">
        <f>G461+G460</f>
        <v>83.09</v>
      </c>
    </row>
    <row r="463" spans="1:7" ht="9.9499999999999993" customHeight="1">
      <c r="A463" s="1"/>
      <c r="B463" s="1"/>
      <c r="C463" s="1"/>
      <c r="D463" s="1"/>
      <c r="E463" s="79"/>
      <c r="F463" s="79"/>
      <c r="G463" s="79"/>
    </row>
    <row r="464" spans="1:7" ht="20.100000000000001" customHeight="1">
      <c r="A464" s="80" t="s">
        <v>1322</v>
      </c>
      <c r="B464" s="80"/>
      <c r="C464" s="80"/>
      <c r="D464" s="80"/>
      <c r="E464" s="80"/>
      <c r="F464" s="80"/>
      <c r="G464" s="80"/>
    </row>
    <row r="465" spans="1:7" ht="15" customHeight="1">
      <c r="A465" s="76" t="s">
        <v>553</v>
      </c>
      <c r="B465" s="76"/>
      <c r="C465" s="12" t="s">
        <v>4</v>
      </c>
      <c r="D465" s="12" t="s">
        <v>501</v>
      </c>
      <c r="E465" s="12" t="s">
        <v>502</v>
      </c>
      <c r="F465" s="12" t="s">
        <v>503</v>
      </c>
      <c r="G465" s="12" t="s">
        <v>504</v>
      </c>
    </row>
    <row r="466" spans="1:7" ht="29.1" customHeight="1">
      <c r="A466" s="18" t="s">
        <v>835</v>
      </c>
      <c r="B466" s="19" t="s">
        <v>836</v>
      </c>
      <c r="C466" s="18" t="s">
        <v>29</v>
      </c>
      <c r="D466" s="18" t="s">
        <v>101</v>
      </c>
      <c r="E466" s="20">
        <v>47.5</v>
      </c>
      <c r="F466" s="21">
        <v>5.49</v>
      </c>
      <c r="G466" s="21">
        <f>ROUND(ROUND(E466,8)*F466,2)</f>
        <v>260.77999999999997</v>
      </c>
    </row>
    <row r="467" spans="1:7" ht="15" customHeight="1">
      <c r="A467" s="1"/>
      <c r="B467" s="1"/>
      <c r="C467" s="1"/>
      <c r="D467" s="1"/>
      <c r="E467" s="77" t="s">
        <v>555</v>
      </c>
      <c r="F467" s="77"/>
      <c r="G467" s="22">
        <f>SUM(G466:G466)</f>
        <v>260.77999999999997</v>
      </c>
    </row>
    <row r="468" spans="1:7" ht="15" customHeight="1">
      <c r="A468" s="76" t="s">
        <v>586</v>
      </c>
      <c r="B468" s="76"/>
      <c r="C468" s="12" t="s">
        <v>4</v>
      </c>
      <c r="D468" s="12" t="s">
        <v>501</v>
      </c>
      <c r="E468" s="12" t="s">
        <v>502</v>
      </c>
      <c r="F468" s="12" t="s">
        <v>503</v>
      </c>
      <c r="G468" s="12" t="s">
        <v>504</v>
      </c>
    </row>
    <row r="469" spans="1:7" ht="15" customHeight="1">
      <c r="A469" s="18" t="s">
        <v>818</v>
      </c>
      <c r="B469" s="19" t="s">
        <v>819</v>
      </c>
      <c r="C469" s="18" t="s">
        <v>14</v>
      </c>
      <c r="D469" s="18" t="s">
        <v>15</v>
      </c>
      <c r="E469" s="20">
        <v>1.5</v>
      </c>
      <c r="F469" s="21">
        <v>28.88</v>
      </c>
      <c r="G469" s="21">
        <f>ROUND(ROUND(E469,8)*F469,2)</f>
        <v>43.32</v>
      </c>
    </row>
    <row r="470" spans="1:7" ht="15" customHeight="1">
      <c r="A470" s="18" t="s">
        <v>607</v>
      </c>
      <c r="B470" s="19" t="s">
        <v>608</v>
      </c>
      <c r="C470" s="18" t="s">
        <v>14</v>
      </c>
      <c r="D470" s="18" t="s">
        <v>15</v>
      </c>
      <c r="E470" s="20">
        <v>4</v>
      </c>
      <c r="F470" s="21">
        <v>22.1</v>
      </c>
      <c r="G470" s="21">
        <f>ROUND(ROUND(E470,8)*F470,2)</f>
        <v>88.4</v>
      </c>
    </row>
    <row r="471" spans="1:7" ht="18" customHeight="1">
      <c r="A471" s="1"/>
      <c r="B471" s="1"/>
      <c r="C471" s="1"/>
      <c r="D471" s="1"/>
      <c r="E471" s="77" t="s">
        <v>589</v>
      </c>
      <c r="F471" s="77"/>
      <c r="G471" s="22">
        <f>SUM(G469:G470)</f>
        <v>131.72</v>
      </c>
    </row>
    <row r="472" spans="1:7" ht="15" customHeight="1">
      <c r="A472" s="1"/>
      <c r="B472" s="1"/>
      <c r="C472" s="1"/>
      <c r="D472" s="1"/>
      <c r="E472" s="78" t="s">
        <v>522</v>
      </c>
      <c r="F472" s="78"/>
      <c r="G472" s="4">
        <f>SUM(G467,G471)</f>
        <v>392.5</v>
      </c>
    </row>
    <row r="473" spans="1:7" ht="15" customHeight="1">
      <c r="A473" s="1"/>
      <c r="B473" s="1"/>
      <c r="C473" s="1"/>
      <c r="D473" s="1"/>
      <c r="E473" s="78" t="s">
        <v>523</v>
      </c>
      <c r="F473" s="78"/>
      <c r="G473" s="4">
        <f>ROUND(G472*(0/100),2)</f>
        <v>0</v>
      </c>
    </row>
    <row r="474" spans="1:7" ht="15" customHeight="1">
      <c r="A474" s="1"/>
      <c r="B474" s="1"/>
      <c r="C474" s="1"/>
      <c r="D474" s="1"/>
      <c r="E474" s="78" t="s">
        <v>524</v>
      </c>
      <c r="F474" s="78"/>
      <c r="G474" s="4">
        <f>G473+G472</f>
        <v>392.5</v>
      </c>
    </row>
    <row r="475" spans="1:7" ht="9.9499999999999993" customHeight="1">
      <c r="A475" s="1"/>
      <c r="B475" s="1"/>
      <c r="C475" s="1"/>
      <c r="D475" s="1"/>
      <c r="E475" s="79"/>
      <c r="F475" s="79"/>
      <c r="G475" s="79"/>
    </row>
    <row r="476" spans="1:7" ht="20.100000000000001" customHeight="1">
      <c r="A476" s="80" t="s">
        <v>1323</v>
      </c>
      <c r="B476" s="80"/>
      <c r="C476" s="80"/>
      <c r="D476" s="80"/>
      <c r="E476" s="80"/>
      <c r="F476" s="80"/>
      <c r="G476" s="80"/>
    </row>
    <row r="477" spans="1:7" ht="15" customHeight="1">
      <c r="A477" s="76" t="s">
        <v>553</v>
      </c>
      <c r="B477" s="76"/>
      <c r="C477" s="12" t="s">
        <v>4</v>
      </c>
      <c r="D477" s="12" t="s">
        <v>501</v>
      </c>
      <c r="E477" s="12" t="s">
        <v>502</v>
      </c>
      <c r="F477" s="12" t="s">
        <v>503</v>
      </c>
      <c r="G477" s="12" t="s">
        <v>504</v>
      </c>
    </row>
    <row r="478" spans="1:7" ht="29.1" customHeight="1">
      <c r="A478" s="18" t="s">
        <v>846</v>
      </c>
      <c r="B478" s="19" t="s">
        <v>847</v>
      </c>
      <c r="C478" s="18" t="s">
        <v>14</v>
      </c>
      <c r="D478" s="18" t="s">
        <v>101</v>
      </c>
      <c r="E478" s="20">
        <v>1.05</v>
      </c>
      <c r="F478" s="21">
        <v>167.77</v>
      </c>
      <c r="G478" s="21">
        <f>ROUND(ROUND(E478,8)*F478,2)</f>
        <v>176.16</v>
      </c>
    </row>
    <row r="479" spans="1:7" ht="15" customHeight="1">
      <c r="A479" s="1"/>
      <c r="B479" s="1"/>
      <c r="C479" s="1"/>
      <c r="D479" s="1"/>
      <c r="E479" s="77" t="s">
        <v>555</v>
      </c>
      <c r="F479" s="77"/>
      <c r="G479" s="22">
        <f>SUM(G478:G478)</f>
        <v>176.16</v>
      </c>
    </row>
    <row r="480" spans="1:7" ht="15" customHeight="1">
      <c r="A480" s="76" t="s">
        <v>586</v>
      </c>
      <c r="B480" s="76"/>
      <c r="C480" s="12" t="s">
        <v>4</v>
      </c>
      <c r="D480" s="12" t="s">
        <v>501</v>
      </c>
      <c r="E480" s="12" t="s">
        <v>502</v>
      </c>
      <c r="F480" s="12" t="s">
        <v>503</v>
      </c>
      <c r="G480" s="12" t="s">
        <v>504</v>
      </c>
    </row>
    <row r="481" spans="1:7" ht="15" customHeight="1">
      <c r="A481" s="18" t="s">
        <v>818</v>
      </c>
      <c r="B481" s="19" t="s">
        <v>819</v>
      </c>
      <c r="C481" s="18" t="s">
        <v>14</v>
      </c>
      <c r="D481" s="18" t="s">
        <v>15</v>
      </c>
      <c r="E481" s="20">
        <v>1</v>
      </c>
      <c r="F481" s="21">
        <v>28.88</v>
      </c>
      <c r="G481" s="21">
        <f>ROUND(ROUND(E481,8)*F481,2)</f>
        <v>28.88</v>
      </c>
    </row>
    <row r="482" spans="1:7" ht="15" customHeight="1">
      <c r="A482" s="18" t="s">
        <v>607</v>
      </c>
      <c r="B482" s="19" t="s">
        <v>608</v>
      </c>
      <c r="C482" s="18" t="s">
        <v>14</v>
      </c>
      <c r="D482" s="18" t="s">
        <v>15</v>
      </c>
      <c r="E482" s="20">
        <v>5</v>
      </c>
      <c r="F482" s="21">
        <v>22.1</v>
      </c>
      <c r="G482" s="21">
        <f>ROUND(ROUND(E482,8)*F482,2)</f>
        <v>110.5</v>
      </c>
    </row>
    <row r="483" spans="1:7" ht="18" customHeight="1">
      <c r="A483" s="1"/>
      <c r="B483" s="1"/>
      <c r="C483" s="1"/>
      <c r="D483" s="1"/>
      <c r="E483" s="77" t="s">
        <v>589</v>
      </c>
      <c r="F483" s="77"/>
      <c r="G483" s="22">
        <f>SUM(G481:G482)</f>
        <v>139.38</v>
      </c>
    </row>
    <row r="484" spans="1:7" ht="15" customHeight="1">
      <c r="A484" s="1"/>
      <c r="B484" s="1"/>
      <c r="C484" s="1"/>
      <c r="D484" s="1"/>
      <c r="E484" s="78" t="s">
        <v>522</v>
      </c>
      <c r="F484" s="78"/>
      <c r="G484" s="4">
        <f>SUM(G479,G483)</f>
        <v>315.53999999999996</v>
      </c>
    </row>
    <row r="485" spans="1:7" ht="15" customHeight="1">
      <c r="A485" s="1"/>
      <c r="B485" s="1"/>
      <c r="C485" s="1"/>
      <c r="D485" s="1"/>
      <c r="E485" s="78" t="s">
        <v>523</v>
      </c>
      <c r="F485" s="78"/>
      <c r="G485" s="4">
        <f>ROUND(G484*(0/100),2)</f>
        <v>0</v>
      </c>
    </row>
    <row r="486" spans="1:7" ht="15" customHeight="1">
      <c r="A486" s="1"/>
      <c r="B486" s="1"/>
      <c r="C486" s="1"/>
      <c r="D486" s="1"/>
      <c r="E486" s="78" t="s">
        <v>524</v>
      </c>
      <c r="F486" s="78"/>
      <c r="G486" s="4">
        <f>G485+G484</f>
        <v>315.53999999999996</v>
      </c>
    </row>
    <row r="487" spans="1:7" ht="9.9499999999999993" customHeight="1">
      <c r="A487" s="1"/>
      <c r="B487" s="1"/>
      <c r="C487" s="1"/>
      <c r="D487" s="1"/>
      <c r="E487" s="79"/>
      <c r="F487" s="79"/>
      <c r="G487" s="79"/>
    </row>
    <row r="488" spans="1:7" ht="20.100000000000001" customHeight="1">
      <c r="A488" s="80" t="s">
        <v>1333</v>
      </c>
      <c r="B488" s="80"/>
      <c r="C488" s="80"/>
      <c r="D488" s="80"/>
      <c r="E488" s="80"/>
      <c r="F488" s="80"/>
      <c r="G488" s="80"/>
    </row>
    <row r="489" spans="1:7" ht="15" customHeight="1">
      <c r="A489" s="76" t="s">
        <v>553</v>
      </c>
      <c r="B489" s="76"/>
      <c r="C489" s="12" t="s">
        <v>4</v>
      </c>
      <c r="D489" s="12" t="s">
        <v>501</v>
      </c>
      <c r="E489" s="12" t="s">
        <v>502</v>
      </c>
      <c r="F489" s="12" t="s">
        <v>503</v>
      </c>
      <c r="G489" s="12" t="s">
        <v>504</v>
      </c>
    </row>
    <row r="490" spans="1:7" ht="21" customHeight="1">
      <c r="A490" s="18" t="s">
        <v>1000</v>
      </c>
      <c r="B490" s="19" t="s">
        <v>1001</v>
      </c>
      <c r="C490" s="18" t="s">
        <v>564</v>
      </c>
      <c r="D490" s="18" t="s">
        <v>1002</v>
      </c>
      <c r="E490" s="20">
        <v>0.47499999999999998</v>
      </c>
      <c r="F490" s="21">
        <v>207.86</v>
      </c>
      <c r="G490" s="21">
        <f>ROUND(ROUND(E490,8)*F490,2)</f>
        <v>98.73</v>
      </c>
    </row>
    <row r="491" spans="1:7" ht="21" customHeight="1">
      <c r="A491" s="18" t="s">
        <v>1003</v>
      </c>
      <c r="B491" s="19" t="s">
        <v>1004</v>
      </c>
      <c r="C491" s="18" t="s">
        <v>564</v>
      </c>
      <c r="D491" s="18" t="s">
        <v>48</v>
      </c>
      <c r="E491" s="20">
        <v>0.95</v>
      </c>
      <c r="F491" s="21">
        <v>542.29999999999995</v>
      </c>
      <c r="G491" s="21">
        <f>ROUND(ROUND(E491,8)*F491,2)</f>
        <v>515.19000000000005</v>
      </c>
    </row>
    <row r="492" spans="1:7" ht="15" customHeight="1">
      <c r="A492" s="1"/>
      <c r="B492" s="1"/>
      <c r="C492" s="1"/>
      <c r="D492" s="1"/>
      <c r="E492" s="77" t="s">
        <v>555</v>
      </c>
      <c r="F492" s="77"/>
      <c r="G492" s="22">
        <f>SUM(G490:G491)</f>
        <v>613.92000000000007</v>
      </c>
    </row>
    <row r="493" spans="1:7" ht="15" customHeight="1">
      <c r="A493" s="76" t="s">
        <v>586</v>
      </c>
      <c r="B493" s="76"/>
      <c r="C493" s="12" t="s">
        <v>4</v>
      </c>
      <c r="D493" s="12" t="s">
        <v>501</v>
      </c>
      <c r="E493" s="12" t="s">
        <v>502</v>
      </c>
      <c r="F493" s="12" t="s">
        <v>503</v>
      </c>
      <c r="G493" s="12" t="s">
        <v>504</v>
      </c>
    </row>
    <row r="494" spans="1:7" ht="21" customHeight="1">
      <c r="A494" s="18" t="s">
        <v>12</v>
      </c>
      <c r="B494" s="19" t="s">
        <v>13</v>
      </c>
      <c r="C494" s="18" t="s">
        <v>14</v>
      </c>
      <c r="D494" s="18" t="s">
        <v>15</v>
      </c>
      <c r="E494" s="20">
        <v>0.10299999999999999</v>
      </c>
      <c r="F494" s="21">
        <v>131.88</v>
      </c>
      <c r="G494" s="21">
        <f>ROUND(ROUND(E494,8)*F494,2)</f>
        <v>13.58</v>
      </c>
    </row>
    <row r="495" spans="1:7" ht="15" customHeight="1">
      <c r="A495" s="18" t="s">
        <v>1005</v>
      </c>
      <c r="B495" s="19" t="s">
        <v>1006</v>
      </c>
      <c r="C495" s="18" t="s">
        <v>14</v>
      </c>
      <c r="D495" s="18" t="s">
        <v>15</v>
      </c>
      <c r="E495" s="20">
        <v>0.309</v>
      </c>
      <c r="F495" s="21">
        <v>41.16</v>
      </c>
      <c r="G495" s="21">
        <f>ROUND(ROUND(E495,8)*F495,2)</f>
        <v>12.72</v>
      </c>
    </row>
    <row r="496" spans="1:7" ht="15" customHeight="1">
      <c r="A496" s="18" t="s">
        <v>818</v>
      </c>
      <c r="B496" s="19" t="s">
        <v>819</v>
      </c>
      <c r="C496" s="18" t="s">
        <v>14</v>
      </c>
      <c r="D496" s="18" t="s">
        <v>15</v>
      </c>
      <c r="E496" s="20">
        <v>2.7320000000000002</v>
      </c>
      <c r="F496" s="21">
        <v>28.88</v>
      </c>
      <c r="G496" s="21">
        <f>ROUND(ROUND(E496,8)*F496,2)</f>
        <v>78.900000000000006</v>
      </c>
    </row>
    <row r="497" spans="1:7" ht="15" customHeight="1">
      <c r="A497" s="18" t="s">
        <v>607</v>
      </c>
      <c r="B497" s="19" t="s">
        <v>608</v>
      </c>
      <c r="C497" s="18" t="s">
        <v>14</v>
      </c>
      <c r="D497" s="18" t="s">
        <v>15</v>
      </c>
      <c r="E497" s="20">
        <v>3.2989999999999999</v>
      </c>
      <c r="F497" s="21">
        <v>22.1</v>
      </c>
      <c r="G497" s="21">
        <f>ROUND(ROUND(E497,8)*F497,2)</f>
        <v>72.91</v>
      </c>
    </row>
    <row r="498" spans="1:7" ht="18" customHeight="1">
      <c r="A498" s="1"/>
      <c r="B498" s="1"/>
      <c r="C498" s="1"/>
      <c r="D498" s="1"/>
      <c r="E498" s="77" t="s">
        <v>589</v>
      </c>
      <c r="F498" s="77"/>
      <c r="G498" s="22">
        <f>SUM(G494:G497)</f>
        <v>178.11</v>
      </c>
    </row>
    <row r="499" spans="1:7" ht="15" customHeight="1">
      <c r="A499" s="1"/>
      <c r="B499" s="1"/>
      <c r="C499" s="1"/>
      <c r="D499" s="1"/>
      <c r="E499" s="78" t="s">
        <v>522</v>
      </c>
      <c r="F499" s="78"/>
      <c r="G499" s="4">
        <f>SUM(G492,G498)</f>
        <v>792.03000000000009</v>
      </c>
    </row>
    <row r="500" spans="1:7" ht="15" customHeight="1">
      <c r="A500" s="1"/>
      <c r="B500" s="1"/>
      <c r="C500" s="1"/>
      <c r="D500" s="1"/>
      <c r="E500" s="78" t="s">
        <v>523</v>
      </c>
      <c r="F500" s="78"/>
      <c r="G500" s="4">
        <f>ROUND(G499*(0/100),2)</f>
        <v>0</v>
      </c>
    </row>
    <row r="501" spans="1:7" ht="15" customHeight="1">
      <c r="A501" s="1"/>
      <c r="B501" s="1"/>
      <c r="C501" s="1"/>
      <c r="D501" s="1"/>
      <c r="E501" s="78" t="s">
        <v>524</v>
      </c>
      <c r="F501" s="78"/>
      <c r="G501" s="4">
        <f>G500+G499</f>
        <v>792.03000000000009</v>
      </c>
    </row>
    <row r="502" spans="1:7" ht="9.9499999999999993" customHeight="1">
      <c r="A502" s="1"/>
      <c r="B502" s="1"/>
      <c r="C502" s="1"/>
      <c r="D502" s="1"/>
      <c r="E502" s="79"/>
      <c r="F502" s="79"/>
      <c r="G502" s="79"/>
    </row>
    <row r="503" spans="1:7" ht="20.100000000000001" customHeight="1">
      <c r="A503" s="80" t="s">
        <v>1318</v>
      </c>
      <c r="B503" s="80"/>
      <c r="C503" s="80"/>
      <c r="D503" s="80"/>
      <c r="E503" s="80"/>
      <c r="F503" s="80"/>
      <c r="G503" s="80"/>
    </row>
    <row r="504" spans="1:7" ht="15" customHeight="1">
      <c r="A504" s="76" t="s">
        <v>807</v>
      </c>
      <c r="B504" s="76"/>
      <c r="C504" s="12" t="s">
        <v>4</v>
      </c>
      <c r="D504" s="12" t="s">
        <v>501</v>
      </c>
      <c r="E504" s="12" t="s">
        <v>502</v>
      </c>
      <c r="F504" s="12" t="s">
        <v>503</v>
      </c>
      <c r="G504" s="12" t="s">
        <v>504</v>
      </c>
    </row>
    <row r="505" spans="1:7" ht="38.1" customHeight="1">
      <c r="A505" s="18" t="s">
        <v>808</v>
      </c>
      <c r="B505" s="19" t="s">
        <v>809</v>
      </c>
      <c r="C505" s="18" t="s">
        <v>14</v>
      </c>
      <c r="D505" s="18" t="s">
        <v>810</v>
      </c>
      <c r="E505" s="20">
        <v>1.4999999999999999E-2</v>
      </c>
      <c r="F505" s="21">
        <v>1.99</v>
      </c>
      <c r="G505" s="21">
        <f>ROUND(ROUND(E505,8)*F505,2)</f>
        <v>0.03</v>
      </c>
    </row>
    <row r="506" spans="1:7" ht="18" customHeight="1">
      <c r="A506" s="1"/>
      <c r="B506" s="1"/>
      <c r="C506" s="1"/>
      <c r="D506" s="1"/>
      <c r="E506" s="77" t="s">
        <v>811</v>
      </c>
      <c r="F506" s="77"/>
      <c r="G506" s="22">
        <f>SUM(G505:G505)</f>
        <v>0.03</v>
      </c>
    </row>
    <row r="507" spans="1:7" ht="15" customHeight="1">
      <c r="A507" s="76" t="s">
        <v>514</v>
      </c>
      <c r="B507" s="76"/>
      <c r="C507" s="12" t="s">
        <v>4</v>
      </c>
      <c r="D507" s="12" t="s">
        <v>501</v>
      </c>
      <c r="E507" s="12" t="s">
        <v>502</v>
      </c>
      <c r="F507" s="12" t="s">
        <v>503</v>
      </c>
      <c r="G507" s="12" t="s">
        <v>504</v>
      </c>
    </row>
    <row r="508" spans="1:7" ht="21" customHeight="1">
      <c r="A508" s="18" t="s">
        <v>812</v>
      </c>
      <c r="B508" s="19" t="s">
        <v>813</v>
      </c>
      <c r="C508" s="18" t="s">
        <v>564</v>
      </c>
      <c r="D508" s="18" t="s">
        <v>15</v>
      </c>
      <c r="E508" s="20">
        <v>8.8999999999999996E-2</v>
      </c>
      <c r="F508" s="21">
        <v>28.24</v>
      </c>
      <c r="G508" s="21">
        <f>ROUND(ROUND(E508,8)*F508,2)</f>
        <v>2.5099999999999998</v>
      </c>
    </row>
    <row r="509" spans="1:7" ht="15" customHeight="1">
      <c r="A509" s="1"/>
      <c r="B509" s="1"/>
      <c r="C509" s="1"/>
      <c r="D509" s="1"/>
      <c r="E509" s="77" t="s">
        <v>517</v>
      </c>
      <c r="F509" s="77"/>
      <c r="G509" s="22">
        <f>SUM(G508:G508)</f>
        <v>2.5099999999999998</v>
      </c>
    </row>
    <row r="510" spans="1:7" ht="15" customHeight="1">
      <c r="A510" s="1"/>
      <c r="B510" s="1"/>
      <c r="C510" s="1"/>
      <c r="D510" s="1"/>
      <c r="E510" s="78" t="s">
        <v>522</v>
      </c>
      <c r="F510" s="78"/>
      <c r="G510" s="4">
        <f>SUM(G506,G509)</f>
        <v>2.5399999999999996</v>
      </c>
    </row>
    <row r="511" spans="1:7" ht="15" customHeight="1">
      <c r="A511" s="1"/>
      <c r="B511" s="1"/>
      <c r="C511" s="1"/>
      <c r="D511" s="1"/>
      <c r="E511" s="78" t="s">
        <v>523</v>
      </c>
      <c r="F511" s="78"/>
      <c r="G511" s="4">
        <f>ROUND(G510*(0/100),2)</f>
        <v>0</v>
      </c>
    </row>
    <row r="512" spans="1:7" ht="15" customHeight="1">
      <c r="A512" s="1"/>
      <c r="B512" s="1"/>
      <c r="C512" s="1"/>
      <c r="D512" s="1"/>
      <c r="E512" s="78" t="s">
        <v>524</v>
      </c>
      <c r="F512" s="78"/>
      <c r="G512" s="4">
        <f>G511+G510</f>
        <v>2.5399999999999996</v>
      </c>
    </row>
    <row r="513" spans="1:7" ht="9.9499999999999993" customHeight="1">
      <c r="A513" s="1"/>
      <c r="B513" s="1"/>
      <c r="C513" s="1"/>
      <c r="D513" s="1"/>
      <c r="E513" s="79"/>
      <c r="F513" s="79"/>
      <c r="G513" s="79"/>
    </row>
    <row r="514" spans="1:7" ht="20.100000000000001" customHeight="1">
      <c r="A514" s="80" t="s">
        <v>1334</v>
      </c>
      <c r="B514" s="80"/>
      <c r="C514" s="80"/>
      <c r="D514" s="80"/>
      <c r="E514" s="80"/>
      <c r="F514" s="80"/>
      <c r="G514" s="80"/>
    </row>
    <row r="515" spans="1:7" ht="15" customHeight="1">
      <c r="A515" s="76" t="s">
        <v>553</v>
      </c>
      <c r="B515" s="76"/>
      <c r="C515" s="12" t="s">
        <v>4</v>
      </c>
      <c r="D515" s="12" t="s">
        <v>501</v>
      </c>
      <c r="E515" s="12" t="s">
        <v>502</v>
      </c>
      <c r="F515" s="12" t="s">
        <v>503</v>
      </c>
      <c r="G515" s="12" t="s">
        <v>504</v>
      </c>
    </row>
    <row r="516" spans="1:7" ht="15" customHeight="1">
      <c r="A516" s="18" t="s">
        <v>878</v>
      </c>
      <c r="B516" s="19" t="s">
        <v>879</v>
      </c>
      <c r="C516" s="18" t="s">
        <v>14</v>
      </c>
      <c r="D516" s="18" t="s">
        <v>101</v>
      </c>
      <c r="E516" s="20">
        <v>7.73</v>
      </c>
      <c r="F516" s="21">
        <v>3.95</v>
      </c>
      <c r="G516" s="21">
        <f>ROUND(ROUND(E516,8)*F516,2)</f>
        <v>30.53</v>
      </c>
    </row>
    <row r="517" spans="1:7" ht="21" customHeight="1">
      <c r="A517" s="18" t="s">
        <v>1026</v>
      </c>
      <c r="B517" s="19" t="s">
        <v>242</v>
      </c>
      <c r="C517" s="18" t="s">
        <v>564</v>
      </c>
      <c r="D517" s="18" t="s">
        <v>48</v>
      </c>
      <c r="E517" s="20">
        <v>1.05</v>
      </c>
      <c r="F517" s="21">
        <v>60.87</v>
      </c>
      <c r="G517" s="21">
        <f>ROUND(ROUND(E517,8)*F517,2)</f>
        <v>63.91</v>
      </c>
    </row>
    <row r="518" spans="1:7" ht="15" customHeight="1">
      <c r="A518" s="1"/>
      <c r="B518" s="1"/>
      <c r="C518" s="1"/>
      <c r="D518" s="1"/>
      <c r="E518" s="77" t="s">
        <v>555</v>
      </c>
      <c r="F518" s="77"/>
      <c r="G518" s="22">
        <f>SUM(G516:G517)</f>
        <v>94.44</v>
      </c>
    </row>
    <row r="519" spans="1:7" ht="15" customHeight="1">
      <c r="A519" s="76" t="s">
        <v>586</v>
      </c>
      <c r="B519" s="76"/>
      <c r="C519" s="12" t="s">
        <v>4</v>
      </c>
      <c r="D519" s="12" t="s">
        <v>501</v>
      </c>
      <c r="E519" s="12" t="s">
        <v>502</v>
      </c>
      <c r="F519" s="12" t="s">
        <v>503</v>
      </c>
      <c r="G519" s="12" t="s">
        <v>504</v>
      </c>
    </row>
    <row r="520" spans="1:7" ht="21" customHeight="1">
      <c r="A520" s="18" t="s">
        <v>858</v>
      </c>
      <c r="B520" s="19" t="s">
        <v>859</v>
      </c>
      <c r="C520" s="18" t="s">
        <v>14</v>
      </c>
      <c r="D520" s="18" t="s">
        <v>15</v>
      </c>
      <c r="E520" s="20">
        <v>1.1559999999999999</v>
      </c>
      <c r="F520" s="21">
        <v>28.73</v>
      </c>
      <c r="G520" s="21">
        <f>ROUND(ROUND(E520,8)*F520,2)</f>
        <v>33.21</v>
      </c>
    </row>
    <row r="521" spans="1:7" ht="15" customHeight="1">
      <c r="A521" s="18" t="s">
        <v>607</v>
      </c>
      <c r="B521" s="19" t="s">
        <v>608</v>
      </c>
      <c r="C521" s="18" t="s">
        <v>14</v>
      </c>
      <c r="D521" s="18" t="s">
        <v>15</v>
      </c>
      <c r="E521" s="20">
        <v>0.57799999999999996</v>
      </c>
      <c r="F521" s="21">
        <v>22.1</v>
      </c>
      <c r="G521" s="21">
        <f>ROUND(ROUND(E521,8)*F521,2)</f>
        <v>12.77</v>
      </c>
    </row>
    <row r="522" spans="1:7" ht="18" customHeight="1">
      <c r="A522" s="1"/>
      <c r="B522" s="1"/>
      <c r="C522" s="1"/>
      <c r="D522" s="1"/>
      <c r="E522" s="77" t="s">
        <v>589</v>
      </c>
      <c r="F522" s="77"/>
      <c r="G522" s="22">
        <f>SUM(G520:G521)</f>
        <v>45.980000000000004</v>
      </c>
    </row>
    <row r="523" spans="1:7" ht="15" customHeight="1">
      <c r="A523" s="1"/>
      <c r="B523" s="1"/>
      <c r="C523" s="1"/>
      <c r="D523" s="1"/>
      <c r="E523" s="78" t="s">
        <v>522</v>
      </c>
      <c r="F523" s="78"/>
      <c r="G523" s="4">
        <f>SUM(G518,G522)</f>
        <v>140.42000000000002</v>
      </c>
    </row>
    <row r="524" spans="1:7" ht="15" customHeight="1">
      <c r="A524" s="1"/>
      <c r="B524" s="1"/>
      <c r="C524" s="1"/>
      <c r="D524" s="1"/>
      <c r="E524" s="78" t="s">
        <v>523</v>
      </c>
      <c r="F524" s="78"/>
      <c r="G524" s="4">
        <f>ROUND(G523*(0/100),2)</f>
        <v>0</v>
      </c>
    </row>
    <row r="525" spans="1:7" ht="15" customHeight="1">
      <c r="A525" s="1"/>
      <c r="B525" s="1"/>
      <c r="C525" s="1"/>
      <c r="D525" s="1"/>
      <c r="E525" s="78" t="s">
        <v>524</v>
      </c>
      <c r="F525" s="78"/>
      <c r="G525" s="4">
        <f>G524+G523</f>
        <v>140.42000000000002</v>
      </c>
    </row>
    <row r="526" spans="1:7" ht="9.9499999999999993" customHeight="1">
      <c r="A526" s="1"/>
      <c r="B526" s="1"/>
      <c r="C526" s="1"/>
      <c r="D526" s="1"/>
      <c r="E526" s="79"/>
      <c r="F526" s="79"/>
      <c r="G526" s="79"/>
    </row>
    <row r="527" spans="1:7" ht="20.100000000000001" customHeight="1">
      <c r="A527" s="80" t="s">
        <v>1335</v>
      </c>
      <c r="B527" s="80"/>
      <c r="C527" s="80"/>
      <c r="D527" s="80"/>
      <c r="E527" s="80"/>
      <c r="F527" s="80"/>
      <c r="G527" s="80"/>
    </row>
    <row r="528" spans="1:7" ht="15" customHeight="1">
      <c r="A528" s="76" t="s">
        <v>553</v>
      </c>
      <c r="B528" s="76"/>
      <c r="C528" s="12" t="s">
        <v>4</v>
      </c>
      <c r="D528" s="12" t="s">
        <v>501</v>
      </c>
      <c r="E528" s="12" t="s">
        <v>502</v>
      </c>
      <c r="F528" s="12" t="s">
        <v>503</v>
      </c>
      <c r="G528" s="12" t="s">
        <v>504</v>
      </c>
    </row>
    <row r="529" spans="1:7" ht="15" customHeight="1">
      <c r="A529" s="18" t="s">
        <v>878</v>
      </c>
      <c r="B529" s="19" t="s">
        <v>879</v>
      </c>
      <c r="C529" s="18" t="s">
        <v>14</v>
      </c>
      <c r="D529" s="18" t="s">
        <v>101</v>
      </c>
      <c r="E529" s="20">
        <v>7.73</v>
      </c>
      <c r="F529" s="21">
        <v>3.95</v>
      </c>
      <c r="G529" s="21">
        <f>ROUND(ROUND(E529,8)*F529,2)</f>
        <v>30.53</v>
      </c>
    </row>
    <row r="530" spans="1:7" ht="21" customHeight="1">
      <c r="A530" s="18" t="s">
        <v>1028</v>
      </c>
      <c r="B530" s="19" t="s">
        <v>245</v>
      </c>
      <c r="C530" s="18" t="s">
        <v>564</v>
      </c>
      <c r="D530" s="18" t="s">
        <v>48</v>
      </c>
      <c r="E530" s="20">
        <v>1.05</v>
      </c>
      <c r="F530" s="21">
        <v>47.96</v>
      </c>
      <c r="G530" s="21">
        <f>ROUND(ROUND(E530,8)*F530,2)</f>
        <v>50.36</v>
      </c>
    </row>
    <row r="531" spans="1:7" ht="15" customHeight="1">
      <c r="A531" s="1"/>
      <c r="B531" s="1"/>
      <c r="C531" s="1"/>
      <c r="D531" s="1"/>
      <c r="E531" s="77" t="s">
        <v>555</v>
      </c>
      <c r="F531" s="77"/>
      <c r="G531" s="22">
        <f>SUM(G529:G530)</f>
        <v>80.89</v>
      </c>
    </row>
    <row r="532" spans="1:7" ht="15" customHeight="1">
      <c r="A532" s="76" t="s">
        <v>586</v>
      </c>
      <c r="B532" s="76"/>
      <c r="C532" s="12" t="s">
        <v>4</v>
      </c>
      <c r="D532" s="12" t="s">
        <v>501</v>
      </c>
      <c r="E532" s="12" t="s">
        <v>502</v>
      </c>
      <c r="F532" s="12" t="s">
        <v>503</v>
      </c>
      <c r="G532" s="12" t="s">
        <v>504</v>
      </c>
    </row>
    <row r="533" spans="1:7" ht="21" customHeight="1">
      <c r="A533" s="18" t="s">
        <v>858</v>
      </c>
      <c r="B533" s="19" t="s">
        <v>859</v>
      </c>
      <c r="C533" s="18" t="s">
        <v>14</v>
      </c>
      <c r="D533" s="18" t="s">
        <v>15</v>
      </c>
      <c r="E533" s="20">
        <v>1.1559999999999999</v>
      </c>
      <c r="F533" s="21">
        <v>28.73</v>
      </c>
      <c r="G533" s="21">
        <f>ROUND(ROUND(E533,8)*F533,2)</f>
        <v>33.21</v>
      </c>
    </row>
    <row r="534" spans="1:7" ht="15" customHeight="1">
      <c r="A534" s="18" t="s">
        <v>607</v>
      </c>
      <c r="B534" s="19" t="s">
        <v>608</v>
      </c>
      <c r="C534" s="18" t="s">
        <v>14</v>
      </c>
      <c r="D534" s="18" t="s">
        <v>15</v>
      </c>
      <c r="E534" s="20">
        <v>0.57799999999999996</v>
      </c>
      <c r="F534" s="21">
        <v>22.1</v>
      </c>
      <c r="G534" s="21">
        <f>ROUND(ROUND(E534,8)*F534,2)</f>
        <v>12.77</v>
      </c>
    </row>
    <row r="535" spans="1:7" ht="18" customHeight="1">
      <c r="A535" s="1"/>
      <c r="B535" s="1"/>
      <c r="C535" s="1"/>
      <c r="D535" s="1"/>
      <c r="E535" s="77" t="s">
        <v>589</v>
      </c>
      <c r="F535" s="77"/>
      <c r="G535" s="22">
        <f>SUM(G533:G534)</f>
        <v>45.980000000000004</v>
      </c>
    </row>
    <row r="536" spans="1:7" ht="15" customHeight="1">
      <c r="A536" s="1"/>
      <c r="B536" s="1"/>
      <c r="C536" s="1"/>
      <c r="D536" s="1"/>
      <c r="E536" s="78" t="s">
        <v>522</v>
      </c>
      <c r="F536" s="78"/>
      <c r="G536" s="4">
        <f>SUM(G531,G535)</f>
        <v>126.87</v>
      </c>
    </row>
    <row r="537" spans="1:7" ht="15" customHeight="1">
      <c r="A537" s="1"/>
      <c r="B537" s="1"/>
      <c r="C537" s="1"/>
      <c r="D537" s="1"/>
      <c r="E537" s="78" t="s">
        <v>523</v>
      </c>
      <c r="F537" s="78"/>
      <c r="G537" s="4">
        <f>ROUND(G536*(0/100),2)</f>
        <v>0</v>
      </c>
    </row>
    <row r="538" spans="1:7" ht="15" customHeight="1">
      <c r="A538" s="1"/>
      <c r="B538" s="1"/>
      <c r="C538" s="1"/>
      <c r="D538" s="1"/>
      <c r="E538" s="78" t="s">
        <v>524</v>
      </c>
      <c r="F538" s="78"/>
      <c r="G538" s="4">
        <f>G537+G536</f>
        <v>126.87</v>
      </c>
    </row>
    <row r="539" spans="1:7" ht="9.9499999999999993" customHeight="1">
      <c r="A539" s="1"/>
      <c r="B539" s="1"/>
      <c r="C539" s="1"/>
      <c r="D539" s="1"/>
      <c r="E539" s="79"/>
      <c r="F539" s="79"/>
      <c r="G539" s="79"/>
    </row>
    <row r="540" spans="1:7" ht="20.100000000000001" customHeight="1">
      <c r="A540" s="80" t="s">
        <v>1336</v>
      </c>
      <c r="B540" s="80"/>
      <c r="C540" s="80"/>
      <c r="D540" s="80"/>
      <c r="E540" s="80"/>
      <c r="F540" s="80"/>
      <c r="G540" s="80"/>
    </row>
    <row r="541" spans="1:7" ht="15" customHeight="1">
      <c r="A541" s="76" t="s">
        <v>553</v>
      </c>
      <c r="B541" s="76"/>
      <c r="C541" s="12" t="s">
        <v>4</v>
      </c>
      <c r="D541" s="12" t="s">
        <v>501</v>
      </c>
      <c r="E541" s="12" t="s">
        <v>502</v>
      </c>
      <c r="F541" s="12" t="s">
        <v>503</v>
      </c>
      <c r="G541" s="12" t="s">
        <v>504</v>
      </c>
    </row>
    <row r="542" spans="1:7" ht="15" customHeight="1">
      <c r="A542" s="18" t="s">
        <v>878</v>
      </c>
      <c r="B542" s="19" t="s">
        <v>879</v>
      </c>
      <c r="C542" s="18" t="s">
        <v>14</v>
      </c>
      <c r="D542" s="18" t="s">
        <v>101</v>
      </c>
      <c r="E542" s="20">
        <v>7.73</v>
      </c>
      <c r="F542" s="21">
        <v>3.95</v>
      </c>
      <c r="G542" s="21">
        <f>ROUND(ROUND(E542,8)*F542,2)</f>
        <v>30.53</v>
      </c>
    </row>
    <row r="543" spans="1:7" ht="21" customHeight="1">
      <c r="A543" s="18" t="s">
        <v>1030</v>
      </c>
      <c r="B543" s="19" t="s">
        <v>248</v>
      </c>
      <c r="C543" s="18" t="s">
        <v>564</v>
      </c>
      <c r="D543" s="18" t="s">
        <v>48</v>
      </c>
      <c r="E543" s="20">
        <v>1.05</v>
      </c>
      <c r="F543" s="21">
        <v>54.63</v>
      </c>
      <c r="G543" s="21">
        <f>ROUND(ROUND(E543,8)*F543,2)</f>
        <v>57.36</v>
      </c>
    </row>
    <row r="544" spans="1:7" ht="15" customHeight="1">
      <c r="A544" s="1"/>
      <c r="B544" s="1"/>
      <c r="C544" s="1"/>
      <c r="D544" s="1"/>
      <c r="E544" s="77" t="s">
        <v>555</v>
      </c>
      <c r="F544" s="77"/>
      <c r="G544" s="22">
        <f>SUM(G542:G543)</f>
        <v>87.89</v>
      </c>
    </row>
    <row r="545" spans="1:7" ht="15" customHeight="1">
      <c r="A545" s="76" t="s">
        <v>586</v>
      </c>
      <c r="B545" s="76"/>
      <c r="C545" s="12" t="s">
        <v>4</v>
      </c>
      <c r="D545" s="12" t="s">
        <v>501</v>
      </c>
      <c r="E545" s="12" t="s">
        <v>502</v>
      </c>
      <c r="F545" s="12" t="s">
        <v>503</v>
      </c>
      <c r="G545" s="12" t="s">
        <v>504</v>
      </c>
    </row>
    <row r="546" spans="1:7" ht="21" customHeight="1">
      <c r="A546" s="18" t="s">
        <v>858</v>
      </c>
      <c r="B546" s="19" t="s">
        <v>859</v>
      </c>
      <c r="C546" s="18" t="s">
        <v>14</v>
      </c>
      <c r="D546" s="18" t="s">
        <v>15</v>
      </c>
      <c r="E546" s="20">
        <v>1.1559999999999999</v>
      </c>
      <c r="F546" s="21">
        <v>28.73</v>
      </c>
      <c r="G546" s="21">
        <f>ROUND(ROUND(E546,8)*F546,2)</f>
        <v>33.21</v>
      </c>
    </row>
    <row r="547" spans="1:7" ht="15" customHeight="1">
      <c r="A547" s="18" t="s">
        <v>607</v>
      </c>
      <c r="B547" s="19" t="s">
        <v>608</v>
      </c>
      <c r="C547" s="18" t="s">
        <v>14</v>
      </c>
      <c r="D547" s="18" t="s">
        <v>15</v>
      </c>
      <c r="E547" s="20">
        <v>0.57799999999999996</v>
      </c>
      <c r="F547" s="21">
        <v>22.1</v>
      </c>
      <c r="G547" s="21">
        <f>ROUND(ROUND(E547,8)*F547,2)</f>
        <v>12.77</v>
      </c>
    </row>
    <row r="548" spans="1:7" ht="18" customHeight="1">
      <c r="A548" s="1"/>
      <c r="B548" s="1"/>
      <c r="C548" s="1"/>
      <c r="D548" s="1"/>
      <c r="E548" s="77" t="s">
        <v>589</v>
      </c>
      <c r="F548" s="77"/>
      <c r="G548" s="22">
        <f>SUM(G546:G547)</f>
        <v>45.980000000000004</v>
      </c>
    </row>
    <row r="549" spans="1:7" ht="15" customHeight="1">
      <c r="A549" s="1"/>
      <c r="B549" s="1"/>
      <c r="C549" s="1"/>
      <c r="D549" s="1"/>
      <c r="E549" s="78" t="s">
        <v>522</v>
      </c>
      <c r="F549" s="78"/>
      <c r="G549" s="4">
        <f>SUM(G544,G548)</f>
        <v>133.87</v>
      </c>
    </row>
    <row r="550" spans="1:7" ht="15" customHeight="1">
      <c r="A550" s="1"/>
      <c r="B550" s="1"/>
      <c r="C550" s="1"/>
      <c r="D550" s="1"/>
      <c r="E550" s="78" t="s">
        <v>523</v>
      </c>
      <c r="F550" s="78"/>
      <c r="G550" s="4">
        <f>ROUND(G549*(0/100),2)</f>
        <v>0</v>
      </c>
    </row>
    <row r="551" spans="1:7" ht="15" customHeight="1">
      <c r="A551" s="1"/>
      <c r="B551" s="1"/>
      <c r="C551" s="1"/>
      <c r="D551" s="1"/>
      <c r="E551" s="78" t="s">
        <v>524</v>
      </c>
      <c r="F551" s="78"/>
      <c r="G551" s="4">
        <f>G550+G549</f>
        <v>133.87</v>
      </c>
    </row>
    <row r="552" spans="1:7" ht="9.9499999999999993" customHeight="1">
      <c r="A552" s="1"/>
      <c r="B552" s="1"/>
      <c r="C552" s="1"/>
      <c r="D552" s="1"/>
      <c r="E552" s="79"/>
      <c r="F552" s="79"/>
      <c r="G552" s="79"/>
    </row>
    <row r="553" spans="1:7" ht="20.100000000000001" customHeight="1">
      <c r="A553" s="80" t="s">
        <v>1327</v>
      </c>
      <c r="B553" s="80"/>
      <c r="C553" s="80"/>
      <c r="D553" s="80"/>
      <c r="E553" s="80"/>
      <c r="F553" s="80"/>
      <c r="G553" s="80"/>
    </row>
    <row r="554" spans="1:7" ht="15" customHeight="1">
      <c r="A554" s="76" t="s">
        <v>553</v>
      </c>
      <c r="B554" s="76"/>
      <c r="C554" s="12" t="s">
        <v>4</v>
      </c>
      <c r="D554" s="12" t="s">
        <v>501</v>
      </c>
      <c r="E554" s="12" t="s">
        <v>502</v>
      </c>
      <c r="F554" s="12" t="s">
        <v>503</v>
      </c>
      <c r="G554" s="12" t="s">
        <v>504</v>
      </c>
    </row>
    <row r="555" spans="1:7" ht="15" customHeight="1">
      <c r="A555" s="18" t="s">
        <v>884</v>
      </c>
      <c r="B555" s="19" t="s">
        <v>885</v>
      </c>
      <c r="C555" s="18" t="s">
        <v>14</v>
      </c>
      <c r="D555" s="18" t="s">
        <v>101</v>
      </c>
      <c r="E555" s="20">
        <v>0.28000000000000003</v>
      </c>
      <c r="F555" s="21">
        <v>138.51</v>
      </c>
      <c r="G555" s="21">
        <f>ROUND(ROUND(E555,8)*F555,2)</f>
        <v>38.78</v>
      </c>
    </row>
    <row r="556" spans="1:7" ht="15" customHeight="1">
      <c r="A556" s="1"/>
      <c r="B556" s="1"/>
      <c r="C556" s="1"/>
      <c r="D556" s="1"/>
      <c r="E556" s="77" t="s">
        <v>555</v>
      </c>
      <c r="F556" s="77"/>
      <c r="G556" s="22">
        <f>SUM(G555:G555)</f>
        <v>38.78</v>
      </c>
    </row>
    <row r="557" spans="1:7" ht="15" customHeight="1">
      <c r="A557" s="76" t="s">
        <v>586</v>
      </c>
      <c r="B557" s="76"/>
      <c r="C557" s="12" t="s">
        <v>4</v>
      </c>
      <c r="D557" s="12" t="s">
        <v>501</v>
      </c>
      <c r="E557" s="12" t="s">
        <v>502</v>
      </c>
      <c r="F557" s="12" t="s">
        <v>503</v>
      </c>
      <c r="G557" s="12" t="s">
        <v>504</v>
      </c>
    </row>
    <row r="558" spans="1:7" ht="21" customHeight="1">
      <c r="A558" s="18" t="s">
        <v>858</v>
      </c>
      <c r="B558" s="19" t="s">
        <v>859</v>
      </c>
      <c r="C558" s="18" t="s">
        <v>14</v>
      </c>
      <c r="D558" s="18" t="s">
        <v>15</v>
      </c>
      <c r="E558" s="20">
        <v>0.23</v>
      </c>
      <c r="F558" s="21">
        <v>28.73</v>
      </c>
      <c r="G558" s="21">
        <f>ROUND(ROUND(E558,8)*F558,2)</f>
        <v>6.61</v>
      </c>
    </row>
    <row r="559" spans="1:7" ht="15" customHeight="1">
      <c r="A559" s="18" t="s">
        <v>607</v>
      </c>
      <c r="B559" s="19" t="s">
        <v>608</v>
      </c>
      <c r="C559" s="18" t="s">
        <v>14</v>
      </c>
      <c r="D559" s="18" t="s">
        <v>15</v>
      </c>
      <c r="E559" s="20">
        <v>0.23</v>
      </c>
      <c r="F559" s="21">
        <v>22.1</v>
      </c>
      <c r="G559" s="21">
        <f>ROUND(ROUND(E559,8)*F559,2)</f>
        <v>5.08</v>
      </c>
    </row>
    <row r="560" spans="1:7" ht="18" customHeight="1">
      <c r="A560" s="1"/>
      <c r="B560" s="1"/>
      <c r="C560" s="1"/>
      <c r="D560" s="1"/>
      <c r="E560" s="77" t="s">
        <v>589</v>
      </c>
      <c r="F560" s="77"/>
      <c r="G560" s="22">
        <f>SUM(G558:G559)</f>
        <v>11.690000000000001</v>
      </c>
    </row>
    <row r="561" spans="1:7" ht="15" customHeight="1">
      <c r="A561" s="1"/>
      <c r="B561" s="1"/>
      <c r="C561" s="1"/>
      <c r="D561" s="1"/>
      <c r="E561" s="78" t="s">
        <v>522</v>
      </c>
      <c r="F561" s="78"/>
      <c r="G561" s="4">
        <f>SUM(G556,G560)</f>
        <v>50.47</v>
      </c>
    </row>
    <row r="562" spans="1:7" ht="15" customHeight="1">
      <c r="A562" s="1"/>
      <c r="B562" s="1"/>
      <c r="C562" s="1"/>
      <c r="D562" s="1"/>
      <c r="E562" s="78" t="s">
        <v>523</v>
      </c>
      <c r="F562" s="78"/>
      <c r="G562" s="4">
        <f>ROUND(G561*(0/100),2)</f>
        <v>0</v>
      </c>
    </row>
    <row r="563" spans="1:7" ht="15" customHeight="1">
      <c r="A563" s="1"/>
      <c r="B563" s="1"/>
      <c r="C563" s="1"/>
      <c r="D563" s="1"/>
      <c r="E563" s="78" t="s">
        <v>524</v>
      </c>
      <c r="F563" s="78"/>
      <c r="G563" s="4">
        <f>G562+G561</f>
        <v>50.47</v>
      </c>
    </row>
    <row r="564" spans="1:7" ht="9.9499999999999993" customHeight="1">
      <c r="A564" s="1"/>
      <c r="B564" s="1"/>
      <c r="C564" s="1"/>
      <c r="D564" s="1"/>
      <c r="E564" s="79"/>
      <c r="F564" s="79"/>
      <c r="G564" s="79"/>
    </row>
    <row r="565" spans="1:7" ht="20.100000000000001" customHeight="1">
      <c r="A565" s="80" t="s">
        <v>1337</v>
      </c>
      <c r="B565" s="80"/>
      <c r="C565" s="80"/>
      <c r="D565" s="80"/>
      <c r="E565" s="80"/>
      <c r="F565" s="80"/>
      <c r="G565" s="80"/>
    </row>
    <row r="566" spans="1:7" ht="15" customHeight="1">
      <c r="A566" s="76" t="s">
        <v>514</v>
      </c>
      <c r="B566" s="76"/>
      <c r="C566" s="12" t="s">
        <v>4</v>
      </c>
      <c r="D566" s="12" t="s">
        <v>501</v>
      </c>
      <c r="E566" s="12" t="s">
        <v>502</v>
      </c>
      <c r="F566" s="12" t="s">
        <v>503</v>
      </c>
      <c r="G566" s="12" t="s">
        <v>504</v>
      </c>
    </row>
    <row r="567" spans="1:7" ht="15" customHeight="1">
      <c r="A567" s="18" t="s">
        <v>938</v>
      </c>
      <c r="B567" s="19" t="s">
        <v>939</v>
      </c>
      <c r="C567" s="18" t="s">
        <v>29</v>
      </c>
      <c r="D567" s="18" t="s">
        <v>15</v>
      </c>
      <c r="E567" s="20">
        <v>0.3</v>
      </c>
      <c r="F567" s="21">
        <v>26.86</v>
      </c>
      <c r="G567" s="21">
        <f>ROUND(ROUND(E567,8)*F567,2)</f>
        <v>8.06</v>
      </c>
    </row>
    <row r="568" spans="1:7" ht="15" customHeight="1">
      <c r="A568" s="1"/>
      <c r="B568" s="1"/>
      <c r="C568" s="1"/>
      <c r="D568" s="1"/>
      <c r="E568" s="77" t="s">
        <v>517</v>
      </c>
      <c r="F568" s="77"/>
      <c r="G568" s="22">
        <f>SUM(G567:G567)</f>
        <v>8.06</v>
      </c>
    </row>
    <row r="569" spans="1:7" ht="15" customHeight="1">
      <c r="A569" s="76" t="s">
        <v>586</v>
      </c>
      <c r="B569" s="76"/>
      <c r="C569" s="12" t="s">
        <v>4</v>
      </c>
      <c r="D569" s="12" t="s">
        <v>501</v>
      </c>
      <c r="E569" s="12" t="s">
        <v>502</v>
      </c>
      <c r="F569" s="12" t="s">
        <v>503</v>
      </c>
      <c r="G569" s="12" t="s">
        <v>504</v>
      </c>
    </row>
    <row r="570" spans="1:7" ht="21" customHeight="1">
      <c r="A570" s="18" t="s">
        <v>1042</v>
      </c>
      <c r="B570" s="19" t="s">
        <v>1043</v>
      </c>
      <c r="C570" s="18" t="s">
        <v>14</v>
      </c>
      <c r="D570" s="18" t="s">
        <v>15</v>
      </c>
      <c r="E570" s="20">
        <v>0.6</v>
      </c>
      <c r="F570" s="21">
        <v>22.38</v>
      </c>
      <c r="G570" s="21">
        <f>ROUND(ROUND(E570,8)*F570,2)</f>
        <v>13.43</v>
      </c>
    </row>
    <row r="571" spans="1:7" ht="18" customHeight="1">
      <c r="A571" s="1"/>
      <c r="B571" s="1"/>
      <c r="C571" s="1"/>
      <c r="D571" s="1"/>
      <c r="E571" s="77" t="s">
        <v>589</v>
      </c>
      <c r="F571" s="77"/>
      <c r="G571" s="22">
        <f>SUM(G570:G570)</f>
        <v>13.43</v>
      </c>
    </row>
    <row r="572" spans="1:7" ht="15" customHeight="1">
      <c r="A572" s="1"/>
      <c r="B572" s="1"/>
      <c r="C572" s="1"/>
      <c r="D572" s="1"/>
      <c r="E572" s="78" t="s">
        <v>522</v>
      </c>
      <c r="F572" s="78"/>
      <c r="G572" s="4">
        <f>SUM(G568,G571)</f>
        <v>21.490000000000002</v>
      </c>
    </row>
    <row r="573" spans="1:7" ht="15" customHeight="1">
      <c r="A573" s="1"/>
      <c r="B573" s="1"/>
      <c r="C573" s="1"/>
      <c r="D573" s="1"/>
      <c r="E573" s="78" t="s">
        <v>523</v>
      </c>
      <c r="F573" s="78"/>
      <c r="G573" s="4">
        <f>ROUND(G572*(0/100),2)</f>
        <v>0</v>
      </c>
    </row>
    <row r="574" spans="1:7" ht="15" customHeight="1">
      <c r="A574" s="1"/>
      <c r="B574" s="1"/>
      <c r="C574" s="1"/>
      <c r="D574" s="1"/>
      <c r="E574" s="78" t="s">
        <v>524</v>
      </c>
      <c r="F574" s="78"/>
      <c r="G574" s="4">
        <f>G573+G572</f>
        <v>21.490000000000002</v>
      </c>
    </row>
    <row r="575" spans="1:7" ht="9.9499999999999993" customHeight="1">
      <c r="A575" s="1"/>
      <c r="B575" s="1"/>
      <c r="C575" s="1"/>
      <c r="D575" s="1"/>
      <c r="E575" s="79"/>
      <c r="F575" s="79"/>
      <c r="G575" s="79"/>
    </row>
    <row r="576" spans="1:7" ht="20.100000000000001" customHeight="1">
      <c r="A576" s="80" t="s">
        <v>1338</v>
      </c>
      <c r="B576" s="80"/>
      <c r="C576" s="80"/>
      <c r="D576" s="80"/>
      <c r="E576" s="80"/>
      <c r="F576" s="80"/>
      <c r="G576" s="80"/>
    </row>
    <row r="577" spans="1:7" ht="15" customHeight="1">
      <c r="A577" s="76" t="s">
        <v>553</v>
      </c>
      <c r="B577" s="76"/>
      <c r="C577" s="12" t="s">
        <v>4</v>
      </c>
      <c r="D577" s="12" t="s">
        <v>501</v>
      </c>
      <c r="E577" s="12" t="s">
        <v>502</v>
      </c>
      <c r="F577" s="12" t="s">
        <v>503</v>
      </c>
      <c r="G577" s="12" t="s">
        <v>504</v>
      </c>
    </row>
    <row r="578" spans="1:7" ht="29.1" customHeight="1">
      <c r="A578" s="18" t="s">
        <v>1045</v>
      </c>
      <c r="B578" s="19" t="s">
        <v>1046</v>
      </c>
      <c r="C578" s="18" t="s">
        <v>564</v>
      </c>
      <c r="D578" s="18" t="s">
        <v>58</v>
      </c>
      <c r="E578" s="20">
        <v>1</v>
      </c>
      <c r="F578" s="21">
        <v>614.01</v>
      </c>
      <c r="G578" s="21">
        <f>ROUND(ROUND(E578,8)*F578,2)</f>
        <v>614.01</v>
      </c>
    </row>
    <row r="579" spans="1:7" ht="15" customHeight="1">
      <c r="A579" s="1"/>
      <c r="B579" s="1"/>
      <c r="C579" s="1"/>
      <c r="D579" s="1"/>
      <c r="E579" s="77" t="s">
        <v>555</v>
      </c>
      <c r="F579" s="77"/>
      <c r="G579" s="22">
        <f>SUM(G578:G578)</f>
        <v>614.01</v>
      </c>
    </row>
    <row r="580" spans="1:7" ht="15" customHeight="1">
      <c r="A580" s="76" t="s">
        <v>586</v>
      </c>
      <c r="B580" s="76"/>
      <c r="C580" s="12" t="s">
        <v>4</v>
      </c>
      <c r="D580" s="12" t="s">
        <v>501</v>
      </c>
      <c r="E580" s="12" t="s">
        <v>502</v>
      </c>
      <c r="F580" s="12" t="s">
        <v>503</v>
      </c>
      <c r="G580" s="12" t="s">
        <v>504</v>
      </c>
    </row>
    <row r="581" spans="1:7" ht="21" customHeight="1">
      <c r="A581" s="18" t="s">
        <v>1042</v>
      </c>
      <c r="B581" s="19" t="s">
        <v>1043</v>
      </c>
      <c r="C581" s="18" t="s">
        <v>14</v>
      </c>
      <c r="D581" s="18" t="s">
        <v>15</v>
      </c>
      <c r="E581" s="20">
        <v>0.6</v>
      </c>
      <c r="F581" s="21">
        <v>22.38</v>
      </c>
      <c r="G581" s="21">
        <f>ROUND(ROUND(E581,8)*F581,2)</f>
        <v>13.43</v>
      </c>
    </row>
    <row r="582" spans="1:7" ht="21" customHeight="1">
      <c r="A582" s="18" t="s">
        <v>785</v>
      </c>
      <c r="B582" s="19" t="s">
        <v>786</v>
      </c>
      <c r="C582" s="18" t="s">
        <v>14</v>
      </c>
      <c r="D582" s="18" t="s">
        <v>15</v>
      </c>
      <c r="E582" s="20">
        <v>0.3</v>
      </c>
      <c r="F582" s="21">
        <v>25.03</v>
      </c>
      <c r="G582" s="21">
        <f>ROUND(ROUND(E582,8)*F582,2)</f>
        <v>7.51</v>
      </c>
    </row>
    <row r="583" spans="1:7" ht="18" customHeight="1">
      <c r="A583" s="1"/>
      <c r="B583" s="1"/>
      <c r="C583" s="1"/>
      <c r="D583" s="1"/>
      <c r="E583" s="77" t="s">
        <v>589</v>
      </c>
      <c r="F583" s="77"/>
      <c r="G583" s="22">
        <f>SUM(G581:G582)</f>
        <v>20.939999999999998</v>
      </c>
    </row>
    <row r="584" spans="1:7" ht="15" customHeight="1">
      <c r="A584" s="1"/>
      <c r="B584" s="1"/>
      <c r="C584" s="1"/>
      <c r="D584" s="1"/>
      <c r="E584" s="78" t="s">
        <v>522</v>
      </c>
      <c r="F584" s="78"/>
      <c r="G584" s="4">
        <f>SUM(G579,G583)</f>
        <v>634.95000000000005</v>
      </c>
    </row>
    <row r="585" spans="1:7" ht="15" customHeight="1">
      <c r="A585" s="1"/>
      <c r="B585" s="1"/>
      <c r="C585" s="1"/>
      <c r="D585" s="1"/>
      <c r="E585" s="78" t="s">
        <v>523</v>
      </c>
      <c r="F585" s="78"/>
      <c r="G585" s="4">
        <f>ROUND(G584*(0/100),2)</f>
        <v>0</v>
      </c>
    </row>
    <row r="586" spans="1:7" ht="15" customHeight="1">
      <c r="A586" s="1"/>
      <c r="B586" s="1"/>
      <c r="C586" s="1"/>
      <c r="D586" s="1"/>
      <c r="E586" s="78" t="s">
        <v>524</v>
      </c>
      <c r="F586" s="78"/>
      <c r="G586" s="4">
        <f>G585+G584</f>
        <v>634.95000000000005</v>
      </c>
    </row>
    <row r="587" spans="1:7" ht="9.9499999999999993" customHeight="1">
      <c r="A587" s="1"/>
      <c r="B587" s="1"/>
      <c r="C587" s="1"/>
      <c r="D587" s="1"/>
      <c r="E587" s="79"/>
      <c r="F587" s="79"/>
      <c r="G587" s="79"/>
    </row>
    <row r="588" spans="1:7" ht="20.100000000000001" customHeight="1">
      <c r="A588" s="80" t="s">
        <v>1339</v>
      </c>
      <c r="B588" s="80"/>
      <c r="C588" s="80"/>
      <c r="D588" s="80"/>
      <c r="E588" s="80"/>
      <c r="F588" s="80"/>
      <c r="G588" s="80"/>
    </row>
    <row r="589" spans="1:7" ht="15" customHeight="1">
      <c r="A589" s="76" t="s">
        <v>553</v>
      </c>
      <c r="B589" s="76"/>
      <c r="C589" s="12" t="s">
        <v>4</v>
      </c>
      <c r="D589" s="12" t="s">
        <v>501</v>
      </c>
      <c r="E589" s="12" t="s">
        <v>502</v>
      </c>
      <c r="F589" s="12" t="s">
        <v>503</v>
      </c>
      <c r="G589" s="12" t="s">
        <v>504</v>
      </c>
    </row>
    <row r="590" spans="1:7" ht="21" customHeight="1">
      <c r="A590" s="18" t="s">
        <v>1056</v>
      </c>
      <c r="B590" s="19" t="s">
        <v>1057</v>
      </c>
      <c r="C590" s="18" t="s">
        <v>14</v>
      </c>
      <c r="D590" s="18" t="s">
        <v>101</v>
      </c>
      <c r="E590" s="20">
        <v>2.5</v>
      </c>
      <c r="F590" s="21">
        <v>25.96</v>
      </c>
      <c r="G590" s="21">
        <f>ROUND(ROUND(E590,8)*F590,2)</f>
        <v>64.900000000000006</v>
      </c>
    </row>
    <row r="591" spans="1:7" ht="15" customHeight="1">
      <c r="A591" s="1"/>
      <c r="B591" s="1"/>
      <c r="C591" s="1"/>
      <c r="D591" s="1"/>
      <c r="E591" s="77" t="s">
        <v>555</v>
      </c>
      <c r="F591" s="77"/>
      <c r="G591" s="22">
        <f>SUM(G590:G590)</f>
        <v>64.900000000000006</v>
      </c>
    </row>
    <row r="592" spans="1:7" ht="15" customHeight="1">
      <c r="A592" s="76" t="s">
        <v>586</v>
      </c>
      <c r="B592" s="76"/>
      <c r="C592" s="12" t="s">
        <v>4</v>
      </c>
      <c r="D592" s="12" t="s">
        <v>501</v>
      </c>
      <c r="E592" s="12" t="s">
        <v>502</v>
      </c>
      <c r="F592" s="12" t="s">
        <v>503</v>
      </c>
      <c r="G592" s="12" t="s">
        <v>504</v>
      </c>
    </row>
    <row r="593" spans="1:7" ht="21" customHeight="1">
      <c r="A593" s="18" t="s">
        <v>898</v>
      </c>
      <c r="B593" s="19" t="s">
        <v>899</v>
      </c>
      <c r="C593" s="18" t="s">
        <v>14</v>
      </c>
      <c r="D593" s="18" t="s">
        <v>15</v>
      </c>
      <c r="E593" s="20">
        <v>9.6000000000000002E-2</v>
      </c>
      <c r="F593" s="21">
        <v>22.26</v>
      </c>
      <c r="G593" s="21">
        <f>ROUND(ROUND(E593,8)*F593,2)</f>
        <v>2.14</v>
      </c>
    </row>
    <row r="594" spans="1:7" ht="15" customHeight="1">
      <c r="A594" s="18" t="s">
        <v>900</v>
      </c>
      <c r="B594" s="19" t="s">
        <v>901</v>
      </c>
      <c r="C594" s="18" t="s">
        <v>14</v>
      </c>
      <c r="D594" s="18" t="s">
        <v>15</v>
      </c>
      <c r="E594" s="20">
        <v>0.47599999999999998</v>
      </c>
      <c r="F594" s="21">
        <v>28.88</v>
      </c>
      <c r="G594" s="21">
        <f>ROUND(ROUND(E594,8)*F594,2)</f>
        <v>13.75</v>
      </c>
    </row>
    <row r="595" spans="1:7" ht="18" customHeight="1">
      <c r="A595" s="1"/>
      <c r="B595" s="1"/>
      <c r="C595" s="1"/>
      <c r="D595" s="1"/>
      <c r="E595" s="77" t="s">
        <v>589</v>
      </c>
      <c r="F595" s="77"/>
      <c r="G595" s="22">
        <f>SUM(G593:G594)</f>
        <v>15.89</v>
      </c>
    </row>
    <row r="596" spans="1:7" ht="15" customHeight="1">
      <c r="A596" s="1"/>
      <c r="B596" s="1"/>
      <c r="C596" s="1"/>
      <c r="D596" s="1"/>
      <c r="E596" s="78" t="s">
        <v>522</v>
      </c>
      <c r="F596" s="78"/>
      <c r="G596" s="4">
        <f>SUM(G591,G595)</f>
        <v>80.790000000000006</v>
      </c>
    </row>
    <row r="597" spans="1:7" ht="15" customHeight="1">
      <c r="A597" s="1"/>
      <c r="B597" s="1"/>
      <c r="C597" s="1"/>
      <c r="D597" s="1"/>
      <c r="E597" s="78" t="s">
        <v>523</v>
      </c>
      <c r="F597" s="78"/>
      <c r="G597" s="4">
        <f>ROUND(G596*(0/100),2)</f>
        <v>0</v>
      </c>
    </row>
    <row r="598" spans="1:7" ht="15" customHeight="1">
      <c r="A598" s="1"/>
      <c r="B598" s="1"/>
      <c r="C598" s="1"/>
      <c r="D598" s="1"/>
      <c r="E598" s="78" t="s">
        <v>524</v>
      </c>
      <c r="F598" s="78"/>
      <c r="G598" s="4">
        <f>G597+G596</f>
        <v>80.790000000000006</v>
      </c>
    </row>
    <row r="599" spans="1:7" ht="9.9499999999999993" customHeight="1">
      <c r="A599" s="1"/>
      <c r="B599" s="1"/>
      <c r="C599" s="1"/>
      <c r="D599" s="1"/>
      <c r="E599" s="79"/>
      <c r="F599" s="79"/>
      <c r="G599" s="79"/>
    </row>
    <row r="600" spans="1:7" ht="20.100000000000001" customHeight="1">
      <c r="A600" s="80" t="s">
        <v>1340</v>
      </c>
      <c r="B600" s="80"/>
      <c r="C600" s="80"/>
      <c r="D600" s="80"/>
      <c r="E600" s="80"/>
      <c r="F600" s="80"/>
      <c r="G600" s="80"/>
    </row>
    <row r="601" spans="1:7" ht="15" customHeight="1">
      <c r="A601" s="76" t="s">
        <v>586</v>
      </c>
      <c r="B601" s="76"/>
      <c r="C601" s="12" t="s">
        <v>4</v>
      </c>
      <c r="D601" s="12" t="s">
        <v>501</v>
      </c>
      <c r="E601" s="12" t="s">
        <v>502</v>
      </c>
      <c r="F601" s="12" t="s">
        <v>503</v>
      </c>
      <c r="G601" s="12" t="s">
        <v>504</v>
      </c>
    </row>
    <row r="602" spans="1:7" ht="15" customHeight="1">
      <c r="A602" s="18" t="s">
        <v>818</v>
      </c>
      <c r="B602" s="19" t="s">
        <v>819</v>
      </c>
      <c r="C602" s="18" t="s">
        <v>14</v>
      </c>
      <c r="D602" s="18" t="s">
        <v>15</v>
      </c>
      <c r="E602" s="20">
        <v>0.13</v>
      </c>
      <c r="F602" s="21">
        <v>28.88</v>
      </c>
      <c r="G602" s="21">
        <f>ROUND(ROUND(E602,8)*F602,2)</f>
        <v>3.75</v>
      </c>
    </row>
    <row r="603" spans="1:7" ht="15" customHeight="1">
      <c r="A603" s="18" t="s">
        <v>607</v>
      </c>
      <c r="B603" s="19" t="s">
        <v>608</v>
      </c>
      <c r="C603" s="18" t="s">
        <v>14</v>
      </c>
      <c r="D603" s="18" t="s">
        <v>15</v>
      </c>
      <c r="E603" s="20">
        <v>1.3</v>
      </c>
      <c r="F603" s="21">
        <v>22.1</v>
      </c>
      <c r="G603" s="21">
        <f>ROUND(ROUND(E603,8)*F603,2)</f>
        <v>28.73</v>
      </c>
    </row>
    <row r="604" spans="1:7" ht="18" customHeight="1">
      <c r="A604" s="1"/>
      <c r="B604" s="1"/>
      <c r="C604" s="1"/>
      <c r="D604" s="1"/>
      <c r="E604" s="77" t="s">
        <v>589</v>
      </c>
      <c r="F604" s="77"/>
      <c r="G604" s="22">
        <f>SUM(G602:G603)</f>
        <v>32.480000000000004</v>
      </c>
    </row>
    <row r="605" spans="1:7" ht="15" customHeight="1">
      <c r="A605" s="1"/>
      <c r="B605" s="1"/>
      <c r="C605" s="1"/>
      <c r="D605" s="1"/>
      <c r="E605" s="78" t="s">
        <v>522</v>
      </c>
      <c r="F605" s="78"/>
      <c r="G605" s="4">
        <f>SUM(G604)</f>
        <v>32.480000000000004</v>
      </c>
    </row>
    <row r="606" spans="1:7" ht="15" customHeight="1">
      <c r="A606" s="1"/>
      <c r="B606" s="1"/>
      <c r="C606" s="1"/>
      <c r="D606" s="1"/>
      <c r="E606" s="78" t="s">
        <v>523</v>
      </c>
      <c r="F606" s="78"/>
      <c r="G606" s="4">
        <f>ROUND(G605*(0/100),2)</f>
        <v>0</v>
      </c>
    </row>
    <row r="607" spans="1:7" ht="15" customHeight="1">
      <c r="A607" s="1"/>
      <c r="B607" s="1"/>
      <c r="C607" s="1"/>
      <c r="D607" s="1"/>
      <c r="E607" s="78" t="s">
        <v>524</v>
      </c>
      <c r="F607" s="78"/>
      <c r="G607" s="4">
        <f>G606+G605</f>
        <v>32.480000000000004</v>
      </c>
    </row>
    <row r="608" spans="1:7" ht="9.9499999999999993" customHeight="1">
      <c r="A608" s="1"/>
      <c r="B608" s="1"/>
      <c r="C608" s="1"/>
      <c r="D608" s="1"/>
      <c r="E608" s="79"/>
      <c r="F608" s="79"/>
      <c r="G608" s="79"/>
    </row>
    <row r="609" spans="1:7" ht="20.100000000000001" customHeight="1">
      <c r="A609" s="80" t="s">
        <v>1341</v>
      </c>
      <c r="B609" s="80"/>
      <c r="C609" s="80"/>
      <c r="D609" s="80"/>
      <c r="E609" s="80"/>
      <c r="F609" s="80"/>
      <c r="G609" s="80"/>
    </row>
    <row r="610" spans="1:7" ht="15" customHeight="1">
      <c r="A610" s="76" t="s">
        <v>553</v>
      </c>
      <c r="B610" s="76"/>
      <c r="C610" s="12" t="s">
        <v>4</v>
      </c>
      <c r="D610" s="12" t="s">
        <v>501</v>
      </c>
      <c r="E610" s="12" t="s">
        <v>502</v>
      </c>
      <c r="F610" s="12" t="s">
        <v>503</v>
      </c>
      <c r="G610" s="12" t="s">
        <v>504</v>
      </c>
    </row>
    <row r="611" spans="1:7" ht="15" customHeight="1">
      <c r="A611" s="18" t="s">
        <v>908</v>
      </c>
      <c r="B611" s="19" t="s">
        <v>909</v>
      </c>
      <c r="C611" s="18" t="s">
        <v>14</v>
      </c>
      <c r="D611" s="18" t="s">
        <v>101</v>
      </c>
      <c r="E611" s="20">
        <v>0.26</v>
      </c>
      <c r="F611" s="21">
        <v>8.01</v>
      </c>
      <c r="G611" s="21">
        <f>ROUND(ROUND(E611,8)*F611,2)</f>
        <v>2.08</v>
      </c>
    </row>
    <row r="612" spans="1:7" ht="21" customHeight="1">
      <c r="A612" s="18" t="s">
        <v>1062</v>
      </c>
      <c r="B612" s="19" t="s">
        <v>1063</v>
      </c>
      <c r="C612" s="18" t="s">
        <v>14</v>
      </c>
      <c r="D612" s="18" t="s">
        <v>48</v>
      </c>
      <c r="E612" s="20">
        <v>1.1499999999999999</v>
      </c>
      <c r="F612" s="21">
        <v>86.65</v>
      </c>
      <c r="G612" s="21">
        <f>ROUND(ROUND(E612,8)*F612,2)</f>
        <v>99.65</v>
      </c>
    </row>
    <row r="613" spans="1:7" ht="21" customHeight="1">
      <c r="A613" s="18" t="s">
        <v>912</v>
      </c>
      <c r="B613" s="19" t="s">
        <v>913</v>
      </c>
      <c r="C613" s="18" t="s">
        <v>14</v>
      </c>
      <c r="D613" s="18" t="s">
        <v>817</v>
      </c>
      <c r="E613" s="20">
        <v>0.61499999999999999</v>
      </c>
      <c r="F613" s="21">
        <v>21.59</v>
      </c>
      <c r="G613" s="21">
        <f>ROUND(ROUND(E613,8)*F613,2)</f>
        <v>13.28</v>
      </c>
    </row>
    <row r="614" spans="1:7" ht="15" customHeight="1">
      <c r="A614" s="1"/>
      <c r="B614" s="1"/>
      <c r="C614" s="1"/>
      <c r="D614" s="1"/>
      <c r="E614" s="77" t="s">
        <v>555</v>
      </c>
      <c r="F614" s="77"/>
      <c r="G614" s="22">
        <f>SUM(G611:G613)</f>
        <v>115.01</v>
      </c>
    </row>
    <row r="615" spans="1:7" ht="15" customHeight="1">
      <c r="A615" s="76" t="s">
        <v>586</v>
      </c>
      <c r="B615" s="76"/>
      <c r="C615" s="12" t="s">
        <v>4</v>
      </c>
      <c r="D615" s="12" t="s">
        <v>501</v>
      </c>
      <c r="E615" s="12" t="s">
        <v>502</v>
      </c>
      <c r="F615" s="12" t="s">
        <v>503</v>
      </c>
      <c r="G615" s="12" t="s">
        <v>504</v>
      </c>
    </row>
    <row r="616" spans="1:7" ht="21" customHeight="1">
      <c r="A616" s="18" t="s">
        <v>898</v>
      </c>
      <c r="B616" s="19" t="s">
        <v>899</v>
      </c>
      <c r="C616" s="18" t="s">
        <v>14</v>
      </c>
      <c r="D616" s="18" t="s">
        <v>15</v>
      </c>
      <c r="E616" s="20">
        <v>0.192</v>
      </c>
      <c r="F616" s="21">
        <v>22.26</v>
      </c>
      <c r="G616" s="21">
        <f>ROUND(ROUND(E616,8)*F616,2)</f>
        <v>4.2699999999999996</v>
      </c>
    </row>
    <row r="617" spans="1:7" ht="15" customHeight="1">
      <c r="A617" s="18" t="s">
        <v>900</v>
      </c>
      <c r="B617" s="19" t="s">
        <v>901</v>
      </c>
      <c r="C617" s="18" t="s">
        <v>14</v>
      </c>
      <c r="D617" s="18" t="s">
        <v>15</v>
      </c>
      <c r="E617" s="20">
        <v>0.94799999999999995</v>
      </c>
      <c r="F617" s="21">
        <v>28.88</v>
      </c>
      <c r="G617" s="21">
        <f>ROUND(ROUND(E617,8)*F617,2)</f>
        <v>27.38</v>
      </c>
    </row>
    <row r="618" spans="1:7" ht="18" customHeight="1">
      <c r="A618" s="1"/>
      <c r="B618" s="1"/>
      <c r="C618" s="1"/>
      <c r="D618" s="1"/>
      <c r="E618" s="77" t="s">
        <v>589</v>
      </c>
      <c r="F618" s="77"/>
      <c r="G618" s="22">
        <f>SUM(G616:G617)</f>
        <v>31.65</v>
      </c>
    </row>
    <row r="619" spans="1:7" ht="15" customHeight="1">
      <c r="A619" s="1"/>
      <c r="B619" s="1"/>
      <c r="C619" s="1"/>
      <c r="D619" s="1"/>
      <c r="E619" s="78" t="s">
        <v>522</v>
      </c>
      <c r="F619" s="78"/>
      <c r="G619" s="4">
        <f>SUM(G614,G618)</f>
        <v>146.66</v>
      </c>
    </row>
    <row r="620" spans="1:7" ht="15" customHeight="1">
      <c r="A620" s="1"/>
      <c r="B620" s="1"/>
      <c r="C620" s="1"/>
      <c r="D620" s="1"/>
      <c r="E620" s="78" t="s">
        <v>523</v>
      </c>
      <c r="F620" s="78"/>
      <c r="G620" s="4">
        <f>ROUND(G619*(0/100),2)</f>
        <v>0</v>
      </c>
    </row>
    <row r="621" spans="1:7" ht="15" customHeight="1">
      <c r="A621" s="1"/>
      <c r="B621" s="1"/>
      <c r="C621" s="1"/>
      <c r="D621" s="1"/>
      <c r="E621" s="78" t="s">
        <v>524</v>
      </c>
      <c r="F621" s="78"/>
      <c r="G621" s="4">
        <f>G620+G619</f>
        <v>146.66</v>
      </c>
    </row>
    <row r="622" spans="1:7" ht="9.9499999999999993" customHeight="1">
      <c r="A622" s="1"/>
      <c r="B622" s="1"/>
      <c r="C622" s="1"/>
      <c r="D622" s="1"/>
      <c r="E622" s="79"/>
      <c r="F622" s="79"/>
      <c r="G622" s="79"/>
    </row>
    <row r="623" spans="1:7" ht="20.100000000000001" customHeight="1">
      <c r="A623" s="80" t="s">
        <v>1321</v>
      </c>
      <c r="B623" s="80"/>
      <c r="C623" s="80"/>
      <c r="D623" s="80"/>
      <c r="E623" s="80"/>
      <c r="F623" s="80"/>
      <c r="G623" s="80"/>
    </row>
    <row r="624" spans="1:7" ht="15" customHeight="1">
      <c r="A624" s="76" t="s">
        <v>553</v>
      </c>
      <c r="B624" s="76"/>
      <c r="C624" s="12" t="s">
        <v>4</v>
      </c>
      <c r="D624" s="12" t="s">
        <v>501</v>
      </c>
      <c r="E624" s="12" t="s">
        <v>502</v>
      </c>
      <c r="F624" s="12" t="s">
        <v>503</v>
      </c>
      <c r="G624" s="12" t="s">
        <v>504</v>
      </c>
    </row>
    <row r="625" spans="1:7" ht="21" customHeight="1">
      <c r="A625" s="18" t="s">
        <v>824</v>
      </c>
      <c r="B625" s="19" t="s">
        <v>825</v>
      </c>
      <c r="C625" s="18" t="s">
        <v>14</v>
      </c>
      <c r="D625" s="18" t="s">
        <v>101</v>
      </c>
      <c r="E625" s="20">
        <v>2.5000000000000001E-2</v>
      </c>
      <c r="F625" s="21">
        <v>15.73</v>
      </c>
      <c r="G625" s="21">
        <f>ROUND(ROUND(E625,8)*F625,2)</f>
        <v>0.39</v>
      </c>
    </row>
    <row r="626" spans="1:7" ht="29.1" customHeight="1">
      <c r="A626" s="18" t="s">
        <v>826</v>
      </c>
      <c r="B626" s="19" t="s">
        <v>827</v>
      </c>
      <c r="C626" s="18" t="s">
        <v>14</v>
      </c>
      <c r="D626" s="18" t="s">
        <v>58</v>
      </c>
      <c r="E626" s="20">
        <v>0.54300000000000004</v>
      </c>
      <c r="F626" s="21">
        <v>0.22</v>
      </c>
      <c r="G626" s="21">
        <f>ROUND(ROUND(E626,8)*F626,2)</f>
        <v>0.12</v>
      </c>
    </row>
    <row r="627" spans="1:7" ht="15" customHeight="1">
      <c r="A627" s="1"/>
      <c r="B627" s="1"/>
      <c r="C627" s="1"/>
      <c r="D627" s="1"/>
      <c r="E627" s="77" t="s">
        <v>555</v>
      </c>
      <c r="F627" s="77"/>
      <c r="G627" s="22">
        <f>SUM(G625:G626)</f>
        <v>0.51</v>
      </c>
    </row>
    <row r="628" spans="1:7" ht="15" customHeight="1">
      <c r="A628" s="76" t="s">
        <v>586</v>
      </c>
      <c r="B628" s="76"/>
      <c r="C628" s="12" t="s">
        <v>4</v>
      </c>
      <c r="D628" s="12" t="s">
        <v>501</v>
      </c>
      <c r="E628" s="12" t="s">
        <v>502</v>
      </c>
      <c r="F628" s="12" t="s">
        <v>503</v>
      </c>
      <c r="G628" s="12" t="s">
        <v>504</v>
      </c>
    </row>
    <row r="629" spans="1:7" ht="21" customHeight="1">
      <c r="A629" s="18" t="s">
        <v>828</v>
      </c>
      <c r="B629" s="19" t="s">
        <v>829</v>
      </c>
      <c r="C629" s="18" t="s">
        <v>14</v>
      </c>
      <c r="D629" s="18" t="s">
        <v>15</v>
      </c>
      <c r="E629" s="20">
        <v>6.4000000000000003E-3</v>
      </c>
      <c r="F629" s="21">
        <v>23.22</v>
      </c>
      <c r="G629" s="21">
        <f>ROUND(ROUND(E629,8)*F629,2)</f>
        <v>0.15</v>
      </c>
    </row>
    <row r="630" spans="1:7" ht="15" customHeight="1">
      <c r="A630" s="18" t="s">
        <v>830</v>
      </c>
      <c r="B630" s="19" t="s">
        <v>831</v>
      </c>
      <c r="C630" s="18" t="s">
        <v>14</v>
      </c>
      <c r="D630" s="18" t="s">
        <v>15</v>
      </c>
      <c r="E630" s="20">
        <v>3.9199999999999999E-2</v>
      </c>
      <c r="F630" s="21">
        <v>28.73</v>
      </c>
      <c r="G630" s="21">
        <f>ROUND(ROUND(E630,8)*F630,2)</f>
        <v>1.1299999999999999</v>
      </c>
    </row>
    <row r="631" spans="1:7" ht="18" customHeight="1">
      <c r="A631" s="1"/>
      <c r="B631" s="1"/>
      <c r="C631" s="1"/>
      <c r="D631" s="1"/>
      <c r="E631" s="77" t="s">
        <v>589</v>
      </c>
      <c r="F631" s="77"/>
      <c r="G631" s="22">
        <f>SUM(G629:G630)</f>
        <v>1.2799999999999998</v>
      </c>
    </row>
    <row r="632" spans="1:7" ht="15" customHeight="1">
      <c r="A632" s="76" t="s">
        <v>518</v>
      </c>
      <c r="B632" s="76"/>
      <c r="C632" s="12" t="s">
        <v>4</v>
      </c>
      <c r="D632" s="12" t="s">
        <v>501</v>
      </c>
      <c r="E632" s="12" t="s">
        <v>502</v>
      </c>
      <c r="F632" s="12" t="s">
        <v>503</v>
      </c>
      <c r="G632" s="12" t="s">
        <v>504</v>
      </c>
    </row>
    <row r="633" spans="1:7" ht="21" customHeight="1">
      <c r="A633" s="18" t="s">
        <v>832</v>
      </c>
      <c r="B633" s="19" t="s">
        <v>833</v>
      </c>
      <c r="C633" s="18" t="s">
        <v>14</v>
      </c>
      <c r="D633" s="18" t="s">
        <v>101</v>
      </c>
      <c r="E633" s="20">
        <v>1</v>
      </c>
      <c r="F633" s="21">
        <v>9.19</v>
      </c>
      <c r="G633" s="21">
        <f>ROUND(ROUND(E633,8)*F633,2)</f>
        <v>9.19</v>
      </c>
    </row>
    <row r="634" spans="1:7" ht="15" customHeight="1">
      <c r="A634" s="1"/>
      <c r="B634" s="1"/>
      <c r="C634" s="1"/>
      <c r="D634" s="1"/>
      <c r="E634" s="77" t="s">
        <v>521</v>
      </c>
      <c r="F634" s="77"/>
      <c r="G634" s="22">
        <f>SUM(G633:G633)</f>
        <v>9.19</v>
      </c>
    </row>
    <row r="635" spans="1:7" ht="15" customHeight="1">
      <c r="A635" s="1"/>
      <c r="B635" s="1"/>
      <c r="C635" s="1"/>
      <c r="D635" s="1"/>
      <c r="E635" s="78" t="s">
        <v>522</v>
      </c>
      <c r="F635" s="78"/>
      <c r="G635" s="4">
        <f>SUM(G627,G631,G634)</f>
        <v>10.979999999999999</v>
      </c>
    </row>
    <row r="636" spans="1:7" ht="15" customHeight="1">
      <c r="A636" s="1"/>
      <c r="B636" s="1"/>
      <c r="C636" s="1"/>
      <c r="D636" s="1"/>
      <c r="E636" s="78" t="s">
        <v>523</v>
      </c>
      <c r="F636" s="78"/>
      <c r="G636" s="4">
        <f>ROUND(G635*(0/100),2)</f>
        <v>0</v>
      </c>
    </row>
    <row r="637" spans="1:7" ht="15" customHeight="1">
      <c r="A637" s="1"/>
      <c r="B637" s="1"/>
      <c r="C637" s="1"/>
      <c r="D637" s="1"/>
      <c r="E637" s="78" t="s">
        <v>524</v>
      </c>
      <c r="F637" s="78"/>
      <c r="G637" s="4">
        <f>G636+G635</f>
        <v>10.979999999999999</v>
      </c>
    </row>
    <row r="638" spans="1:7" ht="9.9499999999999993" customHeight="1">
      <c r="A638" s="1"/>
      <c r="B638" s="1"/>
      <c r="C638" s="1"/>
      <c r="D638" s="1"/>
      <c r="E638" s="79"/>
      <c r="F638" s="79"/>
      <c r="G638" s="79"/>
    </row>
    <row r="639" spans="1:7" ht="20.100000000000001" customHeight="1">
      <c r="A639" s="80" t="s">
        <v>1331</v>
      </c>
      <c r="B639" s="80"/>
      <c r="C639" s="80"/>
      <c r="D639" s="80"/>
      <c r="E639" s="80"/>
      <c r="F639" s="80"/>
      <c r="G639" s="80"/>
    </row>
    <row r="640" spans="1:7" ht="15" customHeight="1">
      <c r="A640" s="76" t="s">
        <v>807</v>
      </c>
      <c r="B640" s="76"/>
      <c r="C640" s="12" t="s">
        <v>4</v>
      </c>
      <c r="D640" s="12" t="s">
        <v>501</v>
      </c>
      <c r="E640" s="12" t="s">
        <v>502</v>
      </c>
      <c r="F640" s="12" t="s">
        <v>503</v>
      </c>
      <c r="G640" s="12" t="s">
        <v>504</v>
      </c>
    </row>
    <row r="641" spans="1:7" ht="29.1" customHeight="1">
      <c r="A641" s="18" t="s">
        <v>922</v>
      </c>
      <c r="B641" s="19" t="s">
        <v>923</v>
      </c>
      <c r="C641" s="18" t="s">
        <v>14</v>
      </c>
      <c r="D641" s="18" t="s">
        <v>840</v>
      </c>
      <c r="E641" s="20">
        <v>1.1999999999999999E-3</v>
      </c>
      <c r="F641" s="21">
        <v>27.49</v>
      </c>
      <c r="G641" s="21">
        <f>ROUND(ROUND(E641,8)*F641,2)</f>
        <v>0.03</v>
      </c>
    </row>
    <row r="642" spans="1:7" ht="29.1" customHeight="1">
      <c r="A642" s="18" t="s">
        <v>924</v>
      </c>
      <c r="B642" s="19" t="s">
        <v>925</v>
      </c>
      <c r="C642" s="18" t="s">
        <v>14</v>
      </c>
      <c r="D642" s="18" t="s">
        <v>810</v>
      </c>
      <c r="E642" s="20">
        <v>8.9999999999999998E-4</v>
      </c>
      <c r="F642" s="21">
        <v>28.7</v>
      </c>
      <c r="G642" s="21">
        <f>ROUND(ROUND(E642,8)*F642,2)</f>
        <v>0.03</v>
      </c>
    </row>
    <row r="643" spans="1:7" ht="18" customHeight="1">
      <c r="A643" s="1"/>
      <c r="B643" s="1"/>
      <c r="C643" s="1"/>
      <c r="D643" s="1"/>
      <c r="E643" s="77" t="s">
        <v>811</v>
      </c>
      <c r="F643" s="77"/>
      <c r="G643" s="22">
        <f>SUM(G641:G642)</f>
        <v>0.06</v>
      </c>
    </row>
    <row r="644" spans="1:7" ht="15" customHeight="1">
      <c r="A644" s="76" t="s">
        <v>553</v>
      </c>
      <c r="B644" s="76"/>
      <c r="C644" s="12" t="s">
        <v>4</v>
      </c>
      <c r="D644" s="12" t="s">
        <v>501</v>
      </c>
      <c r="E644" s="12" t="s">
        <v>502</v>
      </c>
      <c r="F644" s="12" t="s">
        <v>503</v>
      </c>
      <c r="G644" s="12" t="s">
        <v>504</v>
      </c>
    </row>
    <row r="645" spans="1:7" ht="29.1" customHeight="1">
      <c r="A645" s="18" t="s">
        <v>926</v>
      </c>
      <c r="B645" s="19" t="s">
        <v>927</v>
      </c>
      <c r="C645" s="18" t="s">
        <v>14</v>
      </c>
      <c r="D645" s="18" t="s">
        <v>695</v>
      </c>
      <c r="E645" s="20">
        <v>4.1500000000000004</v>
      </c>
      <c r="F645" s="21">
        <v>1.52</v>
      </c>
      <c r="G645" s="21">
        <f>ROUND(ROUND(E645,8)*F645,2)</f>
        <v>6.31</v>
      </c>
    </row>
    <row r="646" spans="1:7" ht="29.1" customHeight="1">
      <c r="A646" s="18" t="s">
        <v>928</v>
      </c>
      <c r="B646" s="19" t="s">
        <v>186</v>
      </c>
      <c r="C646" s="18" t="s">
        <v>564</v>
      </c>
      <c r="D646" s="18" t="s">
        <v>48</v>
      </c>
      <c r="E646" s="20">
        <v>1.1459999999999999</v>
      </c>
      <c r="F646" s="21">
        <v>249.43</v>
      </c>
      <c r="G646" s="21">
        <f>ROUND(ROUND(E646,8)*F646,2)</f>
        <v>285.85000000000002</v>
      </c>
    </row>
    <row r="647" spans="1:7" ht="15" customHeight="1">
      <c r="A647" s="1"/>
      <c r="B647" s="1"/>
      <c r="C647" s="1"/>
      <c r="D647" s="1"/>
      <c r="E647" s="77" t="s">
        <v>555</v>
      </c>
      <c r="F647" s="77"/>
      <c r="G647" s="22">
        <f>SUM(G645:G646)</f>
        <v>292.16000000000003</v>
      </c>
    </row>
    <row r="648" spans="1:7" ht="15" customHeight="1">
      <c r="A648" s="76" t="s">
        <v>586</v>
      </c>
      <c r="B648" s="76"/>
      <c r="C648" s="12" t="s">
        <v>4</v>
      </c>
      <c r="D648" s="12" t="s">
        <v>501</v>
      </c>
      <c r="E648" s="12" t="s">
        <v>502</v>
      </c>
      <c r="F648" s="12" t="s">
        <v>503</v>
      </c>
      <c r="G648" s="12" t="s">
        <v>504</v>
      </c>
    </row>
    <row r="649" spans="1:7" ht="15" customHeight="1">
      <c r="A649" s="18" t="s">
        <v>607</v>
      </c>
      <c r="B649" s="19" t="s">
        <v>608</v>
      </c>
      <c r="C649" s="18" t="s">
        <v>14</v>
      </c>
      <c r="D649" s="18" t="s">
        <v>15</v>
      </c>
      <c r="E649" s="20">
        <v>6.2E-2</v>
      </c>
      <c r="F649" s="21">
        <v>22.1</v>
      </c>
      <c r="G649" s="21">
        <f>ROUND(ROUND(E649,8)*F649,2)</f>
        <v>1.37</v>
      </c>
    </row>
    <row r="650" spans="1:7" ht="15" customHeight="1">
      <c r="A650" s="18" t="s">
        <v>919</v>
      </c>
      <c r="B650" s="19" t="s">
        <v>920</v>
      </c>
      <c r="C650" s="18" t="s">
        <v>14</v>
      </c>
      <c r="D650" s="18" t="s">
        <v>15</v>
      </c>
      <c r="E650" s="20">
        <v>5.6000000000000001E-2</v>
      </c>
      <c r="F650" s="21">
        <v>28.26</v>
      </c>
      <c r="G650" s="21">
        <f>ROUND(ROUND(E650,8)*F650,2)</f>
        <v>1.58</v>
      </c>
    </row>
    <row r="651" spans="1:7" ht="18" customHeight="1">
      <c r="A651" s="1"/>
      <c r="B651" s="1"/>
      <c r="C651" s="1"/>
      <c r="D651" s="1"/>
      <c r="E651" s="77" t="s">
        <v>589</v>
      </c>
      <c r="F651" s="77"/>
      <c r="G651" s="22">
        <f>SUM(G649:G650)</f>
        <v>2.95</v>
      </c>
    </row>
    <row r="652" spans="1:7" ht="15" customHeight="1">
      <c r="A652" s="1"/>
      <c r="B652" s="1"/>
      <c r="C652" s="1"/>
      <c r="D652" s="1"/>
      <c r="E652" s="78" t="s">
        <v>522</v>
      </c>
      <c r="F652" s="78"/>
      <c r="G652" s="4">
        <f>SUM(G643,G647,G651)</f>
        <v>295.17</v>
      </c>
    </row>
    <row r="653" spans="1:7" ht="15" customHeight="1">
      <c r="A653" s="1"/>
      <c r="B653" s="1"/>
      <c r="C653" s="1"/>
      <c r="D653" s="1"/>
      <c r="E653" s="78" t="s">
        <v>523</v>
      </c>
      <c r="F653" s="78"/>
      <c r="G653" s="4">
        <f>ROUND(G652*(0/100),2)</f>
        <v>0</v>
      </c>
    </row>
    <row r="654" spans="1:7" ht="15" customHeight="1">
      <c r="A654" s="1"/>
      <c r="B654" s="1"/>
      <c r="C654" s="1"/>
      <c r="D654" s="1"/>
      <c r="E654" s="78" t="s">
        <v>524</v>
      </c>
      <c r="F654" s="78"/>
      <c r="G654" s="4">
        <f>G653+G652</f>
        <v>295.17</v>
      </c>
    </row>
    <row r="655" spans="1:7" ht="9.9499999999999993" customHeight="1">
      <c r="A655" s="1"/>
      <c r="B655" s="1"/>
      <c r="C655" s="1"/>
      <c r="D655" s="1"/>
      <c r="E655" s="79"/>
      <c r="F655" s="79"/>
      <c r="G655" s="79"/>
    </row>
    <row r="656" spans="1:7" ht="20.100000000000001" customHeight="1">
      <c r="A656" s="80" t="s">
        <v>1332</v>
      </c>
      <c r="B656" s="80"/>
      <c r="C656" s="80"/>
      <c r="D656" s="80"/>
      <c r="E656" s="80"/>
      <c r="F656" s="80"/>
      <c r="G656" s="80"/>
    </row>
    <row r="657" spans="1:7" ht="15" customHeight="1">
      <c r="A657" s="76" t="s">
        <v>807</v>
      </c>
      <c r="B657" s="76"/>
      <c r="C657" s="12" t="s">
        <v>4</v>
      </c>
      <c r="D657" s="12" t="s">
        <v>501</v>
      </c>
      <c r="E657" s="12" t="s">
        <v>502</v>
      </c>
      <c r="F657" s="12" t="s">
        <v>503</v>
      </c>
      <c r="G657" s="12" t="s">
        <v>504</v>
      </c>
    </row>
    <row r="658" spans="1:7" ht="29.1" customHeight="1">
      <c r="A658" s="18" t="s">
        <v>922</v>
      </c>
      <c r="B658" s="19" t="s">
        <v>923</v>
      </c>
      <c r="C658" s="18" t="s">
        <v>14</v>
      </c>
      <c r="D658" s="18" t="s">
        <v>840</v>
      </c>
      <c r="E658" s="20">
        <v>1.83E-2</v>
      </c>
      <c r="F658" s="21">
        <v>27.49</v>
      </c>
      <c r="G658" s="21">
        <f>ROUND(ROUND(E658,8)*F658,2)</f>
        <v>0.5</v>
      </c>
    </row>
    <row r="659" spans="1:7" ht="29.1" customHeight="1">
      <c r="A659" s="18" t="s">
        <v>924</v>
      </c>
      <c r="B659" s="19" t="s">
        <v>925</v>
      </c>
      <c r="C659" s="18" t="s">
        <v>14</v>
      </c>
      <c r="D659" s="18" t="s">
        <v>810</v>
      </c>
      <c r="E659" s="20">
        <v>1.32E-2</v>
      </c>
      <c r="F659" s="21">
        <v>28.7</v>
      </c>
      <c r="G659" s="21">
        <f>ROUND(ROUND(E659,8)*F659,2)</f>
        <v>0.38</v>
      </c>
    </row>
    <row r="660" spans="1:7" ht="18" customHeight="1">
      <c r="A660" s="1"/>
      <c r="B660" s="1"/>
      <c r="C660" s="1"/>
      <c r="D660" s="1"/>
      <c r="E660" s="77" t="s">
        <v>811</v>
      </c>
      <c r="F660" s="77"/>
      <c r="G660" s="22">
        <f>SUM(G658:G659)</f>
        <v>0.88</v>
      </c>
    </row>
    <row r="661" spans="1:7" ht="15" customHeight="1">
      <c r="A661" s="76" t="s">
        <v>553</v>
      </c>
      <c r="B661" s="76"/>
      <c r="C661" s="12" t="s">
        <v>4</v>
      </c>
      <c r="D661" s="12" t="s">
        <v>501</v>
      </c>
      <c r="E661" s="12" t="s">
        <v>502</v>
      </c>
      <c r="F661" s="12" t="s">
        <v>503</v>
      </c>
      <c r="G661" s="12" t="s">
        <v>504</v>
      </c>
    </row>
    <row r="662" spans="1:7" ht="21" customHeight="1">
      <c r="A662" s="18" t="s">
        <v>941</v>
      </c>
      <c r="B662" s="19" t="s">
        <v>942</v>
      </c>
      <c r="C662" s="18" t="s">
        <v>14</v>
      </c>
      <c r="D662" s="18" t="s">
        <v>101</v>
      </c>
      <c r="E662" s="20">
        <v>5.2249999999999996</v>
      </c>
      <c r="F662" s="21">
        <v>11.37</v>
      </c>
      <c r="G662" s="21">
        <f>ROUND(ROUND(E662,8)*F662,2)</f>
        <v>59.41</v>
      </c>
    </row>
    <row r="663" spans="1:7" ht="21" customHeight="1">
      <c r="A663" s="18" t="s">
        <v>943</v>
      </c>
      <c r="B663" s="19" t="s">
        <v>944</v>
      </c>
      <c r="C663" s="18" t="s">
        <v>564</v>
      </c>
      <c r="D663" s="18" t="s">
        <v>58</v>
      </c>
      <c r="E663" s="20">
        <v>6</v>
      </c>
      <c r="F663" s="21">
        <v>2.2000000000000002</v>
      </c>
      <c r="G663" s="21">
        <f>ROUND(ROUND(E663,8)*F663,2)</f>
        <v>13.2</v>
      </c>
    </row>
    <row r="664" spans="1:7" ht="21" customHeight="1">
      <c r="A664" s="18" t="s">
        <v>945</v>
      </c>
      <c r="B664" s="19" t="s">
        <v>946</v>
      </c>
      <c r="C664" s="18" t="s">
        <v>14</v>
      </c>
      <c r="D664" s="18" t="s">
        <v>947</v>
      </c>
      <c r="E664" s="20">
        <v>0.19800000000000001</v>
      </c>
      <c r="F664" s="21">
        <v>38.65</v>
      </c>
      <c r="G664" s="21">
        <f>ROUND(ROUND(E664,8)*F664,2)</f>
        <v>7.65</v>
      </c>
    </row>
    <row r="665" spans="1:7" ht="15" customHeight="1">
      <c r="A665" s="1"/>
      <c r="B665" s="1"/>
      <c r="C665" s="1"/>
      <c r="D665" s="1"/>
      <c r="E665" s="77" t="s">
        <v>555</v>
      </c>
      <c r="F665" s="77"/>
      <c r="G665" s="22">
        <f>SUM(G662:G664)</f>
        <v>80.260000000000005</v>
      </c>
    </row>
    <row r="666" spans="1:7" ht="15" customHeight="1">
      <c r="A666" s="76" t="s">
        <v>586</v>
      </c>
      <c r="B666" s="76"/>
      <c r="C666" s="12" t="s">
        <v>4</v>
      </c>
      <c r="D666" s="12" t="s">
        <v>501</v>
      </c>
      <c r="E666" s="12" t="s">
        <v>502</v>
      </c>
      <c r="F666" s="12" t="s">
        <v>503</v>
      </c>
      <c r="G666" s="12" t="s">
        <v>504</v>
      </c>
    </row>
    <row r="667" spans="1:7" ht="15" customHeight="1">
      <c r="A667" s="18" t="s">
        <v>607</v>
      </c>
      <c r="B667" s="19" t="s">
        <v>608</v>
      </c>
      <c r="C667" s="18" t="s">
        <v>14</v>
      </c>
      <c r="D667" s="18" t="s">
        <v>15</v>
      </c>
      <c r="E667" s="20">
        <v>0.20699999999999999</v>
      </c>
      <c r="F667" s="21">
        <v>22.1</v>
      </c>
      <c r="G667" s="21">
        <f>ROUND(ROUND(E667,8)*F667,2)</f>
        <v>4.57</v>
      </c>
    </row>
    <row r="668" spans="1:7" ht="15" customHeight="1">
      <c r="A668" s="18" t="s">
        <v>919</v>
      </c>
      <c r="B668" s="19" t="s">
        <v>920</v>
      </c>
      <c r="C668" s="18" t="s">
        <v>14</v>
      </c>
      <c r="D668" s="18" t="s">
        <v>15</v>
      </c>
      <c r="E668" s="20">
        <v>0.112</v>
      </c>
      <c r="F668" s="21">
        <v>28.26</v>
      </c>
      <c r="G668" s="21">
        <f>ROUND(ROUND(E668,8)*F668,2)</f>
        <v>3.17</v>
      </c>
    </row>
    <row r="669" spans="1:7" ht="18" customHeight="1">
      <c r="A669" s="1"/>
      <c r="B669" s="1"/>
      <c r="C669" s="1"/>
      <c r="D669" s="1"/>
      <c r="E669" s="77" t="s">
        <v>589</v>
      </c>
      <c r="F669" s="77"/>
      <c r="G669" s="22">
        <f>SUM(G667:G668)</f>
        <v>7.74</v>
      </c>
    </row>
    <row r="670" spans="1:7" ht="15" customHeight="1">
      <c r="A670" s="1"/>
      <c r="B670" s="1"/>
      <c r="C670" s="1"/>
      <c r="D670" s="1"/>
      <c r="E670" s="78" t="s">
        <v>522</v>
      </c>
      <c r="F670" s="78"/>
      <c r="G670" s="4">
        <f>SUM(G660,G665,G669)</f>
        <v>88.88</v>
      </c>
    </row>
    <row r="671" spans="1:7" ht="15" customHeight="1">
      <c r="A671" s="1"/>
      <c r="B671" s="1"/>
      <c r="C671" s="1"/>
      <c r="D671" s="1"/>
      <c r="E671" s="78" t="s">
        <v>523</v>
      </c>
      <c r="F671" s="78"/>
      <c r="G671" s="4">
        <f>ROUND(G670*(0/100),2)</f>
        <v>0</v>
      </c>
    </row>
    <row r="672" spans="1:7" ht="15" customHeight="1">
      <c r="A672" s="1"/>
      <c r="B672" s="1"/>
      <c r="C672" s="1"/>
      <c r="D672" s="1"/>
      <c r="E672" s="78" t="s">
        <v>524</v>
      </c>
      <c r="F672" s="78"/>
      <c r="G672" s="4">
        <f>G671+G670</f>
        <v>88.88</v>
      </c>
    </row>
    <row r="673" spans="1:7" ht="9.9499999999999993" customHeight="1">
      <c r="A673" s="1"/>
      <c r="B673" s="1"/>
      <c r="C673" s="1"/>
      <c r="D673" s="1"/>
      <c r="E673" s="79"/>
      <c r="F673" s="79"/>
      <c r="G673" s="79"/>
    </row>
    <row r="674" spans="1:7" ht="20.100000000000001" customHeight="1">
      <c r="A674" s="80" t="s">
        <v>1342</v>
      </c>
      <c r="B674" s="80"/>
      <c r="C674" s="80"/>
      <c r="D674" s="80"/>
      <c r="E674" s="80"/>
      <c r="F674" s="80"/>
      <c r="G674" s="80"/>
    </row>
    <row r="675" spans="1:7" ht="15" customHeight="1">
      <c r="A675" s="76" t="s">
        <v>807</v>
      </c>
      <c r="B675" s="76"/>
      <c r="C675" s="12" t="s">
        <v>4</v>
      </c>
      <c r="D675" s="12" t="s">
        <v>501</v>
      </c>
      <c r="E675" s="12" t="s">
        <v>502</v>
      </c>
      <c r="F675" s="12" t="s">
        <v>503</v>
      </c>
      <c r="G675" s="12" t="s">
        <v>504</v>
      </c>
    </row>
    <row r="676" spans="1:7" ht="29.1" customHeight="1">
      <c r="A676" s="18" t="s">
        <v>922</v>
      </c>
      <c r="B676" s="19" t="s">
        <v>923</v>
      </c>
      <c r="C676" s="18" t="s">
        <v>14</v>
      </c>
      <c r="D676" s="18" t="s">
        <v>840</v>
      </c>
      <c r="E676" s="20">
        <v>1.83E-2</v>
      </c>
      <c r="F676" s="21">
        <v>27.49</v>
      </c>
      <c r="G676" s="21">
        <f>ROUND(ROUND(E676,8)*F676,2)</f>
        <v>0.5</v>
      </c>
    </row>
    <row r="677" spans="1:7" ht="29.1" customHeight="1">
      <c r="A677" s="18" t="s">
        <v>924</v>
      </c>
      <c r="B677" s="19" t="s">
        <v>925</v>
      </c>
      <c r="C677" s="18" t="s">
        <v>14</v>
      </c>
      <c r="D677" s="18" t="s">
        <v>810</v>
      </c>
      <c r="E677" s="20">
        <v>1.32E-2</v>
      </c>
      <c r="F677" s="21">
        <v>28.7</v>
      </c>
      <c r="G677" s="21">
        <f>ROUND(ROUND(E677,8)*F677,2)</f>
        <v>0.38</v>
      </c>
    </row>
    <row r="678" spans="1:7" ht="18" customHeight="1">
      <c r="A678" s="1"/>
      <c r="B678" s="1"/>
      <c r="C678" s="1"/>
      <c r="D678" s="1"/>
      <c r="E678" s="77" t="s">
        <v>811</v>
      </c>
      <c r="F678" s="77"/>
      <c r="G678" s="22">
        <f>SUM(G676:G677)</f>
        <v>0.88</v>
      </c>
    </row>
    <row r="679" spans="1:7" ht="15" customHeight="1">
      <c r="A679" s="76" t="s">
        <v>553</v>
      </c>
      <c r="B679" s="76"/>
      <c r="C679" s="12" t="s">
        <v>4</v>
      </c>
      <c r="D679" s="12" t="s">
        <v>501</v>
      </c>
      <c r="E679" s="12" t="s">
        <v>502</v>
      </c>
      <c r="F679" s="12" t="s">
        <v>503</v>
      </c>
      <c r="G679" s="12" t="s">
        <v>504</v>
      </c>
    </row>
    <row r="680" spans="1:7" ht="21" customHeight="1">
      <c r="A680" s="18" t="s">
        <v>941</v>
      </c>
      <c r="B680" s="19" t="s">
        <v>942</v>
      </c>
      <c r="C680" s="18" t="s">
        <v>14</v>
      </c>
      <c r="D680" s="18" t="s">
        <v>101</v>
      </c>
      <c r="E680" s="20">
        <v>5.2249999999999996</v>
      </c>
      <c r="F680" s="21">
        <v>11.37</v>
      </c>
      <c r="G680" s="21">
        <f>ROUND(ROUND(E680,8)*F680,2)</f>
        <v>59.41</v>
      </c>
    </row>
    <row r="681" spans="1:7" ht="21" customHeight="1">
      <c r="A681" s="18" t="s">
        <v>943</v>
      </c>
      <c r="B681" s="19" t="s">
        <v>944</v>
      </c>
      <c r="C681" s="18" t="s">
        <v>564</v>
      </c>
      <c r="D681" s="18" t="s">
        <v>58</v>
      </c>
      <c r="E681" s="20">
        <v>6</v>
      </c>
      <c r="F681" s="21">
        <v>2.2000000000000002</v>
      </c>
      <c r="G681" s="21">
        <f>ROUND(ROUND(E681,8)*F681,2)</f>
        <v>13.2</v>
      </c>
    </row>
    <row r="682" spans="1:7" ht="21" customHeight="1">
      <c r="A682" s="18" t="s">
        <v>945</v>
      </c>
      <c r="B682" s="19" t="s">
        <v>946</v>
      </c>
      <c r="C682" s="18" t="s">
        <v>14</v>
      </c>
      <c r="D682" s="18" t="s">
        <v>947</v>
      </c>
      <c r="E682" s="20">
        <v>0.19800000000000001</v>
      </c>
      <c r="F682" s="21">
        <v>38.65</v>
      </c>
      <c r="G682" s="21">
        <f>ROUND(ROUND(E682,8)*F682,2)</f>
        <v>7.65</v>
      </c>
    </row>
    <row r="683" spans="1:7" ht="15" customHeight="1">
      <c r="A683" s="1"/>
      <c r="B683" s="1"/>
      <c r="C683" s="1"/>
      <c r="D683" s="1"/>
      <c r="E683" s="77" t="s">
        <v>555</v>
      </c>
      <c r="F683" s="77"/>
      <c r="G683" s="22">
        <f>SUM(G680:G682)</f>
        <v>80.260000000000005</v>
      </c>
    </row>
    <row r="684" spans="1:7" ht="15" customHeight="1">
      <c r="A684" s="76" t="s">
        <v>586</v>
      </c>
      <c r="B684" s="76"/>
      <c r="C684" s="12" t="s">
        <v>4</v>
      </c>
      <c r="D684" s="12" t="s">
        <v>501</v>
      </c>
      <c r="E684" s="12" t="s">
        <v>502</v>
      </c>
      <c r="F684" s="12" t="s">
        <v>503</v>
      </c>
      <c r="G684" s="12" t="s">
        <v>504</v>
      </c>
    </row>
    <row r="685" spans="1:7" ht="15" customHeight="1">
      <c r="A685" s="18" t="s">
        <v>607</v>
      </c>
      <c r="B685" s="19" t="s">
        <v>608</v>
      </c>
      <c r="C685" s="18" t="s">
        <v>14</v>
      </c>
      <c r="D685" s="18" t="s">
        <v>15</v>
      </c>
      <c r="E685" s="20">
        <v>0.20699999999999999</v>
      </c>
      <c r="F685" s="21">
        <v>22.1</v>
      </c>
      <c r="G685" s="21">
        <f>ROUND(ROUND(E685,8)*F685,2)</f>
        <v>4.57</v>
      </c>
    </row>
    <row r="686" spans="1:7" ht="15" customHeight="1">
      <c r="A686" s="18" t="s">
        <v>919</v>
      </c>
      <c r="B686" s="19" t="s">
        <v>920</v>
      </c>
      <c r="C686" s="18" t="s">
        <v>14</v>
      </c>
      <c r="D686" s="18" t="s">
        <v>15</v>
      </c>
      <c r="E686" s="20">
        <v>0.112</v>
      </c>
      <c r="F686" s="21">
        <v>28.26</v>
      </c>
      <c r="G686" s="21">
        <f>ROUND(ROUND(E686,8)*F686,2)</f>
        <v>3.17</v>
      </c>
    </row>
    <row r="687" spans="1:7" ht="18" customHeight="1">
      <c r="A687" s="1"/>
      <c r="B687" s="1"/>
      <c r="C687" s="1"/>
      <c r="D687" s="1"/>
      <c r="E687" s="77" t="s">
        <v>589</v>
      </c>
      <c r="F687" s="77"/>
      <c r="G687" s="22">
        <f>SUM(G685:G686)</f>
        <v>7.74</v>
      </c>
    </row>
    <row r="688" spans="1:7" ht="15" customHeight="1">
      <c r="A688" s="1"/>
      <c r="B688" s="1"/>
      <c r="C688" s="1"/>
      <c r="D688" s="1"/>
      <c r="E688" s="78" t="s">
        <v>522</v>
      </c>
      <c r="F688" s="78"/>
      <c r="G688" s="4">
        <f>SUM(G678,G683,G687)</f>
        <v>88.88</v>
      </c>
    </row>
    <row r="689" spans="1:7" ht="15" customHeight="1">
      <c r="A689" s="1"/>
      <c r="B689" s="1"/>
      <c r="C689" s="1"/>
      <c r="D689" s="1"/>
      <c r="E689" s="78" t="s">
        <v>523</v>
      </c>
      <c r="F689" s="78"/>
      <c r="G689" s="4">
        <f>ROUND(G688*(0/100),2)</f>
        <v>0</v>
      </c>
    </row>
    <row r="690" spans="1:7" ht="15" customHeight="1">
      <c r="A690" s="1"/>
      <c r="B690" s="1"/>
      <c r="C690" s="1"/>
      <c r="D690" s="1"/>
      <c r="E690" s="78" t="s">
        <v>524</v>
      </c>
      <c r="F690" s="78"/>
      <c r="G690" s="4">
        <f>G689+G688</f>
        <v>88.88</v>
      </c>
    </row>
    <row r="691" spans="1:7" ht="9.9499999999999993" customHeight="1">
      <c r="A691" s="1"/>
      <c r="B691" s="1"/>
      <c r="C691" s="1"/>
      <c r="D691" s="1"/>
      <c r="E691" s="79"/>
      <c r="F691" s="79"/>
      <c r="G691" s="79"/>
    </row>
    <row r="692" spans="1:7" ht="20.100000000000001" customHeight="1">
      <c r="A692" s="80" t="s">
        <v>1343</v>
      </c>
      <c r="B692" s="80"/>
      <c r="C692" s="80"/>
      <c r="D692" s="80"/>
      <c r="E692" s="80"/>
      <c r="F692" s="80"/>
      <c r="G692" s="80"/>
    </row>
    <row r="693" spans="1:7" ht="15" customHeight="1">
      <c r="A693" s="76" t="s">
        <v>553</v>
      </c>
      <c r="B693" s="76"/>
      <c r="C693" s="12" t="s">
        <v>4</v>
      </c>
      <c r="D693" s="12" t="s">
        <v>501</v>
      </c>
      <c r="E693" s="12" t="s">
        <v>502</v>
      </c>
      <c r="F693" s="12" t="s">
        <v>503</v>
      </c>
      <c r="G693" s="12" t="s">
        <v>504</v>
      </c>
    </row>
    <row r="694" spans="1:7" ht="21" customHeight="1">
      <c r="A694" s="18" t="s">
        <v>1105</v>
      </c>
      <c r="B694" s="19" t="s">
        <v>1106</v>
      </c>
      <c r="C694" s="18" t="s">
        <v>564</v>
      </c>
      <c r="D694" s="18" t="s">
        <v>58</v>
      </c>
      <c r="E694" s="20">
        <v>1</v>
      </c>
      <c r="F694" s="21">
        <v>5950.6</v>
      </c>
      <c r="G694" s="21">
        <f>ROUND(ROUND(E694,8)*F694,2)</f>
        <v>5950.6</v>
      </c>
    </row>
    <row r="695" spans="1:7" ht="15" customHeight="1">
      <c r="A695" s="1"/>
      <c r="B695" s="1"/>
      <c r="C695" s="1"/>
      <c r="D695" s="1"/>
      <c r="E695" s="77" t="s">
        <v>555</v>
      </c>
      <c r="F695" s="77"/>
      <c r="G695" s="22">
        <f>SUM(G694:G694)</f>
        <v>5950.6</v>
      </c>
    </row>
    <row r="696" spans="1:7" ht="15" customHeight="1">
      <c r="A696" s="76" t="s">
        <v>586</v>
      </c>
      <c r="B696" s="76"/>
      <c r="C696" s="12" t="s">
        <v>4</v>
      </c>
      <c r="D696" s="12" t="s">
        <v>501</v>
      </c>
      <c r="E696" s="12" t="s">
        <v>502</v>
      </c>
      <c r="F696" s="12" t="s">
        <v>503</v>
      </c>
      <c r="G696" s="12" t="s">
        <v>504</v>
      </c>
    </row>
    <row r="697" spans="1:7" ht="21" customHeight="1">
      <c r="A697" s="18" t="s">
        <v>737</v>
      </c>
      <c r="B697" s="19" t="s">
        <v>738</v>
      </c>
      <c r="C697" s="18" t="s">
        <v>14</v>
      </c>
      <c r="D697" s="18" t="s">
        <v>15</v>
      </c>
      <c r="E697" s="20">
        <v>0.23369999999999999</v>
      </c>
      <c r="F697" s="21">
        <v>23.65</v>
      </c>
      <c r="G697" s="21">
        <f>ROUND(ROUND(E697,8)*F697,2)</f>
        <v>5.53</v>
      </c>
    </row>
    <row r="698" spans="1:7" ht="15" customHeight="1">
      <c r="A698" s="18" t="s">
        <v>739</v>
      </c>
      <c r="B698" s="19" t="s">
        <v>740</v>
      </c>
      <c r="C698" s="18" t="s">
        <v>14</v>
      </c>
      <c r="D698" s="18" t="s">
        <v>15</v>
      </c>
      <c r="E698" s="20">
        <v>0.25290000000000001</v>
      </c>
      <c r="F698" s="21">
        <v>29.25</v>
      </c>
      <c r="G698" s="21">
        <f>ROUND(ROUND(E698,8)*F698,2)</f>
        <v>7.4</v>
      </c>
    </row>
    <row r="699" spans="1:7" ht="21" customHeight="1">
      <c r="A699" s="18" t="s">
        <v>1107</v>
      </c>
      <c r="B699" s="19" t="s">
        <v>1108</v>
      </c>
      <c r="C699" s="18" t="s">
        <v>564</v>
      </c>
      <c r="D699" s="18" t="s">
        <v>15</v>
      </c>
      <c r="E699" s="20">
        <v>0.33333299999999999</v>
      </c>
      <c r="F699" s="21">
        <v>97.11</v>
      </c>
      <c r="G699" s="21">
        <f>ROUND(ROUND(E699,8)*F699,2)</f>
        <v>32.369999999999997</v>
      </c>
    </row>
    <row r="700" spans="1:7" ht="15" customHeight="1">
      <c r="A700" s="18" t="s">
        <v>607</v>
      </c>
      <c r="B700" s="19" t="s">
        <v>608</v>
      </c>
      <c r="C700" s="18" t="s">
        <v>14</v>
      </c>
      <c r="D700" s="18" t="s">
        <v>15</v>
      </c>
      <c r="E700" s="20">
        <v>8.7599999999999997E-2</v>
      </c>
      <c r="F700" s="21">
        <v>22.1</v>
      </c>
      <c r="G700" s="21">
        <f>ROUND(ROUND(E700,8)*F700,2)</f>
        <v>1.94</v>
      </c>
    </row>
    <row r="701" spans="1:7" ht="18" customHeight="1">
      <c r="A701" s="1"/>
      <c r="B701" s="1"/>
      <c r="C701" s="1"/>
      <c r="D701" s="1"/>
      <c r="E701" s="77" t="s">
        <v>589</v>
      </c>
      <c r="F701" s="77"/>
      <c r="G701" s="22">
        <f>SUM(G697:G700)</f>
        <v>47.239999999999995</v>
      </c>
    </row>
    <row r="702" spans="1:7" ht="15" customHeight="1">
      <c r="A702" s="1"/>
      <c r="B702" s="1"/>
      <c r="C702" s="1"/>
      <c r="D702" s="1"/>
      <c r="E702" s="78" t="s">
        <v>522</v>
      </c>
      <c r="F702" s="78"/>
      <c r="G702" s="4">
        <f>SUM(G695,G701)</f>
        <v>5997.84</v>
      </c>
    </row>
    <row r="703" spans="1:7" ht="15" customHeight="1">
      <c r="A703" s="1"/>
      <c r="B703" s="1"/>
      <c r="C703" s="1"/>
      <c r="D703" s="1"/>
      <c r="E703" s="78" t="s">
        <v>523</v>
      </c>
      <c r="F703" s="78"/>
      <c r="G703" s="4">
        <f>ROUND(G702*(0/100),2)</f>
        <v>0</v>
      </c>
    </row>
    <row r="704" spans="1:7" ht="15" customHeight="1">
      <c r="A704" s="1"/>
      <c r="B704" s="1"/>
      <c r="C704" s="1"/>
      <c r="D704" s="1"/>
      <c r="E704" s="78" t="s">
        <v>524</v>
      </c>
      <c r="F704" s="78"/>
      <c r="G704" s="4">
        <f>G703+G702</f>
        <v>5997.84</v>
      </c>
    </row>
    <row r="705" spans="1:7" ht="9.9499999999999993" customHeight="1">
      <c r="A705" s="1"/>
      <c r="B705" s="1"/>
      <c r="C705" s="1"/>
      <c r="D705" s="1"/>
      <c r="E705" s="79"/>
      <c r="F705" s="79"/>
      <c r="G705" s="79"/>
    </row>
    <row r="706" spans="1:7" ht="20.100000000000001" customHeight="1">
      <c r="A706" s="80" t="s">
        <v>1344</v>
      </c>
      <c r="B706" s="80"/>
      <c r="C706" s="80"/>
      <c r="D706" s="80"/>
      <c r="E706" s="80"/>
      <c r="F706" s="80"/>
      <c r="G706" s="80"/>
    </row>
    <row r="707" spans="1:7" ht="15" customHeight="1">
      <c r="A707" s="76" t="s">
        <v>553</v>
      </c>
      <c r="B707" s="76"/>
      <c r="C707" s="12" t="s">
        <v>4</v>
      </c>
      <c r="D707" s="12" t="s">
        <v>501</v>
      </c>
      <c r="E707" s="12" t="s">
        <v>502</v>
      </c>
      <c r="F707" s="12" t="s">
        <v>503</v>
      </c>
      <c r="G707" s="12" t="s">
        <v>504</v>
      </c>
    </row>
    <row r="708" spans="1:7" ht="21" customHeight="1">
      <c r="A708" s="18" t="s">
        <v>1111</v>
      </c>
      <c r="B708" s="19" t="s">
        <v>1112</v>
      </c>
      <c r="C708" s="18" t="s">
        <v>14</v>
      </c>
      <c r="D708" s="18" t="s">
        <v>101</v>
      </c>
      <c r="E708" s="20">
        <v>0.28349999999999997</v>
      </c>
      <c r="F708" s="21">
        <v>49.76</v>
      </c>
      <c r="G708" s="21">
        <f>ROUND(ROUND(E708,8)*F708,2)</f>
        <v>14.11</v>
      </c>
    </row>
    <row r="709" spans="1:7" ht="15" customHeight="1">
      <c r="A709" s="1"/>
      <c r="B709" s="1"/>
      <c r="C709" s="1"/>
      <c r="D709" s="1"/>
      <c r="E709" s="77" t="s">
        <v>555</v>
      </c>
      <c r="F709" s="77"/>
      <c r="G709" s="22">
        <f>SUM(G708:G708)</f>
        <v>14.11</v>
      </c>
    </row>
    <row r="710" spans="1:7" ht="15" customHeight="1">
      <c r="A710" s="76" t="s">
        <v>514</v>
      </c>
      <c r="B710" s="76"/>
      <c r="C710" s="12" t="s">
        <v>4</v>
      </c>
      <c r="D710" s="12" t="s">
        <v>501</v>
      </c>
      <c r="E710" s="12" t="s">
        <v>502</v>
      </c>
      <c r="F710" s="12" t="s">
        <v>503</v>
      </c>
      <c r="G710" s="12" t="s">
        <v>504</v>
      </c>
    </row>
    <row r="711" spans="1:7" ht="21" customHeight="1">
      <c r="A711" s="18" t="s">
        <v>1113</v>
      </c>
      <c r="B711" s="19" t="s">
        <v>1114</v>
      </c>
      <c r="C711" s="18" t="s">
        <v>564</v>
      </c>
      <c r="D711" s="18" t="s">
        <v>15</v>
      </c>
      <c r="E711" s="20">
        <v>2.3195999999999999</v>
      </c>
      <c r="F711" s="21">
        <v>36.9</v>
      </c>
      <c r="G711" s="21">
        <f>ROUND(ROUND(E711,8)*F711,2)</f>
        <v>85.59</v>
      </c>
    </row>
    <row r="712" spans="1:7" ht="21" customHeight="1">
      <c r="A712" s="18" t="s">
        <v>812</v>
      </c>
      <c r="B712" s="19" t="s">
        <v>813</v>
      </c>
      <c r="C712" s="18" t="s">
        <v>564</v>
      </c>
      <c r="D712" s="18" t="s">
        <v>15</v>
      </c>
      <c r="E712" s="20">
        <v>15.9693</v>
      </c>
      <c r="F712" s="21">
        <v>28.24</v>
      </c>
      <c r="G712" s="21">
        <f>ROUND(ROUND(E712,8)*F712,2)</f>
        <v>450.97</v>
      </c>
    </row>
    <row r="713" spans="1:7" ht="15" customHeight="1">
      <c r="A713" s="1"/>
      <c r="B713" s="1"/>
      <c r="C713" s="1"/>
      <c r="D713" s="1"/>
      <c r="E713" s="77" t="s">
        <v>517</v>
      </c>
      <c r="F713" s="77"/>
      <c r="G713" s="22">
        <f>SUM(G711:G712)</f>
        <v>536.56000000000006</v>
      </c>
    </row>
    <row r="714" spans="1:7" ht="15" customHeight="1">
      <c r="A714" s="1"/>
      <c r="B714" s="1"/>
      <c r="C714" s="1"/>
      <c r="D714" s="1"/>
      <c r="E714" s="78" t="s">
        <v>522</v>
      </c>
      <c r="F714" s="78"/>
      <c r="G714" s="4">
        <f>SUM(G709,G713)</f>
        <v>550.67000000000007</v>
      </c>
    </row>
    <row r="715" spans="1:7" ht="15" customHeight="1">
      <c r="A715" s="1"/>
      <c r="B715" s="1"/>
      <c r="C715" s="1"/>
      <c r="D715" s="1"/>
      <c r="E715" s="78" t="s">
        <v>523</v>
      </c>
      <c r="F715" s="78"/>
      <c r="G715" s="4">
        <f>ROUND(G714*(0/100),2)</f>
        <v>0</v>
      </c>
    </row>
    <row r="716" spans="1:7" ht="15" customHeight="1">
      <c r="A716" s="1"/>
      <c r="B716" s="1"/>
      <c r="C716" s="1"/>
      <c r="D716" s="1"/>
      <c r="E716" s="78" t="s">
        <v>524</v>
      </c>
      <c r="F716" s="78"/>
      <c r="G716" s="4">
        <f>G715+G714</f>
        <v>550.67000000000007</v>
      </c>
    </row>
    <row r="717" spans="1:7" ht="9.9499999999999993" customHeight="1">
      <c r="A717" s="1"/>
      <c r="B717" s="1"/>
      <c r="C717" s="1"/>
      <c r="D717" s="1"/>
      <c r="E717" s="79"/>
      <c r="F717" s="79"/>
      <c r="G717" s="79"/>
    </row>
    <row r="718" spans="1:7" ht="20.100000000000001" customHeight="1">
      <c r="A718" s="80" t="s">
        <v>1345</v>
      </c>
      <c r="B718" s="80"/>
      <c r="C718" s="80"/>
      <c r="D718" s="80"/>
      <c r="E718" s="80"/>
      <c r="F718" s="80"/>
      <c r="G718" s="80"/>
    </row>
    <row r="719" spans="1:7" ht="15" customHeight="1">
      <c r="A719" s="76" t="s">
        <v>553</v>
      </c>
      <c r="B719" s="76"/>
      <c r="C719" s="12" t="s">
        <v>4</v>
      </c>
      <c r="D719" s="12" t="s">
        <v>501</v>
      </c>
      <c r="E719" s="12" t="s">
        <v>502</v>
      </c>
      <c r="F719" s="12" t="s">
        <v>503</v>
      </c>
      <c r="G719" s="12" t="s">
        <v>504</v>
      </c>
    </row>
    <row r="720" spans="1:7" ht="29.1" customHeight="1">
      <c r="A720" s="18" t="s">
        <v>1117</v>
      </c>
      <c r="B720" s="19" t="s">
        <v>1118</v>
      </c>
      <c r="C720" s="18" t="s">
        <v>14</v>
      </c>
      <c r="D720" s="18" t="s">
        <v>118</v>
      </c>
      <c r="E720" s="20">
        <v>1.1000000000000001</v>
      </c>
      <c r="F720" s="21">
        <v>108.69</v>
      </c>
      <c r="G720" s="21">
        <f>ROUND(ROUND(E720,8)*F720,2)</f>
        <v>119.56</v>
      </c>
    </row>
    <row r="721" spans="1:7" ht="15" customHeight="1">
      <c r="A721" s="1"/>
      <c r="B721" s="1"/>
      <c r="C721" s="1"/>
      <c r="D721" s="1"/>
      <c r="E721" s="77" t="s">
        <v>555</v>
      </c>
      <c r="F721" s="77"/>
      <c r="G721" s="22">
        <f>SUM(G720:G720)</f>
        <v>119.56</v>
      </c>
    </row>
    <row r="722" spans="1:7" ht="15" customHeight="1">
      <c r="A722" s="76" t="s">
        <v>586</v>
      </c>
      <c r="B722" s="76"/>
      <c r="C722" s="12" t="s">
        <v>4</v>
      </c>
      <c r="D722" s="12" t="s">
        <v>501</v>
      </c>
      <c r="E722" s="12" t="s">
        <v>502</v>
      </c>
      <c r="F722" s="12" t="s">
        <v>503</v>
      </c>
      <c r="G722" s="12" t="s">
        <v>504</v>
      </c>
    </row>
    <row r="723" spans="1:7" ht="15" customHeight="1">
      <c r="A723" s="18" t="s">
        <v>818</v>
      </c>
      <c r="B723" s="19" t="s">
        <v>819</v>
      </c>
      <c r="C723" s="18" t="s">
        <v>14</v>
      </c>
      <c r="D723" s="18" t="s">
        <v>15</v>
      </c>
      <c r="E723" s="20">
        <v>6</v>
      </c>
      <c r="F723" s="21">
        <v>28.88</v>
      </c>
      <c r="G723" s="21">
        <f>ROUND(ROUND(E723,8)*F723,2)</f>
        <v>173.28</v>
      </c>
    </row>
    <row r="724" spans="1:7" ht="15" customHeight="1">
      <c r="A724" s="18" t="s">
        <v>607</v>
      </c>
      <c r="B724" s="19" t="s">
        <v>608</v>
      </c>
      <c r="C724" s="18" t="s">
        <v>14</v>
      </c>
      <c r="D724" s="18" t="s">
        <v>15</v>
      </c>
      <c r="E724" s="20">
        <v>6</v>
      </c>
      <c r="F724" s="21">
        <v>22.1</v>
      </c>
      <c r="G724" s="21">
        <f>ROUND(ROUND(E724,8)*F724,2)</f>
        <v>132.6</v>
      </c>
    </row>
    <row r="725" spans="1:7" ht="18" customHeight="1">
      <c r="A725" s="1"/>
      <c r="B725" s="1"/>
      <c r="C725" s="1"/>
      <c r="D725" s="1"/>
      <c r="E725" s="77" t="s">
        <v>589</v>
      </c>
      <c r="F725" s="77"/>
      <c r="G725" s="22">
        <f>SUM(G723:G724)</f>
        <v>305.88</v>
      </c>
    </row>
    <row r="726" spans="1:7" ht="15" customHeight="1">
      <c r="A726" s="76" t="s">
        <v>518</v>
      </c>
      <c r="B726" s="76"/>
      <c r="C726" s="12" t="s">
        <v>4</v>
      </c>
      <c r="D726" s="12" t="s">
        <v>501</v>
      </c>
      <c r="E726" s="12" t="s">
        <v>502</v>
      </c>
      <c r="F726" s="12" t="s">
        <v>503</v>
      </c>
      <c r="G726" s="12" t="s">
        <v>504</v>
      </c>
    </row>
    <row r="727" spans="1:7" ht="29.1" customHeight="1">
      <c r="A727" s="18" t="s">
        <v>1119</v>
      </c>
      <c r="B727" s="19" t="s">
        <v>1120</v>
      </c>
      <c r="C727" s="18" t="s">
        <v>14</v>
      </c>
      <c r="D727" s="18" t="s">
        <v>118</v>
      </c>
      <c r="E727" s="20">
        <v>0.3</v>
      </c>
      <c r="F727" s="21">
        <v>508.81</v>
      </c>
      <c r="G727" s="21">
        <f>ROUND(ROUND(E727,8)*F727,2)</f>
        <v>152.63999999999999</v>
      </c>
    </row>
    <row r="728" spans="1:7" ht="15" customHeight="1">
      <c r="A728" s="1"/>
      <c r="B728" s="1"/>
      <c r="C728" s="1"/>
      <c r="D728" s="1"/>
      <c r="E728" s="77" t="s">
        <v>521</v>
      </c>
      <c r="F728" s="77"/>
      <c r="G728" s="22">
        <f>SUM(G727:G727)</f>
        <v>152.63999999999999</v>
      </c>
    </row>
    <row r="729" spans="1:7" ht="15" customHeight="1">
      <c r="A729" s="1"/>
      <c r="B729" s="1"/>
      <c r="C729" s="1"/>
      <c r="D729" s="1"/>
      <c r="E729" s="78" t="s">
        <v>522</v>
      </c>
      <c r="F729" s="78"/>
      <c r="G729" s="4">
        <f>SUM(G721,G725,G728)</f>
        <v>578.07999999999993</v>
      </c>
    </row>
    <row r="730" spans="1:7" ht="15" customHeight="1">
      <c r="A730" s="1"/>
      <c r="B730" s="1"/>
      <c r="C730" s="1"/>
      <c r="D730" s="1"/>
      <c r="E730" s="78" t="s">
        <v>523</v>
      </c>
      <c r="F730" s="78"/>
      <c r="G730" s="4">
        <f>ROUND(G729*(0/100),2)</f>
        <v>0</v>
      </c>
    </row>
    <row r="731" spans="1:7" ht="15" customHeight="1">
      <c r="A731" s="1"/>
      <c r="B731" s="1"/>
      <c r="C731" s="1"/>
      <c r="D731" s="1"/>
      <c r="E731" s="78" t="s">
        <v>524</v>
      </c>
      <c r="F731" s="78"/>
      <c r="G731" s="4">
        <f>G730+G729</f>
        <v>578.07999999999993</v>
      </c>
    </row>
    <row r="732" spans="1:7" ht="9.9499999999999993" customHeight="1">
      <c r="A732" s="1"/>
      <c r="B732" s="1"/>
      <c r="C732" s="1"/>
      <c r="D732" s="1"/>
      <c r="E732" s="79"/>
      <c r="F732" s="79"/>
      <c r="G732" s="79"/>
    </row>
    <row r="733" spans="1:7" ht="20.100000000000001" customHeight="1">
      <c r="A733" s="80" t="s">
        <v>1346</v>
      </c>
      <c r="B733" s="80"/>
      <c r="C733" s="80"/>
      <c r="D733" s="80"/>
      <c r="E733" s="80"/>
      <c r="F733" s="80"/>
      <c r="G733" s="80"/>
    </row>
    <row r="734" spans="1:7" ht="15" customHeight="1">
      <c r="A734" s="76" t="s">
        <v>586</v>
      </c>
      <c r="B734" s="76"/>
      <c r="C734" s="12" t="s">
        <v>4</v>
      </c>
      <c r="D734" s="12" t="s">
        <v>501</v>
      </c>
      <c r="E734" s="12" t="s">
        <v>502</v>
      </c>
      <c r="F734" s="12" t="s">
        <v>503</v>
      </c>
      <c r="G734" s="12" t="s">
        <v>504</v>
      </c>
    </row>
    <row r="735" spans="1:7" ht="15" customHeight="1">
      <c r="A735" s="18" t="s">
        <v>739</v>
      </c>
      <c r="B735" s="19" t="s">
        <v>740</v>
      </c>
      <c r="C735" s="18" t="s">
        <v>14</v>
      </c>
      <c r="D735" s="18" t="s">
        <v>15</v>
      </c>
      <c r="E735" s="20">
        <v>0.56000000000000005</v>
      </c>
      <c r="F735" s="21">
        <v>29.25</v>
      </c>
      <c r="G735" s="21">
        <f>ROUND(ROUND(E735,8)*F735,2)</f>
        <v>16.38</v>
      </c>
    </row>
    <row r="736" spans="1:7" ht="15" customHeight="1">
      <c r="A736" s="18" t="s">
        <v>818</v>
      </c>
      <c r="B736" s="19" t="s">
        <v>819</v>
      </c>
      <c r="C736" s="18" t="s">
        <v>14</v>
      </c>
      <c r="D736" s="18" t="s">
        <v>15</v>
      </c>
      <c r="E736" s="20">
        <v>0.45</v>
      </c>
      <c r="F736" s="21">
        <v>28.88</v>
      </c>
      <c r="G736" s="21">
        <f>ROUND(ROUND(E736,8)*F736,2)</f>
        <v>13</v>
      </c>
    </row>
    <row r="737" spans="1:7" ht="15" customHeight="1">
      <c r="A737" s="18" t="s">
        <v>607</v>
      </c>
      <c r="B737" s="19" t="s">
        <v>608</v>
      </c>
      <c r="C737" s="18" t="s">
        <v>14</v>
      </c>
      <c r="D737" s="18" t="s">
        <v>15</v>
      </c>
      <c r="E737" s="20">
        <v>0.8</v>
      </c>
      <c r="F737" s="21">
        <v>22.1</v>
      </c>
      <c r="G737" s="21">
        <f>ROUND(ROUND(E737,8)*F737,2)</f>
        <v>17.68</v>
      </c>
    </row>
    <row r="738" spans="1:7" ht="18" customHeight="1">
      <c r="A738" s="1"/>
      <c r="B738" s="1"/>
      <c r="C738" s="1"/>
      <c r="D738" s="1"/>
      <c r="E738" s="77" t="s">
        <v>589</v>
      </c>
      <c r="F738" s="77"/>
      <c r="G738" s="22">
        <f>SUM(G735:G737)</f>
        <v>47.06</v>
      </c>
    </row>
    <row r="739" spans="1:7" ht="15" customHeight="1">
      <c r="A739" s="76" t="s">
        <v>518</v>
      </c>
      <c r="B739" s="76"/>
      <c r="C739" s="12" t="s">
        <v>4</v>
      </c>
      <c r="D739" s="12" t="s">
        <v>501</v>
      </c>
      <c r="E739" s="12" t="s">
        <v>502</v>
      </c>
      <c r="F739" s="12" t="s">
        <v>503</v>
      </c>
      <c r="G739" s="12" t="s">
        <v>504</v>
      </c>
    </row>
    <row r="740" spans="1:7" ht="21" customHeight="1">
      <c r="A740" s="18" t="s">
        <v>1156</v>
      </c>
      <c r="B740" s="19" t="s">
        <v>1157</v>
      </c>
      <c r="C740" s="18" t="s">
        <v>29</v>
      </c>
      <c r="D740" s="18" t="s">
        <v>118</v>
      </c>
      <c r="E740" s="20">
        <v>0.05</v>
      </c>
      <c r="F740" s="21">
        <v>55.25</v>
      </c>
      <c r="G740" s="21">
        <f>ROUND(ROUND(E740,8)*F740,2)</f>
        <v>2.76</v>
      </c>
    </row>
    <row r="741" spans="1:7" ht="15" customHeight="1">
      <c r="A741" s="1"/>
      <c r="B741" s="1"/>
      <c r="C741" s="1"/>
      <c r="D741" s="1"/>
      <c r="E741" s="77" t="s">
        <v>521</v>
      </c>
      <c r="F741" s="77"/>
      <c r="G741" s="22">
        <f>SUM(G740:G740)</f>
        <v>2.76</v>
      </c>
    </row>
    <row r="742" spans="1:7" ht="15" customHeight="1">
      <c r="A742" s="1"/>
      <c r="B742" s="1"/>
      <c r="C742" s="1"/>
      <c r="D742" s="1"/>
      <c r="E742" s="78" t="s">
        <v>522</v>
      </c>
      <c r="F742" s="78"/>
      <c r="G742" s="4">
        <f>SUM(G738,G741)</f>
        <v>49.82</v>
      </c>
    </row>
    <row r="743" spans="1:7" ht="15" customHeight="1">
      <c r="A743" s="1"/>
      <c r="B743" s="1"/>
      <c r="C743" s="1"/>
      <c r="D743" s="1"/>
      <c r="E743" s="78" t="s">
        <v>523</v>
      </c>
      <c r="F743" s="78"/>
      <c r="G743" s="4">
        <f>ROUND(G742*(0/100),2)</f>
        <v>0</v>
      </c>
    </row>
    <row r="744" spans="1:7" ht="15" customHeight="1">
      <c r="A744" s="1"/>
      <c r="B744" s="1"/>
      <c r="C744" s="1"/>
      <c r="D744" s="1"/>
      <c r="E744" s="78" t="s">
        <v>524</v>
      </c>
      <c r="F744" s="78"/>
      <c r="G744" s="4">
        <f>G743+G742</f>
        <v>49.82</v>
      </c>
    </row>
    <row r="745" spans="1:7" ht="9.9499999999999993" customHeight="1">
      <c r="A745" s="1"/>
      <c r="B745" s="1"/>
      <c r="C745" s="1"/>
      <c r="D745" s="1"/>
      <c r="E745" s="79"/>
      <c r="F745" s="79"/>
      <c r="G745" s="79"/>
    </row>
    <row r="746" spans="1:7" ht="20.100000000000001" customHeight="1">
      <c r="A746" s="80" t="s">
        <v>1347</v>
      </c>
      <c r="B746" s="80"/>
      <c r="C746" s="80"/>
      <c r="D746" s="80"/>
      <c r="E746" s="80"/>
      <c r="F746" s="80"/>
      <c r="G746" s="80"/>
    </row>
    <row r="747" spans="1:7" ht="15" customHeight="1">
      <c r="A747" s="76" t="s">
        <v>586</v>
      </c>
      <c r="B747" s="76"/>
      <c r="C747" s="12" t="s">
        <v>4</v>
      </c>
      <c r="D747" s="12" t="s">
        <v>501</v>
      </c>
      <c r="E747" s="12" t="s">
        <v>502</v>
      </c>
      <c r="F747" s="12" t="s">
        <v>503</v>
      </c>
      <c r="G747" s="12" t="s">
        <v>504</v>
      </c>
    </row>
    <row r="748" spans="1:7" ht="15" customHeight="1">
      <c r="A748" s="18" t="s">
        <v>818</v>
      </c>
      <c r="B748" s="19" t="s">
        <v>819</v>
      </c>
      <c r="C748" s="18" t="s">
        <v>14</v>
      </c>
      <c r="D748" s="18" t="s">
        <v>15</v>
      </c>
      <c r="E748" s="20">
        <v>7.0000000000000007E-2</v>
      </c>
      <c r="F748" s="21">
        <v>28.88</v>
      </c>
      <c r="G748" s="21">
        <f>ROUND(ROUND(E748,8)*F748,2)</f>
        <v>2.02</v>
      </c>
    </row>
    <row r="749" spans="1:7" ht="15" customHeight="1">
      <c r="A749" s="18" t="s">
        <v>607</v>
      </c>
      <c r="B749" s="19" t="s">
        <v>608</v>
      </c>
      <c r="C749" s="18" t="s">
        <v>14</v>
      </c>
      <c r="D749" s="18" t="s">
        <v>15</v>
      </c>
      <c r="E749" s="20">
        <v>0.7</v>
      </c>
      <c r="F749" s="21">
        <v>22.1</v>
      </c>
      <c r="G749" s="21">
        <f>ROUND(ROUND(E749,8)*F749,2)</f>
        <v>15.47</v>
      </c>
    </row>
    <row r="750" spans="1:7" ht="18" customHeight="1">
      <c r="A750" s="1"/>
      <c r="B750" s="1"/>
      <c r="C750" s="1"/>
      <c r="D750" s="1"/>
      <c r="E750" s="77" t="s">
        <v>589</v>
      </c>
      <c r="F750" s="77"/>
      <c r="G750" s="22">
        <f>SUM(G748:G749)</f>
        <v>17.490000000000002</v>
      </c>
    </row>
    <row r="751" spans="1:7" ht="15" customHeight="1">
      <c r="A751" s="1"/>
      <c r="B751" s="1"/>
      <c r="C751" s="1"/>
      <c r="D751" s="1"/>
      <c r="E751" s="78" t="s">
        <v>522</v>
      </c>
      <c r="F751" s="78"/>
      <c r="G751" s="4">
        <f>SUM(G750)</f>
        <v>17.490000000000002</v>
      </c>
    </row>
    <row r="752" spans="1:7" ht="15" customHeight="1">
      <c r="A752" s="1"/>
      <c r="B752" s="1"/>
      <c r="C752" s="1"/>
      <c r="D752" s="1"/>
      <c r="E752" s="78" t="s">
        <v>523</v>
      </c>
      <c r="F752" s="78"/>
      <c r="G752" s="4">
        <f>ROUND(G751*(0/100),2)</f>
        <v>0</v>
      </c>
    </row>
    <row r="753" spans="1:7" ht="15" customHeight="1">
      <c r="A753" s="1"/>
      <c r="B753" s="1"/>
      <c r="C753" s="1"/>
      <c r="D753" s="1"/>
      <c r="E753" s="78" t="s">
        <v>524</v>
      </c>
      <c r="F753" s="78"/>
      <c r="G753" s="4">
        <f>G752+G751</f>
        <v>17.490000000000002</v>
      </c>
    </row>
    <row r="754" spans="1:7" ht="9.9499999999999993" customHeight="1">
      <c r="A754" s="1"/>
      <c r="B754" s="1"/>
      <c r="C754" s="1"/>
      <c r="D754" s="1"/>
      <c r="E754" s="79"/>
      <c r="F754" s="79"/>
      <c r="G754" s="79"/>
    </row>
    <row r="755" spans="1:7" ht="20.100000000000001" customHeight="1">
      <c r="A755" s="80" t="s">
        <v>1340</v>
      </c>
      <c r="B755" s="80"/>
      <c r="C755" s="80"/>
      <c r="D755" s="80"/>
      <c r="E755" s="80"/>
      <c r="F755" s="80"/>
      <c r="G755" s="80"/>
    </row>
    <row r="756" spans="1:7" ht="15" customHeight="1">
      <c r="A756" s="76" t="s">
        <v>586</v>
      </c>
      <c r="B756" s="76"/>
      <c r="C756" s="12" t="s">
        <v>4</v>
      </c>
      <c r="D756" s="12" t="s">
        <v>501</v>
      </c>
      <c r="E756" s="12" t="s">
        <v>502</v>
      </c>
      <c r="F756" s="12" t="s">
        <v>503</v>
      </c>
      <c r="G756" s="12" t="s">
        <v>504</v>
      </c>
    </row>
    <row r="757" spans="1:7" ht="15" customHeight="1">
      <c r="A757" s="18" t="s">
        <v>818</v>
      </c>
      <c r="B757" s="19" t="s">
        <v>819</v>
      </c>
      <c r="C757" s="18" t="s">
        <v>14</v>
      </c>
      <c r="D757" s="18" t="s">
        <v>15</v>
      </c>
      <c r="E757" s="20">
        <v>0.13</v>
      </c>
      <c r="F757" s="21">
        <v>28.88</v>
      </c>
      <c r="G757" s="21">
        <f>ROUND(ROUND(E757,8)*F757,2)</f>
        <v>3.75</v>
      </c>
    </row>
    <row r="758" spans="1:7" ht="15" customHeight="1">
      <c r="A758" s="18" t="s">
        <v>607</v>
      </c>
      <c r="B758" s="19" t="s">
        <v>608</v>
      </c>
      <c r="C758" s="18" t="s">
        <v>14</v>
      </c>
      <c r="D758" s="18" t="s">
        <v>15</v>
      </c>
      <c r="E758" s="20">
        <v>1.3</v>
      </c>
      <c r="F758" s="21">
        <v>22.1</v>
      </c>
      <c r="G758" s="21">
        <f>ROUND(ROUND(E758,8)*F758,2)</f>
        <v>28.73</v>
      </c>
    </row>
    <row r="759" spans="1:7" ht="18" customHeight="1">
      <c r="A759" s="1"/>
      <c r="B759" s="1"/>
      <c r="C759" s="1"/>
      <c r="D759" s="1"/>
      <c r="E759" s="77" t="s">
        <v>589</v>
      </c>
      <c r="F759" s="77"/>
      <c r="G759" s="22">
        <f>SUM(G757:G758)</f>
        <v>32.480000000000004</v>
      </c>
    </row>
    <row r="760" spans="1:7" ht="15" customHeight="1">
      <c r="A760" s="1"/>
      <c r="B760" s="1"/>
      <c r="C760" s="1"/>
      <c r="D760" s="1"/>
      <c r="E760" s="78" t="s">
        <v>522</v>
      </c>
      <c r="F760" s="78"/>
      <c r="G760" s="4">
        <f>SUM(G759)</f>
        <v>32.480000000000004</v>
      </c>
    </row>
    <row r="761" spans="1:7" ht="15" customHeight="1">
      <c r="A761" s="1"/>
      <c r="B761" s="1"/>
      <c r="C761" s="1"/>
      <c r="D761" s="1"/>
      <c r="E761" s="78" t="s">
        <v>523</v>
      </c>
      <c r="F761" s="78"/>
      <c r="G761" s="4">
        <f>ROUND(G760*(0/100),2)</f>
        <v>0</v>
      </c>
    </row>
    <row r="762" spans="1:7" ht="15" customHeight="1">
      <c r="A762" s="1"/>
      <c r="B762" s="1"/>
      <c r="C762" s="1"/>
      <c r="D762" s="1"/>
      <c r="E762" s="78" t="s">
        <v>524</v>
      </c>
      <c r="F762" s="78"/>
      <c r="G762" s="4">
        <f>G761+G760</f>
        <v>32.480000000000004</v>
      </c>
    </row>
    <row r="763" spans="1:7" ht="9.9499999999999993" customHeight="1">
      <c r="A763" s="1"/>
      <c r="B763" s="1"/>
      <c r="C763" s="1"/>
      <c r="D763" s="1"/>
      <c r="E763" s="79"/>
      <c r="F763" s="79"/>
      <c r="G763" s="79"/>
    </row>
    <row r="764" spans="1:7" ht="20.100000000000001" customHeight="1">
      <c r="A764" s="80" t="s">
        <v>1341</v>
      </c>
      <c r="B764" s="80"/>
      <c r="C764" s="80"/>
      <c r="D764" s="80"/>
      <c r="E764" s="80"/>
      <c r="F764" s="80"/>
      <c r="G764" s="80"/>
    </row>
    <row r="765" spans="1:7" ht="15" customHeight="1">
      <c r="A765" s="76" t="s">
        <v>553</v>
      </c>
      <c r="B765" s="76"/>
      <c r="C765" s="12" t="s">
        <v>4</v>
      </c>
      <c r="D765" s="12" t="s">
        <v>501</v>
      </c>
      <c r="E765" s="12" t="s">
        <v>502</v>
      </c>
      <c r="F765" s="12" t="s">
        <v>503</v>
      </c>
      <c r="G765" s="12" t="s">
        <v>504</v>
      </c>
    </row>
    <row r="766" spans="1:7" ht="15" customHeight="1">
      <c r="A766" s="18" t="s">
        <v>908</v>
      </c>
      <c r="B766" s="19" t="s">
        <v>909</v>
      </c>
      <c r="C766" s="18" t="s">
        <v>14</v>
      </c>
      <c r="D766" s="18" t="s">
        <v>101</v>
      </c>
      <c r="E766" s="20">
        <v>0.26</v>
      </c>
      <c r="F766" s="21">
        <v>8.01</v>
      </c>
      <c r="G766" s="21">
        <f>ROUND(ROUND(E766,8)*F766,2)</f>
        <v>2.08</v>
      </c>
    </row>
    <row r="767" spans="1:7" ht="21" customHeight="1">
      <c r="A767" s="18" t="s">
        <v>1062</v>
      </c>
      <c r="B767" s="19" t="s">
        <v>1063</v>
      </c>
      <c r="C767" s="18" t="s">
        <v>14</v>
      </c>
      <c r="D767" s="18" t="s">
        <v>48</v>
      </c>
      <c r="E767" s="20">
        <v>1.1499999999999999</v>
      </c>
      <c r="F767" s="21">
        <v>86.65</v>
      </c>
      <c r="G767" s="21">
        <f>ROUND(ROUND(E767,8)*F767,2)</f>
        <v>99.65</v>
      </c>
    </row>
    <row r="768" spans="1:7" ht="21" customHeight="1">
      <c r="A768" s="18" t="s">
        <v>912</v>
      </c>
      <c r="B768" s="19" t="s">
        <v>913</v>
      </c>
      <c r="C768" s="18" t="s">
        <v>14</v>
      </c>
      <c r="D768" s="18" t="s">
        <v>817</v>
      </c>
      <c r="E768" s="20">
        <v>0.61499999999999999</v>
      </c>
      <c r="F768" s="21">
        <v>21.59</v>
      </c>
      <c r="G768" s="21">
        <f>ROUND(ROUND(E768,8)*F768,2)</f>
        <v>13.28</v>
      </c>
    </row>
    <row r="769" spans="1:7" ht="15" customHeight="1">
      <c r="A769" s="1"/>
      <c r="B769" s="1"/>
      <c r="C769" s="1"/>
      <c r="D769" s="1"/>
      <c r="E769" s="77" t="s">
        <v>555</v>
      </c>
      <c r="F769" s="77"/>
      <c r="G769" s="22">
        <f>SUM(G766:G768)</f>
        <v>115.01</v>
      </c>
    </row>
    <row r="770" spans="1:7" ht="15" customHeight="1">
      <c r="A770" s="76" t="s">
        <v>586</v>
      </c>
      <c r="B770" s="76"/>
      <c r="C770" s="12" t="s">
        <v>4</v>
      </c>
      <c r="D770" s="12" t="s">
        <v>501</v>
      </c>
      <c r="E770" s="12" t="s">
        <v>502</v>
      </c>
      <c r="F770" s="12" t="s">
        <v>503</v>
      </c>
      <c r="G770" s="12" t="s">
        <v>504</v>
      </c>
    </row>
    <row r="771" spans="1:7" ht="21" customHeight="1">
      <c r="A771" s="18" t="s">
        <v>898</v>
      </c>
      <c r="B771" s="19" t="s">
        <v>899</v>
      </c>
      <c r="C771" s="18" t="s">
        <v>14</v>
      </c>
      <c r="D771" s="18" t="s">
        <v>15</v>
      </c>
      <c r="E771" s="20">
        <v>0.192</v>
      </c>
      <c r="F771" s="21">
        <v>22.26</v>
      </c>
      <c r="G771" s="21">
        <f>ROUND(ROUND(E771,8)*F771,2)</f>
        <v>4.2699999999999996</v>
      </c>
    </row>
    <row r="772" spans="1:7" ht="15" customHeight="1">
      <c r="A772" s="18" t="s">
        <v>900</v>
      </c>
      <c r="B772" s="19" t="s">
        <v>901</v>
      </c>
      <c r="C772" s="18" t="s">
        <v>14</v>
      </c>
      <c r="D772" s="18" t="s">
        <v>15</v>
      </c>
      <c r="E772" s="20">
        <v>0.94799999999999995</v>
      </c>
      <c r="F772" s="21">
        <v>28.88</v>
      </c>
      <c r="G772" s="21">
        <f>ROUND(ROUND(E772,8)*F772,2)</f>
        <v>27.38</v>
      </c>
    </row>
    <row r="773" spans="1:7" ht="18" customHeight="1">
      <c r="A773" s="1"/>
      <c r="B773" s="1"/>
      <c r="C773" s="1"/>
      <c r="D773" s="1"/>
      <c r="E773" s="77" t="s">
        <v>589</v>
      </c>
      <c r="F773" s="77"/>
      <c r="G773" s="22">
        <f>SUM(G771:G772)</f>
        <v>31.65</v>
      </c>
    </row>
    <row r="774" spans="1:7" ht="15" customHeight="1">
      <c r="A774" s="1"/>
      <c r="B774" s="1"/>
      <c r="C774" s="1"/>
      <c r="D774" s="1"/>
      <c r="E774" s="78" t="s">
        <v>522</v>
      </c>
      <c r="F774" s="78"/>
      <c r="G774" s="4">
        <f>SUM(G769,G773)</f>
        <v>146.66</v>
      </c>
    </row>
    <row r="775" spans="1:7" ht="15" customHeight="1">
      <c r="A775" s="1"/>
      <c r="B775" s="1"/>
      <c r="C775" s="1"/>
      <c r="D775" s="1"/>
      <c r="E775" s="78" t="s">
        <v>523</v>
      </c>
      <c r="F775" s="78"/>
      <c r="G775" s="4">
        <f>ROUND(G774*(0/100),2)</f>
        <v>0</v>
      </c>
    </row>
    <row r="776" spans="1:7" ht="15" customHeight="1">
      <c r="A776" s="1"/>
      <c r="B776" s="1"/>
      <c r="C776" s="1"/>
      <c r="D776" s="1"/>
      <c r="E776" s="78" t="s">
        <v>524</v>
      </c>
      <c r="F776" s="78"/>
      <c r="G776" s="4">
        <f>G775+G774</f>
        <v>146.66</v>
      </c>
    </row>
    <row r="777" spans="1:7" ht="9.9499999999999993" customHeight="1">
      <c r="A777" s="1"/>
      <c r="B777" s="1"/>
      <c r="C777" s="1"/>
      <c r="D777" s="1"/>
      <c r="E777" s="79"/>
      <c r="F777" s="79"/>
      <c r="G777" s="79"/>
    </row>
    <row r="778" spans="1:7" ht="20.100000000000001" customHeight="1">
      <c r="A778" s="80" t="s">
        <v>1348</v>
      </c>
      <c r="B778" s="80"/>
      <c r="C778" s="80"/>
      <c r="D778" s="80"/>
      <c r="E778" s="80"/>
      <c r="F778" s="80"/>
      <c r="G778" s="80"/>
    </row>
    <row r="779" spans="1:7" ht="15" customHeight="1">
      <c r="A779" s="76" t="s">
        <v>553</v>
      </c>
      <c r="B779" s="76"/>
      <c r="C779" s="12" t="s">
        <v>4</v>
      </c>
      <c r="D779" s="12" t="s">
        <v>501</v>
      </c>
      <c r="E779" s="12" t="s">
        <v>502</v>
      </c>
      <c r="F779" s="12" t="s">
        <v>503</v>
      </c>
      <c r="G779" s="12" t="s">
        <v>504</v>
      </c>
    </row>
    <row r="780" spans="1:7" ht="29.1" customHeight="1">
      <c r="A780" s="18" t="s">
        <v>1175</v>
      </c>
      <c r="B780" s="19" t="s">
        <v>1176</v>
      </c>
      <c r="C780" s="18" t="s">
        <v>14</v>
      </c>
      <c r="D780" s="18" t="s">
        <v>101</v>
      </c>
      <c r="E780" s="20">
        <v>1.6E-2</v>
      </c>
      <c r="F780" s="21">
        <v>18.27</v>
      </c>
      <c r="G780" s="21">
        <f>ROUND(ROUND(E780,8)*F780,2)</f>
        <v>0.28999999999999998</v>
      </c>
    </row>
    <row r="781" spans="1:7" ht="15" customHeight="1">
      <c r="A781" s="18" t="s">
        <v>1177</v>
      </c>
      <c r="B781" s="19" t="s">
        <v>391</v>
      </c>
      <c r="C781" s="18" t="s">
        <v>564</v>
      </c>
      <c r="D781" s="18" t="s">
        <v>48</v>
      </c>
      <c r="E781" s="20">
        <v>1.05</v>
      </c>
      <c r="F781" s="21">
        <v>61.63</v>
      </c>
      <c r="G781" s="21">
        <f>ROUND(ROUND(E781,8)*F781,2)</f>
        <v>64.709999999999994</v>
      </c>
    </row>
    <row r="782" spans="1:7" ht="21" customHeight="1">
      <c r="A782" s="18" t="s">
        <v>1178</v>
      </c>
      <c r="B782" s="19" t="s">
        <v>1179</v>
      </c>
      <c r="C782" s="18" t="s">
        <v>564</v>
      </c>
      <c r="D782" s="18" t="s">
        <v>58</v>
      </c>
      <c r="E782" s="20">
        <v>4</v>
      </c>
      <c r="F782" s="21">
        <v>5.15</v>
      </c>
      <c r="G782" s="21">
        <f>ROUND(ROUND(E782,8)*F782,2)</f>
        <v>20.6</v>
      </c>
    </row>
    <row r="783" spans="1:7" ht="15" customHeight="1">
      <c r="A783" s="1"/>
      <c r="B783" s="1"/>
      <c r="C783" s="1"/>
      <c r="D783" s="1"/>
      <c r="E783" s="77" t="s">
        <v>555</v>
      </c>
      <c r="F783" s="77"/>
      <c r="G783" s="22">
        <f>SUM(G780:G782)</f>
        <v>85.6</v>
      </c>
    </row>
    <row r="784" spans="1:7" ht="15" customHeight="1">
      <c r="A784" s="76" t="s">
        <v>586</v>
      </c>
      <c r="B784" s="76"/>
      <c r="C784" s="12" t="s">
        <v>4</v>
      </c>
      <c r="D784" s="12" t="s">
        <v>501</v>
      </c>
      <c r="E784" s="12" t="s">
        <v>502</v>
      </c>
      <c r="F784" s="12" t="s">
        <v>503</v>
      </c>
      <c r="G784" s="12" t="s">
        <v>504</v>
      </c>
    </row>
    <row r="785" spans="1:7" ht="21" customHeight="1">
      <c r="A785" s="18" t="s">
        <v>898</v>
      </c>
      <c r="B785" s="19" t="s">
        <v>899</v>
      </c>
      <c r="C785" s="18" t="s">
        <v>14</v>
      </c>
      <c r="D785" s="18" t="s">
        <v>15</v>
      </c>
      <c r="E785" s="20">
        <v>0.6</v>
      </c>
      <c r="F785" s="21">
        <v>22.26</v>
      </c>
      <c r="G785" s="21">
        <f>ROUND(ROUND(E785,8)*F785,2)</f>
        <v>13.36</v>
      </c>
    </row>
    <row r="786" spans="1:7" ht="21" customHeight="1">
      <c r="A786" s="18" t="s">
        <v>785</v>
      </c>
      <c r="B786" s="19" t="s">
        <v>786</v>
      </c>
      <c r="C786" s="18" t="s">
        <v>14</v>
      </c>
      <c r="D786" s="18" t="s">
        <v>15</v>
      </c>
      <c r="E786" s="20">
        <v>0.6</v>
      </c>
      <c r="F786" s="21">
        <v>25.03</v>
      </c>
      <c r="G786" s="21">
        <f>ROUND(ROUND(E786,8)*F786,2)</f>
        <v>15.02</v>
      </c>
    </row>
    <row r="787" spans="1:7" ht="18" customHeight="1">
      <c r="A787" s="1"/>
      <c r="B787" s="1"/>
      <c r="C787" s="1"/>
      <c r="D787" s="1"/>
      <c r="E787" s="77" t="s">
        <v>589</v>
      </c>
      <c r="F787" s="77"/>
      <c r="G787" s="22">
        <f>SUM(G785:G786)</f>
        <v>28.38</v>
      </c>
    </row>
    <row r="788" spans="1:7" ht="15" customHeight="1">
      <c r="A788" s="1"/>
      <c r="B788" s="1"/>
      <c r="C788" s="1"/>
      <c r="D788" s="1"/>
      <c r="E788" s="78" t="s">
        <v>522</v>
      </c>
      <c r="F788" s="78"/>
      <c r="G788" s="4">
        <f>SUM(G783,G787)</f>
        <v>113.97999999999999</v>
      </c>
    </row>
    <row r="789" spans="1:7" ht="15" customHeight="1">
      <c r="A789" s="1"/>
      <c r="B789" s="1"/>
      <c r="C789" s="1"/>
      <c r="D789" s="1"/>
      <c r="E789" s="78" t="s">
        <v>523</v>
      </c>
      <c r="F789" s="78"/>
      <c r="G789" s="4">
        <f>ROUND(G788*(0/100),2)</f>
        <v>0</v>
      </c>
    </row>
    <row r="790" spans="1:7" ht="15" customHeight="1">
      <c r="A790" s="1"/>
      <c r="B790" s="1"/>
      <c r="C790" s="1"/>
      <c r="D790" s="1"/>
      <c r="E790" s="78" t="s">
        <v>524</v>
      </c>
      <c r="F790" s="78"/>
      <c r="G790" s="4">
        <f>G789+G788</f>
        <v>113.97999999999999</v>
      </c>
    </row>
    <row r="791" spans="1:7" ht="9.9499999999999993" customHeight="1">
      <c r="A791" s="1"/>
      <c r="B791" s="1"/>
      <c r="C791" s="1"/>
      <c r="D791" s="1"/>
      <c r="E791" s="79"/>
      <c r="F791" s="79"/>
      <c r="G791" s="79"/>
    </row>
    <row r="792" spans="1:7" ht="20.100000000000001" customHeight="1">
      <c r="A792" s="80" t="s">
        <v>1349</v>
      </c>
      <c r="B792" s="80"/>
      <c r="C792" s="80"/>
      <c r="D792" s="80"/>
      <c r="E792" s="80"/>
      <c r="F792" s="80"/>
      <c r="G792" s="80"/>
    </row>
    <row r="793" spans="1:7" ht="15" customHeight="1">
      <c r="A793" s="76" t="s">
        <v>553</v>
      </c>
      <c r="B793" s="76"/>
      <c r="C793" s="12" t="s">
        <v>4</v>
      </c>
      <c r="D793" s="12" t="s">
        <v>501</v>
      </c>
      <c r="E793" s="12" t="s">
        <v>502</v>
      </c>
      <c r="F793" s="12" t="s">
        <v>503</v>
      </c>
      <c r="G793" s="12" t="s">
        <v>504</v>
      </c>
    </row>
    <row r="794" spans="1:7" ht="21" customHeight="1">
      <c r="A794" s="18" t="s">
        <v>1216</v>
      </c>
      <c r="B794" s="19" t="s">
        <v>1217</v>
      </c>
      <c r="C794" s="18" t="s">
        <v>564</v>
      </c>
      <c r="D794" s="18" t="s">
        <v>48</v>
      </c>
      <c r="E794" s="20">
        <v>1</v>
      </c>
      <c r="F794" s="21">
        <v>698.33</v>
      </c>
      <c r="G794" s="21">
        <f>ROUND(ROUND(E794,8)*F794,2)</f>
        <v>698.33</v>
      </c>
    </row>
    <row r="795" spans="1:7" ht="15" customHeight="1">
      <c r="A795" s="1"/>
      <c r="B795" s="1"/>
      <c r="C795" s="1"/>
      <c r="D795" s="1"/>
      <c r="E795" s="77" t="s">
        <v>555</v>
      </c>
      <c r="F795" s="77"/>
      <c r="G795" s="22">
        <f>SUM(G794:G794)</f>
        <v>698.33</v>
      </c>
    </row>
    <row r="796" spans="1:7" ht="15" customHeight="1">
      <c r="A796" s="76" t="s">
        <v>586</v>
      </c>
      <c r="B796" s="76"/>
      <c r="C796" s="12" t="s">
        <v>4</v>
      </c>
      <c r="D796" s="12" t="s">
        <v>501</v>
      </c>
      <c r="E796" s="12" t="s">
        <v>502</v>
      </c>
      <c r="F796" s="12" t="s">
        <v>503</v>
      </c>
      <c r="G796" s="12" t="s">
        <v>504</v>
      </c>
    </row>
    <row r="797" spans="1:7" ht="21" customHeight="1">
      <c r="A797" s="18" t="s">
        <v>858</v>
      </c>
      <c r="B797" s="19" t="s">
        <v>859</v>
      </c>
      <c r="C797" s="18" t="s">
        <v>14</v>
      </c>
      <c r="D797" s="18" t="s">
        <v>15</v>
      </c>
      <c r="E797" s="20">
        <v>0.47389999999999999</v>
      </c>
      <c r="F797" s="21">
        <v>28.73</v>
      </c>
      <c r="G797" s="21">
        <f>ROUND(ROUND(E797,8)*F797,2)</f>
        <v>13.62</v>
      </c>
    </row>
    <row r="798" spans="1:7" ht="15" customHeight="1">
      <c r="A798" s="18" t="s">
        <v>607</v>
      </c>
      <c r="B798" s="19" t="s">
        <v>608</v>
      </c>
      <c r="C798" s="18" t="s">
        <v>14</v>
      </c>
      <c r="D798" s="18" t="s">
        <v>15</v>
      </c>
      <c r="E798" s="20">
        <v>0.161</v>
      </c>
      <c r="F798" s="21">
        <v>22.1</v>
      </c>
      <c r="G798" s="21">
        <f>ROUND(ROUND(E798,8)*F798,2)</f>
        <v>3.56</v>
      </c>
    </row>
    <row r="799" spans="1:7" ht="18" customHeight="1">
      <c r="A799" s="1"/>
      <c r="B799" s="1"/>
      <c r="C799" s="1"/>
      <c r="D799" s="1"/>
      <c r="E799" s="77" t="s">
        <v>589</v>
      </c>
      <c r="F799" s="77"/>
      <c r="G799" s="22">
        <f>SUM(G797:G798)</f>
        <v>17.18</v>
      </c>
    </row>
    <row r="800" spans="1:7" ht="15" customHeight="1">
      <c r="A800" s="1"/>
      <c r="B800" s="1"/>
      <c r="C800" s="1"/>
      <c r="D800" s="1"/>
      <c r="E800" s="78" t="s">
        <v>522</v>
      </c>
      <c r="F800" s="78"/>
      <c r="G800" s="4">
        <f>SUM(G795,G799)</f>
        <v>715.51</v>
      </c>
    </row>
    <row r="801" spans="1:7" ht="15" customHeight="1">
      <c r="A801" s="1"/>
      <c r="B801" s="1"/>
      <c r="C801" s="1"/>
      <c r="D801" s="1"/>
      <c r="E801" s="78" t="s">
        <v>523</v>
      </c>
      <c r="F801" s="78"/>
      <c r="G801" s="4">
        <f>ROUND(G800*(0/100),2)</f>
        <v>0</v>
      </c>
    </row>
    <row r="802" spans="1:7" ht="15" customHeight="1">
      <c r="A802" s="1"/>
      <c r="B802" s="1"/>
      <c r="C802" s="1"/>
      <c r="D802" s="1"/>
      <c r="E802" s="78" t="s">
        <v>524</v>
      </c>
      <c r="F802" s="78"/>
      <c r="G802" s="4">
        <f>G801+G800</f>
        <v>715.51</v>
      </c>
    </row>
    <row r="803" spans="1:7" ht="9.9499999999999993" customHeight="1">
      <c r="A803" s="1"/>
      <c r="B803" s="1"/>
      <c r="C803" s="1"/>
      <c r="D803" s="1"/>
      <c r="E803" s="79"/>
      <c r="F803" s="79"/>
      <c r="G803" s="79"/>
    </row>
    <row r="804" spans="1:7" ht="20.100000000000001" customHeight="1">
      <c r="A804" s="80" t="s">
        <v>1350</v>
      </c>
      <c r="B804" s="80"/>
      <c r="C804" s="80"/>
      <c r="D804" s="80"/>
      <c r="E804" s="80"/>
      <c r="F804" s="80"/>
      <c r="G804" s="80"/>
    </row>
    <row r="805" spans="1:7" ht="15" customHeight="1">
      <c r="A805" s="76" t="s">
        <v>553</v>
      </c>
      <c r="B805" s="76"/>
      <c r="C805" s="12" t="s">
        <v>4</v>
      </c>
      <c r="D805" s="12" t="s">
        <v>501</v>
      </c>
      <c r="E805" s="12" t="s">
        <v>502</v>
      </c>
      <c r="F805" s="12" t="s">
        <v>503</v>
      </c>
      <c r="G805" s="12" t="s">
        <v>504</v>
      </c>
    </row>
    <row r="806" spans="1:7" ht="15" customHeight="1">
      <c r="A806" s="18" t="s">
        <v>1219</v>
      </c>
      <c r="B806" s="19" t="s">
        <v>1220</v>
      </c>
      <c r="C806" s="18" t="s">
        <v>564</v>
      </c>
      <c r="D806" s="18" t="s">
        <v>48</v>
      </c>
      <c r="E806" s="20">
        <v>1</v>
      </c>
      <c r="F806" s="21">
        <v>610</v>
      </c>
      <c r="G806" s="21">
        <f>ROUND(ROUND(E806,8)*F806,2)</f>
        <v>610</v>
      </c>
    </row>
    <row r="807" spans="1:7" ht="15" customHeight="1">
      <c r="A807" s="1"/>
      <c r="B807" s="1"/>
      <c r="C807" s="1"/>
      <c r="D807" s="1"/>
      <c r="E807" s="77" t="s">
        <v>555</v>
      </c>
      <c r="F807" s="77"/>
      <c r="G807" s="22">
        <f>SUM(G806:G806)</f>
        <v>610</v>
      </c>
    </row>
    <row r="808" spans="1:7" ht="15" customHeight="1">
      <c r="A808" s="76" t="s">
        <v>586</v>
      </c>
      <c r="B808" s="76"/>
      <c r="C808" s="12" t="s">
        <v>4</v>
      </c>
      <c r="D808" s="12" t="s">
        <v>501</v>
      </c>
      <c r="E808" s="12" t="s">
        <v>502</v>
      </c>
      <c r="F808" s="12" t="s">
        <v>503</v>
      </c>
      <c r="G808" s="12" t="s">
        <v>504</v>
      </c>
    </row>
    <row r="809" spans="1:7" ht="21" customHeight="1">
      <c r="A809" s="18" t="s">
        <v>858</v>
      </c>
      <c r="B809" s="19" t="s">
        <v>859</v>
      </c>
      <c r="C809" s="18" t="s">
        <v>14</v>
      </c>
      <c r="D809" s="18" t="s">
        <v>15</v>
      </c>
      <c r="E809" s="20">
        <v>0.47389999999999999</v>
      </c>
      <c r="F809" s="21">
        <v>28.73</v>
      </c>
      <c r="G809" s="21">
        <f>ROUND(ROUND(E809,8)*F809,2)</f>
        <v>13.62</v>
      </c>
    </row>
    <row r="810" spans="1:7" ht="15" customHeight="1">
      <c r="A810" s="18" t="s">
        <v>607</v>
      </c>
      <c r="B810" s="19" t="s">
        <v>608</v>
      </c>
      <c r="C810" s="18" t="s">
        <v>14</v>
      </c>
      <c r="D810" s="18" t="s">
        <v>15</v>
      </c>
      <c r="E810" s="20">
        <v>0.161</v>
      </c>
      <c r="F810" s="21">
        <v>22.1</v>
      </c>
      <c r="G810" s="21">
        <f>ROUND(ROUND(E810,8)*F810,2)</f>
        <v>3.56</v>
      </c>
    </row>
    <row r="811" spans="1:7" ht="18" customHeight="1">
      <c r="A811" s="1"/>
      <c r="B811" s="1"/>
      <c r="C811" s="1"/>
      <c r="D811" s="1"/>
      <c r="E811" s="77" t="s">
        <v>589</v>
      </c>
      <c r="F811" s="77"/>
      <c r="G811" s="22">
        <f>SUM(G809:G810)</f>
        <v>17.18</v>
      </c>
    </row>
    <row r="812" spans="1:7" ht="15" customHeight="1">
      <c r="A812" s="1"/>
      <c r="B812" s="1"/>
      <c r="C812" s="1"/>
      <c r="D812" s="1"/>
      <c r="E812" s="78" t="s">
        <v>522</v>
      </c>
      <c r="F812" s="78"/>
      <c r="G812" s="4">
        <f>SUM(G807,G811)</f>
        <v>627.17999999999995</v>
      </c>
    </row>
    <row r="813" spans="1:7" ht="15" customHeight="1">
      <c r="A813" s="1"/>
      <c r="B813" s="1"/>
      <c r="C813" s="1"/>
      <c r="D813" s="1"/>
      <c r="E813" s="78" t="s">
        <v>523</v>
      </c>
      <c r="F813" s="78"/>
      <c r="G813" s="4">
        <f>ROUND(G812*(0/100),2)</f>
        <v>0</v>
      </c>
    </row>
    <row r="814" spans="1:7" ht="15" customHeight="1">
      <c r="A814" s="1"/>
      <c r="B814" s="1"/>
      <c r="C814" s="1"/>
      <c r="D814" s="1"/>
      <c r="E814" s="78" t="s">
        <v>524</v>
      </c>
      <c r="F814" s="78"/>
      <c r="G814" s="4">
        <f>G813+G812</f>
        <v>627.17999999999995</v>
      </c>
    </row>
    <row r="815" spans="1:7" ht="9.9499999999999993" customHeight="1">
      <c r="A815" s="1"/>
      <c r="B815" s="1"/>
      <c r="C815" s="1"/>
      <c r="D815" s="1"/>
      <c r="E815" s="79"/>
      <c r="F815" s="79"/>
      <c r="G815" s="79"/>
    </row>
    <row r="816" spans="1:7" ht="20.100000000000001" customHeight="1">
      <c r="A816" s="80" t="s">
        <v>1351</v>
      </c>
      <c r="B816" s="80"/>
      <c r="C816" s="80"/>
      <c r="D816" s="80"/>
      <c r="E816" s="80"/>
      <c r="F816" s="80"/>
      <c r="G816" s="80"/>
    </row>
    <row r="817" spans="1:7" ht="15" customHeight="1">
      <c r="A817" s="76" t="s">
        <v>553</v>
      </c>
      <c r="B817" s="76"/>
      <c r="C817" s="12" t="s">
        <v>4</v>
      </c>
      <c r="D817" s="12" t="s">
        <v>501</v>
      </c>
      <c r="E817" s="12" t="s">
        <v>502</v>
      </c>
      <c r="F817" s="12" t="s">
        <v>503</v>
      </c>
      <c r="G817" s="12" t="s">
        <v>504</v>
      </c>
    </row>
    <row r="818" spans="1:7" ht="15" customHeight="1">
      <c r="A818" s="18" t="s">
        <v>1229</v>
      </c>
      <c r="B818" s="19" t="s">
        <v>1230</v>
      </c>
      <c r="C818" s="18" t="s">
        <v>29</v>
      </c>
      <c r="D818" s="18" t="s">
        <v>58</v>
      </c>
      <c r="E818" s="20">
        <v>3</v>
      </c>
      <c r="F818" s="21">
        <v>16.63</v>
      </c>
      <c r="G818" s="21">
        <f>ROUND(ROUND(E818,8)*F818,2)</f>
        <v>49.89</v>
      </c>
    </row>
    <row r="819" spans="1:7" ht="15" customHeight="1">
      <c r="A819" s="18" t="s">
        <v>1231</v>
      </c>
      <c r="B819" s="19" t="s">
        <v>1232</v>
      </c>
      <c r="C819" s="18" t="s">
        <v>29</v>
      </c>
      <c r="D819" s="18" t="s">
        <v>58</v>
      </c>
      <c r="E819" s="20">
        <v>1</v>
      </c>
      <c r="F819" s="21">
        <v>66.98</v>
      </c>
      <c r="G819" s="21">
        <f>ROUND(ROUND(E819,8)*F819,2)</f>
        <v>66.98</v>
      </c>
    </row>
    <row r="820" spans="1:7" ht="15" customHeight="1">
      <c r="A820" s="18" t="s">
        <v>1238</v>
      </c>
      <c r="B820" s="19" t="s">
        <v>1239</v>
      </c>
      <c r="C820" s="18" t="s">
        <v>29</v>
      </c>
      <c r="D820" s="18" t="s">
        <v>58</v>
      </c>
      <c r="E820" s="20">
        <v>1</v>
      </c>
      <c r="F820" s="21">
        <v>318.99</v>
      </c>
      <c r="G820" s="21">
        <f>ROUND(ROUND(E820,8)*F820,2)</f>
        <v>318.99</v>
      </c>
    </row>
    <row r="821" spans="1:7" ht="15" customHeight="1">
      <c r="A821" s="1"/>
      <c r="B821" s="1"/>
      <c r="C821" s="1"/>
      <c r="D821" s="1"/>
      <c r="E821" s="77" t="s">
        <v>555</v>
      </c>
      <c r="F821" s="77"/>
      <c r="G821" s="22">
        <f>SUM(G818:G820)</f>
        <v>435.86</v>
      </c>
    </row>
    <row r="822" spans="1:7" ht="15" customHeight="1">
      <c r="A822" s="76" t="s">
        <v>586</v>
      </c>
      <c r="B822" s="76"/>
      <c r="C822" s="12" t="s">
        <v>4</v>
      </c>
      <c r="D822" s="12" t="s">
        <v>501</v>
      </c>
      <c r="E822" s="12" t="s">
        <v>502</v>
      </c>
      <c r="F822" s="12" t="s">
        <v>503</v>
      </c>
      <c r="G822" s="12" t="s">
        <v>504</v>
      </c>
    </row>
    <row r="823" spans="1:7" ht="21" customHeight="1">
      <c r="A823" s="18" t="s">
        <v>795</v>
      </c>
      <c r="B823" s="19" t="s">
        <v>796</v>
      </c>
      <c r="C823" s="18" t="s">
        <v>14</v>
      </c>
      <c r="D823" s="18" t="s">
        <v>15</v>
      </c>
      <c r="E823" s="20">
        <v>3.75</v>
      </c>
      <c r="F823" s="21">
        <v>23.13</v>
      </c>
      <c r="G823" s="21">
        <f>ROUND(ROUND(E823,8)*F823,2)</f>
        <v>86.74</v>
      </c>
    </row>
    <row r="824" spans="1:7" ht="21" customHeight="1">
      <c r="A824" s="18" t="s">
        <v>1235</v>
      </c>
      <c r="B824" s="19" t="s">
        <v>1236</v>
      </c>
      <c r="C824" s="18" t="s">
        <v>14</v>
      </c>
      <c r="D824" s="18" t="s">
        <v>15</v>
      </c>
      <c r="E824" s="20">
        <v>3.75</v>
      </c>
      <c r="F824" s="21">
        <v>27.62</v>
      </c>
      <c r="G824" s="21">
        <f>ROUND(ROUND(E824,8)*F824,2)</f>
        <v>103.58</v>
      </c>
    </row>
    <row r="825" spans="1:7" ht="18" customHeight="1">
      <c r="A825" s="1"/>
      <c r="B825" s="1"/>
      <c r="C825" s="1"/>
      <c r="D825" s="1"/>
      <c r="E825" s="77" t="s">
        <v>589</v>
      </c>
      <c r="F825" s="77"/>
      <c r="G825" s="22">
        <f>SUM(G823:G824)</f>
        <v>190.32</v>
      </c>
    </row>
    <row r="826" spans="1:7" ht="15" customHeight="1">
      <c r="A826" s="1"/>
      <c r="B826" s="1"/>
      <c r="C826" s="1"/>
      <c r="D826" s="1"/>
      <c r="E826" s="78" t="s">
        <v>522</v>
      </c>
      <c r="F826" s="78"/>
      <c r="G826" s="4">
        <f>SUM(G821,G825)</f>
        <v>626.18000000000006</v>
      </c>
    </row>
    <row r="827" spans="1:7" ht="15" customHeight="1">
      <c r="A827" s="1"/>
      <c r="B827" s="1"/>
      <c r="C827" s="1"/>
      <c r="D827" s="1"/>
      <c r="E827" s="78" t="s">
        <v>523</v>
      </c>
      <c r="F827" s="78"/>
      <c r="G827" s="4">
        <f>ROUND(G826*(0/100),2)</f>
        <v>0</v>
      </c>
    </row>
    <row r="828" spans="1:7" ht="15" customHeight="1">
      <c r="A828" s="1"/>
      <c r="B828" s="1"/>
      <c r="C828" s="1"/>
      <c r="D828" s="1"/>
      <c r="E828" s="78" t="s">
        <v>524</v>
      </c>
      <c r="F828" s="78"/>
      <c r="G828" s="4">
        <f>G827+G826</f>
        <v>626.18000000000006</v>
      </c>
    </row>
    <row r="829" spans="1:7" ht="9.9499999999999993" customHeight="1">
      <c r="A829" s="1"/>
      <c r="B829" s="1"/>
      <c r="C829" s="1"/>
      <c r="D829" s="1"/>
      <c r="E829" s="79"/>
      <c r="F829" s="79"/>
      <c r="G829" s="79"/>
    </row>
    <row r="830" spans="1:7" ht="20.100000000000001" customHeight="1">
      <c r="A830" s="80" t="s">
        <v>1352</v>
      </c>
      <c r="B830" s="80"/>
      <c r="C830" s="80"/>
      <c r="D830" s="80"/>
      <c r="E830" s="80"/>
      <c r="F830" s="80"/>
      <c r="G830" s="80"/>
    </row>
    <row r="831" spans="1:7" ht="15" customHeight="1">
      <c r="A831" s="76" t="s">
        <v>553</v>
      </c>
      <c r="B831" s="76"/>
      <c r="C831" s="12" t="s">
        <v>4</v>
      </c>
      <c r="D831" s="12" t="s">
        <v>501</v>
      </c>
      <c r="E831" s="12" t="s">
        <v>502</v>
      </c>
      <c r="F831" s="12" t="s">
        <v>503</v>
      </c>
      <c r="G831" s="12" t="s">
        <v>504</v>
      </c>
    </row>
    <row r="832" spans="1:7" ht="15" customHeight="1">
      <c r="A832" s="18" t="s">
        <v>1260</v>
      </c>
      <c r="B832" s="19" t="s">
        <v>1261</v>
      </c>
      <c r="C832" s="18" t="s">
        <v>564</v>
      </c>
      <c r="D832" s="18" t="s">
        <v>58</v>
      </c>
      <c r="E832" s="20">
        <v>1</v>
      </c>
      <c r="F832" s="21">
        <v>13.43</v>
      </c>
      <c r="G832" s="21">
        <f>ROUND(ROUND(E832,8)*F832,2)</f>
        <v>13.43</v>
      </c>
    </row>
    <row r="833" spans="1:7" ht="15" customHeight="1">
      <c r="A833" s="1"/>
      <c r="B833" s="1"/>
      <c r="C833" s="1"/>
      <c r="D833" s="1"/>
      <c r="E833" s="77" t="s">
        <v>555</v>
      </c>
      <c r="F833" s="77"/>
      <c r="G833" s="22">
        <f>SUM(G832:G832)</f>
        <v>13.43</v>
      </c>
    </row>
    <row r="834" spans="1:7" ht="15" customHeight="1">
      <c r="A834" s="76" t="s">
        <v>586</v>
      </c>
      <c r="B834" s="76"/>
      <c r="C834" s="12" t="s">
        <v>4</v>
      </c>
      <c r="D834" s="12" t="s">
        <v>501</v>
      </c>
      <c r="E834" s="12" t="s">
        <v>502</v>
      </c>
      <c r="F834" s="12" t="s">
        <v>503</v>
      </c>
      <c r="G834" s="12" t="s">
        <v>504</v>
      </c>
    </row>
    <row r="835" spans="1:7" ht="15" customHeight="1">
      <c r="A835" s="18" t="s">
        <v>607</v>
      </c>
      <c r="B835" s="19" t="s">
        <v>608</v>
      </c>
      <c r="C835" s="18" t="s">
        <v>14</v>
      </c>
      <c r="D835" s="18" t="s">
        <v>15</v>
      </c>
      <c r="E835" s="20">
        <v>0.15</v>
      </c>
      <c r="F835" s="21">
        <v>22.1</v>
      </c>
      <c r="G835" s="21">
        <f>ROUND(ROUND(E835,8)*F835,2)</f>
        <v>3.32</v>
      </c>
    </row>
    <row r="836" spans="1:7" ht="18" customHeight="1">
      <c r="A836" s="1"/>
      <c r="B836" s="1"/>
      <c r="C836" s="1"/>
      <c r="D836" s="1"/>
      <c r="E836" s="77" t="s">
        <v>589</v>
      </c>
      <c r="F836" s="77"/>
      <c r="G836" s="22">
        <f>SUM(G835:G835)</f>
        <v>3.32</v>
      </c>
    </row>
    <row r="837" spans="1:7" ht="15" customHeight="1">
      <c r="A837" s="1"/>
      <c r="B837" s="1"/>
      <c r="C837" s="1"/>
      <c r="D837" s="1"/>
      <c r="E837" s="78" t="s">
        <v>522</v>
      </c>
      <c r="F837" s="78"/>
      <c r="G837" s="4">
        <f>SUM(G833,G836)</f>
        <v>16.75</v>
      </c>
    </row>
    <row r="838" spans="1:7" ht="15" customHeight="1">
      <c r="A838" s="1"/>
      <c r="B838" s="1"/>
      <c r="C838" s="1"/>
      <c r="D838" s="1"/>
      <c r="E838" s="78" t="s">
        <v>523</v>
      </c>
      <c r="F838" s="78"/>
      <c r="G838" s="4">
        <f>ROUND(G837*(0/100),2)</f>
        <v>0</v>
      </c>
    </row>
    <row r="839" spans="1:7" ht="15" customHeight="1">
      <c r="A839" s="1"/>
      <c r="B839" s="1"/>
      <c r="C839" s="1"/>
      <c r="D839" s="1"/>
      <c r="E839" s="78" t="s">
        <v>524</v>
      </c>
      <c r="F839" s="78"/>
      <c r="G839" s="4">
        <f>G838+G837</f>
        <v>16.75</v>
      </c>
    </row>
    <row r="840" spans="1:7" ht="9.9499999999999993" customHeight="1">
      <c r="A840" s="1"/>
      <c r="B840" s="1"/>
      <c r="C840" s="1"/>
      <c r="D840" s="1"/>
      <c r="E840" s="79"/>
      <c r="F840" s="79"/>
      <c r="G840" s="79"/>
    </row>
    <row r="841" spans="1:7" ht="20.100000000000001" customHeight="1">
      <c r="A841" s="80" t="s">
        <v>1353</v>
      </c>
      <c r="B841" s="80"/>
      <c r="C841" s="80"/>
      <c r="D841" s="80"/>
      <c r="E841" s="80"/>
      <c r="F841" s="80"/>
      <c r="G841" s="80"/>
    </row>
    <row r="842" spans="1:7" ht="15" customHeight="1">
      <c r="A842" s="76" t="s">
        <v>553</v>
      </c>
      <c r="B842" s="76"/>
      <c r="C842" s="12" t="s">
        <v>4</v>
      </c>
      <c r="D842" s="12" t="s">
        <v>501</v>
      </c>
      <c r="E842" s="12" t="s">
        <v>502</v>
      </c>
      <c r="F842" s="12" t="s">
        <v>503</v>
      </c>
      <c r="G842" s="12" t="s">
        <v>504</v>
      </c>
    </row>
    <row r="843" spans="1:7" ht="21" customHeight="1">
      <c r="A843" s="18" t="s">
        <v>1271</v>
      </c>
      <c r="B843" s="19" t="s">
        <v>1272</v>
      </c>
      <c r="C843" s="18" t="s">
        <v>564</v>
      </c>
      <c r="D843" s="18" t="s">
        <v>58</v>
      </c>
      <c r="E843" s="20">
        <v>1</v>
      </c>
      <c r="F843" s="21">
        <v>173.76</v>
      </c>
      <c r="G843" s="21">
        <f>ROUND(ROUND(E843,8)*F843,2)</f>
        <v>173.76</v>
      </c>
    </row>
    <row r="844" spans="1:7" ht="15" customHeight="1">
      <c r="A844" s="18" t="s">
        <v>1255</v>
      </c>
      <c r="B844" s="19" t="s">
        <v>1256</v>
      </c>
      <c r="C844" s="18" t="s">
        <v>14</v>
      </c>
      <c r="D844" s="18" t="s">
        <v>58</v>
      </c>
      <c r="E844" s="20">
        <v>6.0000000000000001E-3</v>
      </c>
      <c r="F844" s="21">
        <v>14.56</v>
      </c>
      <c r="G844" s="21">
        <f>ROUND(ROUND(E844,8)*F844,2)</f>
        <v>0.09</v>
      </c>
    </row>
    <row r="845" spans="1:7" ht="15" customHeight="1">
      <c r="A845" s="1"/>
      <c r="B845" s="1"/>
      <c r="C845" s="1"/>
      <c r="D845" s="1"/>
      <c r="E845" s="77" t="s">
        <v>555</v>
      </c>
      <c r="F845" s="77"/>
      <c r="G845" s="22">
        <f>SUM(G843:G844)</f>
        <v>173.85</v>
      </c>
    </row>
    <row r="846" spans="1:7" ht="15" customHeight="1">
      <c r="A846" s="76" t="s">
        <v>586</v>
      </c>
      <c r="B846" s="76"/>
      <c r="C846" s="12" t="s">
        <v>4</v>
      </c>
      <c r="D846" s="12" t="s">
        <v>501</v>
      </c>
      <c r="E846" s="12" t="s">
        <v>502</v>
      </c>
      <c r="F846" s="12" t="s">
        <v>503</v>
      </c>
      <c r="G846" s="12" t="s">
        <v>504</v>
      </c>
    </row>
    <row r="847" spans="1:7" ht="21" customHeight="1">
      <c r="A847" s="18" t="s">
        <v>843</v>
      </c>
      <c r="B847" s="19" t="s">
        <v>844</v>
      </c>
      <c r="C847" s="18" t="s">
        <v>14</v>
      </c>
      <c r="D847" s="18" t="s">
        <v>15</v>
      </c>
      <c r="E847" s="20">
        <v>0.63800000000000001</v>
      </c>
      <c r="F847" s="21">
        <v>22.64</v>
      </c>
      <c r="G847" s="21">
        <f>ROUND(ROUND(E847,8)*F847,2)</f>
        <v>14.44</v>
      </c>
    </row>
    <row r="848" spans="1:7" ht="21" customHeight="1">
      <c r="A848" s="18" t="s">
        <v>778</v>
      </c>
      <c r="B848" s="19" t="s">
        <v>779</v>
      </c>
      <c r="C848" s="18" t="s">
        <v>14</v>
      </c>
      <c r="D848" s="18" t="s">
        <v>15</v>
      </c>
      <c r="E848" s="20">
        <v>0.63800000000000001</v>
      </c>
      <c r="F848" s="21">
        <v>28.12</v>
      </c>
      <c r="G848" s="21">
        <f>ROUND(ROUND(E848,8)*F848,2)</f>
        <v>17.940000000000001</v>
      </c>
    </row>
    <row r="849" spans="1:7" ht="18" customHeight="1">
      <c r="A849" s="1"/>
      <c r="B849" s="1"/>
      <c r="C849" s="1"/>
      <c r="D849" s="1"/>
      <c r="E849" s="77" t="s">
        <v>589</v>
      </c>
      <c r="F849" s="77"/>
      <c r="G849" s="22">
        <f>SUM(G847:G848)</f>
        <v>32.380000000000003</v>
      </c>
    </row>
    <row r="850" spans="1:7" ht="15" customHeight="1">
      <c r="A850" s="1"/>
      <c r="B850" s="1"/>
      <c r="C850" s="1"/>
      <c r="D850" s="1"/>
      <c r="E850" s="78" t="s">
        <v>522</v>
      </c>
      <c r="F850" s="78"/>
      <c r="G850" s="4">
        <f>SUM(G845,G849)</f>
        <v>206.23</v>
      </c>
    </row>
    <row r="851" spans="1:7" ht="15" customHeight="1">
      <c r="A851" s="1"/>
      <c r="B851" s="1"/>
      <c r="C851" s="1"/>
      <c r="D851" s="1"/>
      <c r="E851" s="78" t="s">
        <v>523</v>
      </c>
      <c r="F851" s="78"/>
      <c r="G851" s="4">
        <f>ROUND(G850*(0/100),2)</f>
        <v>0</v>
      </c>
    </row>
    <row r="852" spans="1:7" ht="15" customHeight="1">
      <c r="A852" s="1"/>
      <c r="B852" s="1"/>
      <c r="C852" s="1"/>
      <c r="D852" s="1"/>
      <c r="E852" s="78" t="s">
        <v>524</v>
      </c>
      <c r="F852" s="78"/>
      <c r="G852" s="4">
        <f>G851+G850</f>
        <v>206.23</v>
      </c>
    </row>
    <row r="853" spans="1:7" ht="9.9499999999999993" customHeight="1">
      <c r="A853" s="1"/>
      <c r="B853" s="1"/>
      <c r="C853" s="1"/>
      <c r="D853" s="1"/>
      <c r="E853" s="79"/>
      <c r="F853" s="79"/>
      <c r="G853" s="79"/>
    </row>
    <row r="854" spans="1:7" ht="20.100000000000001" customHeight="1">
      <c r="A854" s="80" t="s">
        <v>1354</v>
      </c>
      <c r="B854" s="80"/>
      <c r="C854" s="80"/>
      <c r="D854" s="80"/>
      <c r="E854" s="80"/>
      <c r="F854" s="80"/>
      <c r="G854" s="80"/>
    </row>
    <row r="855" spans="1:7" ht="15" customHeight="1">
      <c r="A855" s="76" t="s">
        <v>586</v>
      </c>
      <c r="B855" s="76"/>
      <c r="C855" s="12" t="s">
        <v>4</v>
      </c>
      <c r="D855" s="12" t="s">
        <v>501</v>
      </c>
      <c r="E855" s="12" t="s">
        <v>502</v>
      </c>
      <c r="F855" s="12" t="s">
        <v>503</v>
      </c>
      <c r="G855" s="12" t="s">
        <v>504</v>
      </c>
    </row>
    <row r="856" spans="1:7" ht="21" customHeight="1">
      <c r="A856" s="18" t="s">
        <v>1288</v>
      </c>
      <c r="B856" s="19" t="s">
        <v>1289</v>
      </c>
      <c r="C856" s="18" t="s">
        <v>14</v>
      </c>
      <c r="D856" s="18" t="s">
        <v>15</v>
      </c>
      <c r="E856" s="20">
        <v>18.7</v>
      </c>
      <c r="F856" s="21">
        <v>29.67</v>
      </c>
      <c r="G856" s="21">
        <f>ROUND(ROUND(E856,8)*F856,2)</f>
        <v>554.83000000000004</v>
      </c>
    </row>
    <row r="857" spans="1:7" ht="21" customHeight="1">
      <c r="A857" s="18" t="s">
        <v>1290</v>
      </c>
      <c r="B857" s="19" t="s">
        <v>1291</v>
      </c>
      <c r="C857" s="18" t="s">
        <v>14</v>
      </c>
      <c r="D857" s="18" t="s">
        <v>15</v>
      </c>
      <c r="E857" s="20">
        <v>18.7</v>
      </c>
      <c r="F857" s="21">
        <v>121.41</v>
      </c>
      <c r="G857" s="21">
        <f>ROUND(ROUND(E857,8)*F857,2)</f>
        <v>2270.37</v>
      </c>
    </row>
    <row r="858" spans="1:7" ht="18" customHeight="1">
      <c r="A858" s="1"/>
      <c r="B858" s="1"/>
      <c r="C858" s="1"/>
      <c r="D858" s="1"/>
      <c r="E858" s="77" t="s">
        <v>589</v>
      </c>
      <c r="F858" s="77"/>
      <c r="G858" s="22">
        <f>SUM(G856:G857)</f>
        <v>2825.2</v>
      </c>
    </row>
    <row r="859" spans="1:7" ht="15" customHeight="1">
      <c r="A859" s="76" t="s">
        <v>518</v>
      </c>
      <c r="B859" s="76"/>
      <c r="C859" s="12" t="s">
        <v>4</v>
      </c>
      <c r="D859" s="12" t="s">
        <v>501</v>
      </c>
      <c r="E859" s="12" t="s">
        <v>502</v>
      </c>
      <c r="F859" s="12" t="s">
        <v>503</v>
      </c>
      <c r="G859" s="12" t="s">
        <v>504</v>
      </c>
    </row>
    <row r="860" spans="1:7" ht="15" customHeight="1">
      <c r="A860" s="18" t="s">
        <v>1292</v>
      </c>
      <c r="B860" s="19" t="s">
        <v>1293</v>
      </c>
      <c r="C860" s="18" t="s">
        <v>564</v>
      </c>
      <c r="D860" s="18" t="s">
        <v>48</v>
      </c>
      <c r="E860" s="20">
        <v>123.31</v>
      </c>
      <c r="F860" s="21">
        <v>13</v>
      </c>
      <c r="G860" s="21">
        <f>ROUND(ROUND(E860,8)*F860,2)</f>
        <v>1603.03</v>
      </c>
    </row>
    <row r="861" spans="1:7" ht="15" customHeight="1">
      <c r="A861" s="1"/>
      <c r="B861" s="1"/>
      <c r="C861" s="1"/>
      <c r="D861" s="1"/>
      <c r="E861" s="77" t="s">
        <v>521</v>
      </c>
      <c r="F861" s="77"/>
      <c r="G861" s="22">
        <f>SUM(G860:G860)</f>
        <v>1603.03</v>
      </c>
    </row>
    <row r="862" spans="1:7" ht="15" customHeight="1">
      <c r="A862" s="1"/>
      <c r="B862" s="1"/>
      <c r="C862" s="1"/>
      <c r="D862" s="1"/>
      <c r="E862" s="78" t="s">
        <v>522</v>
      </c>
      <c r="F862" s="78"/>
      <c r="G862" s="4">
        <f>SUM(G858,G861)</f>
        <v>4428.2299999999996</v>
      </c>
    </row>
    <row r="863" spans="1:7" ht="15" customHeight="1">
      <c r="A863" s="1"/>
      <c r="B863" s="1"/>
      <c r="C863" s="1"/>
      <c r="D863" s="1"/>
      <c r="E863" s="78" t="s">
        <v>523</v>
      </c>
      <c r="F863" s="78"/>
      <c r="G863" s="4">
        <f>ROUND(G862*(0/100),2)</f>
        <v>0</v>
      </c>
    </row>
    <row r="864" spans="1:7" ht="15" customHeight="1">
      <c r="A864" s="1"/>
      <c r="B864" s="1"/>
      <c r="C864" s="1"/>
      <c r="D864" s="1"/>
      <c r="E864" s="78" t="s">
        <v>524</v>
      </c>
      <c r="F864" s="78"/>
      <c r="G864" s="4">
        <f>G863+G862</f>
        <v>4428.2299999999996</v>
      </c>
    </row>
    <row r="865" spans="1:7" ht="9.9499999999999993" customHeight="1">
      <c r="A865" s="1"/>
      <c r="B865" s="1"/>
      <c r="C865" s="1"/>
      <c r="D865" s="1"/>
      <c r="E865" s="79"/>
      <c r="F865" s="79"/>
      <c r="G865" s="79"/>
    </row>
    <row r="866" spans="1:7" ht="20.100000000000001" customHeight="1">
      <c r="A866" s="80" t="s">
        <v>1355</v>
      </c>
      <c r="B866" s="80"/>
      <c r="C866" s="80"/>
      <c r="D866" s="80"/>
      <c r="E866" s="80"/>
      <c r="F866" s="80"/>
      <c r="G866" s="80"/>
    </row>
    <row r="867" spans="1:7" ht="15" customHeight="1">
      <c r="A867" s="76" t="s">
        <v>586</v>
      </c>
      <c r="B867" s="76"/>
      <c r="C867" s="12" t="s">
        <v>4</v>
      </c>
      <c r="D867" s="12" t="s">
        <v>501</v>
      </c>
      <c r="E867" s="12" t="s">
        <v>502</v>
      </c>
      <c r="F867" s="12" t="s">
        <v>503</v>
      </c>
      <c r="G867" s="12" t="s">
        <v>504</v>
      </c>
    </row>
    <row r="868" spans="1:7" ht="21" customHeight="1">
      <c r="A868" s="18" t="s">
        <v>1288</v>
      </c>
      <c r="B868" s="19" t="s">
        <v>1289</v>
      </c>
      <c r="C868" s="18" t="s">
        <v>14</v>
      </c>
      <c r="D868" s="18" t="s">
        <v>15</v>
      </c>
      <c r="E868" s="20">
        <v>41</v>
      </c>
      <c r="F868" s="21">
        <v>29.67</v>
      </c>
      <c r="G868" s="21">
        <f>ROUND(ROUND(E868,8)*F868,2)</f>
        <v>1216.47</v>
      </c>
    </row>
    <row r="869" spans="1:7" ht="21" customHeight="1">
      <c r="A869" s="18" t="s">
        <v>1290</v>
      </c>
      <c r="B869" s="19" t="s">
        <v>1291</v>
      </c>
      <c r="C869" s="18" t="s">
        <v>14</v>
      </c>
      <c r="D869" s="18" t="s">
        <v>15</v>
      </c>
      <c r="E869" s="20">
        <v>77</v>
      </c>
      <c r="F869" s="21">
        <v>121.41</v>
      </c>
      <c r="G869" s="21">
        <f>ROUND(ROUND(E869,8)*F869,2)</f>
        <v>9348.57</v>
      </c>
    </row>
    <row r="870" spans="1:7" ht="21" customHeight="1">
      <c r="A870" s="18" t="s">
        <v>1295</v>
      </c>
      <c r="B870" s="19" t="s">
        <v>1296</v>
      </c>
      <c r="C870" s="18" t="s">
        <v>14</v>
      </c>
      <c r="D870" s="18" t="s">
        <v>15</v>
      </c>
      <c r="E870" s="20">
        <v>8.4</v>
      </c>
      <c r="F870" s="21">
        <v>32.86</v>
      </c>
      <c r="G870" s="21">
        <f>ROUND(ROUND(E870,8)*F870,2)</f>
        <v>276.02</v>
      </c>
    </row>
    <row r="871" spans="1:7" ht="18" customHeight="1">
      <c r="A871" s="1"/>
      <c r="B871" s="1"/>
      <c r="C871" s="1"/>
      <c r="D871" s="1"/>
      <c r="E871" s="77" t="s">
        <v>589</v>
      </c>
      <c r="F871" s="77"/>
      <c r="G871" s="22">
        <f>SUM(G868:G870)</f>
        <v>10841.06</v>
      </c>
    </row>
    <row r="872" spans="1:7" ht="15" customHeight="1">
      <c r="A872" s="1"/>
      <c r="B872" s="1"/>
      <c r="C872" s="1"/>
      <c r="D872" s="1"/>
      <c r="E872" s="78" t="s">
        <v>522</v>
      </c>
      <c r="F872" s="78"/>
      <c r="G872" s="4">
        <f>SUM(G871)</f>
        <v>10841.06</v>
      </c>
    </row>
    <row r="873" spans="1:7" ht="15" customHeight="1">
      <c r="A873" s="1"/>
      <c r="B873" s="1"/>
      <c r="C873" s="1"/>
      <c r="D873" s="1"/>
      <c r="E873" s="78" t="s">
        <v>523</v>
      </c>
      <c r="F873" s="78"/>
      <c r="G873" s="4">
        <f>ROUND(G872*(0/100),2)</f>
        <v>0</v>
      </c>
    </row>
    <row r="874" spans="1:7" ht="15" customHeight="1">
      <c r="A874" s="1"/>
      <c r="B874" s="1"/>
      <c r="C874" s="1"/>
      <c r="D874" s="1"/>
      <c r="E874" s="78" t="s">
        <v>524</v>
      </c>
      <c r="F874" s="78"/>
      <c r="G874" s="4">
        <f>G873+G872</f>
        <v>10841.06</v>
      </c>
    </row>
    <row r="875" spans="1:7" ht="9.9499999999999993" customHeight="1">
      <c r="A875" s="1"/>
      <c r="B875" s="1"/>
      <c r="C875" s="1"/>
      <c r="D875" s="1"/>
      <c r="E875" s="79"/>
      <c r="F875" s="79"/>
      <c r="G875" s="79"/>
    </row>
    <row r="876" spans="1:7" ht="20.100000000000001" customHeight="1">
      <c r="A876" s="80" t="s">
        <v>1356</v>
      </c>
      <c r="B876" s="80"/>
      <c r="C876" s="80"/>
      <c r="D876" s="80"/>
      <c r="E876" s="80"/>
      <c r="F876" s="80"/>
      <c r="G876" s="80"/>
    </row>
    <row r="877" spans="1:7" ht="15" customHeight="1">
      <c r="A877" s="76" t="s">
        <v>586</v>
      </c>
      <c r="B877" s="76"/>
      <c r="C877" s="12" t="s">
        <v>4</v>
      </c>
      <c r="D877" s="12" t="s">
        <v>501</v>
      </c>
      <c r="E877" s="12" t="s">
        <v>502</v>
      </c>
      <c r="F877" s="12" t="s">
        <v>503</v>
      </c>
      <c r="G877" s="12" t="s">
        <v>504</v>
      </c>
    </row>
    <row r="878" spans="1:7" ht="21" customHeight="1">
      <c r="A878" s="18" t="s">
        <v>1288</v>
      </c>
      <c r="B878" s="19" t="s">
        <v>1289</v>
      </c>
      <c r="C878" s="18" t="s">
        <v>14</v>
      </c>
      <c r="D878" s="18" t="s">
        <v>15</v>
      </c>
      <c r="E878" s="20">
        <v>30</v>
      </c>
      <c r="F878" s="21">
        <v>29.67</v>
      </c>
      <c r="G878" s="21">
        <f>ROUND(ROUND(E878,8)*F878,2)</f>
        <v>890.1</v>
      </c>
    </row>
    <row r="879" spans="1:7" ht="21" customHeight="1">
      <c r="A879" s="18" t="s">
        <v>1290</v>
      </c>
      <c r="B879" s="19" t="s">
        <v>1291</v>
      </c>
      <c r="C879" s="18" t="s">
        <v>14</v>
      </c>
      <c r="D879" s="18" t="s">
        <v>15</v>
      </c>
      <c r="E879" s="20">
        <v>45</v>
      </c>
      <c r="F879" s="21">
        <v>121.41</v>
      </c>
      <c r="G879" s="21">
        <f>ROUND(ROUND(E879,8)*F879,2)</f>
        <v>5463.45</v>
      </c>
    </row>
    <row r="880" spans="1:7" ht="21" customHeight="1">
      <c r="A880" s="18" t="s">
        <v>1295</v>
      </c>
      <c r="B880" s="19" t="s">
        <v>1296</v>
      </c>
      <c r="C880" s="18" t="s">
        <v>14</v>
      </c>
      <c r="D880" s="18" t="s">
        <v>15</v>
      </c>
      <c r="E880" s="20">
        <v>6.2</v>
      </c>
      <c r="F880" s="21">
        <v>32.86</v>
      </c>
      <c r="G880" s="21">
        <f>ROUND(ROUND(E880,8)*F880,2)</f>
        <v>203.73</v>
      </c>
    </row>
    <row r="881" spans="1:7" ht="18" customHeight="1">
      <c r="A881" s="1"/>
      <c r="B881" s="1"/>
      <c r="C881" s="1"/>
      <c r="D881" s="1"/>
      <c r="E881" s="77" t="s">
        <v>589</v>
      </c>
      <c r="F881" s="77"/>
      <c r="G881" s="22">
        <f>SUM(G878:G880)</f>
        <v>6557.28</v>
      </c>
    </row>
    <row r="882" spans="1:7" ht="15" customHeight="1">
      <c r="A882" s="1"/>
      <c r="B882" s="1"/>
      <c r="C882" s="1"/>
      <c r="D882" s="1"/>
      <c r="E882" s="78" t="s">
        <v>522</v>
      </c>
      <c r="F882" s="78"/>
      <c r="G882" s="4">
        <f>SUM(G881)</f>
        <v>6557.28</v>
      </c>
    </row>
    <row r="883" spans="1:7" ht="15" customHeight="1">
      <c r="A883" s="1"/>
      <c r="B883" s="1"/>
      <c r="C883" s="1"/>
      <c r="D883" s="1"/>
      <c r="E883" s="78" t="s">
        <v>523</v>
      </c>
      <c r="F883" s="78"/>
      <c r="G883" s="4">
        <f>ROUND(G882*(0/100),2)</f>
        <v>0</v>
      </c>
    </row>
    <row r="884" spans="1:7" ht="15" customHeight="1">
      <c r="A884" s="1"/>
      <c r="B884" s="1"/>
      <c r="C884" s="1"/>
      <c r="D884" s="1"/>
      <c r="E884" s="78" t="s">
        <v>524</v>
      </c>
      <c r="F884" s="78"/>
      <c r="G884" s="4">
        <f>G883+G882</f>
        <v>6557.28</v>
      </c>
    </row>
    <row r="885" spans="1:7" ht="9.9499999999999993" customHeight="1">
      <c r="A885" s="1"/>
      <c r="B885" s="1"/>
      <c r="C885" s="1"/>
      <c r="D885" s="1"/>
      <c r="E885" s="79"/>
      <c r="F885" s="79"/>
      <c r="G885" s="79"/>
    </row>
    <row r="886" spans="1:7" ht="20.100000000000001" customHeight="1">
      <c r="A886" s="80" t="s">
        <v>1357</v>
      </c>
      <c r="B886" s="80"/>
      <c r="C886" s="80"/>
      <c r="D886" s="80"/>
      <c r="E886" s="80"/>
      <c r="F886" s="80"/>
      <c r="G886" s="80"/>
    </row>
    <row r="887" spans="1:7" ht="15" customHeight="1">
      <c r="A887" s="76" t="s">
        <v>553</v>
      </c>
      <c r="B887" s="76"/>
      <c r="C887" s="12" t="s">
        <v>4</v>
      </c>
      <c r="D887" s="12" t="s">
        <v>501</v>
      </c>
      <c r="E887" s="12" t="s">
        <v>502</v>
      </c>
      <c r="F887" s="12" t="s">
        <v>503</v>
      </c>
      <c r="G887" s="12" t="s">
        <v>504</v>
      </c>
    </row>
    <row r="888" spans="1:7" ht="21" customHeight="1">
      <c r="A888" s="18" t="s">
        <v>1308</v>
      </c>
      <c r="B888" s="19" t="s">
        <v>1309</v>
      </c>
      <c r="C888" s="18" t="s">
        <v>14</v>
      </c>
      <c r="D888" s="18" t="s">
        <v>817</v>
      </c>
      <c r="E888" s="20">
        <v>0.05</v>
      </c>
      <c r="F888" s="21">
        <v>15.94</v>
      </c>
      <c r="G888" s="21">
        <f>ROUND(ROUND(E888,8)*F888,2)</f>
        <v>0.8</v>
      </c>
    </row>
    <row r="889" spans="1:7" ht="15" customHeight="1">
      <c r="A889" s="1"/>
      <c r="B889" s="1"/>
      <c r="C889" s="1"/>
      <c r="D889" s="1"/>
      <c r="E889" s="77" t="s">
        <v>555</v>
      </c>
      <c r="F889" s="77"/>
      <c r="G889" s="22">
        <f>SUM(G888:G888)</f>
        <v>0.8</v>
      </c>
    </row>
    <row r="890" spans="1:7" ht="15" customHeight="1">
      <c r="A890" s="76" t="s">
        <v>586</v>
      </c>
      <c r="B890" s="76"/>
      <c r="C890" s="12" t="s">
        <v>4</v>
      </c>
      <c r="D890" s="12" t="s">
        <v>501</v>
      </c>
      <c r="E890" s="12" t="s">
        <v>502</v>
      </c>
      <c r="F890" s="12" t="s">
        <v>503</v>
      </c>
      <c r="G890" s="12" t="s">
        <v>504</v>
      </c>
    </row>
    <row r="891" spans="1:7" ht="15" customHeight="1">
      <c r="A891" s="18" t="s">
        <v>607</v>
      </c>
      <c r="B891" s="19" t="s">
        <v>608</v>
      </c>
      <c r="C891" s="18" t="s">
        <v>14</v>
      </c>
      <c r="D891" s="18" t="s">
        <v>15</v>
      </c>
      <c r="E891" s="20">
        <v>0.14000000000000001</v>
      </c>
      <c r="F891" s="21">
        <v>22.1</v>
      </c>
      <c r="G891" s="21">
        <f>ROUND(ROUND(E891,8)*F891,2)</f>
        <v>3.09</v>
      </c>
    </row>
    <row r="892" spans="1:7" ht="18" customHeight="1">
      <c r="A892" s="1"/>
      <c r="B892" s="1"/>
      <c r="C892" s="1"/>
      <c r="D892" s="1"/>
      <c r="E892" s="77" t="s">
        <v>589</v>
      </c>
      <c r="F892" s="77"/>
      <c r="G892" s="22">
        <f>SUM(G891:G891)</f>
        <v>3.09</v>
      </c>
    </row>
    <row r="893" spans="1:7" ht="15" customHeight="1">
      <c r="A893" s="1"/>
      <c r="B893" s="1"/>
      <c r="C893" s="1"/>
      <c r="D893" s="1"/>
      <c r="E893" s="78" t="s">
        <v>522</v>
      </c>
      <c r="F893" s="78"/>
      <c r="G893" s="4">
        <f>SUM(G889,G892)</f>
        <v>3.8899999999999997</v>
      </c>
    </row>
    <row r="894" spans="1:7" ht="15" customHeight="1">
      <c r="A894" s="1"/>
      <c r="B894" s="1"/>
      <c r="C894" s="1"/>
      <c r="D894" s="1"/>
      <c r="E894" s="78" t="s">
        <v>523</v>
      </c>
      <c r="F894" s="78"/>
      <c r="G894" s="4">
        <f>ROUND(G893*(0/100),2)</f>
        <v>0</v>
      </c>
    </row>
    <row r="895" spans="1:7" ht="15" customHeight="1">
      <c r="A895" s="1"/>
      <c r="B895" s="1"/>
      <c r="C895" s="1"/>
      <c r="D895" s="1"/>
      <c r="E895" s="78" t="s">
        <v>524</v>
      </c>
      <c r="F895" s="78"/>
      <c r="G895" s="4">
        <f>G894+G893</f>
        <v>3.8899999999999997</v>
      </c>
    </row>
  </sheetData>
  <mergeCells count="576">
    <mergeCell ref="A1:G1"/>
    <mergeCell ref="E2:G2"/>
    <mergeCell ref="A3:G3"/>
    <mergeCell ref="A4:B4"/>
    <mergeCell ref="E16:F16"/>
    <mergeCell ref="A22:B22"/>
    <mergeCell ref="E24:F24"/>
    <mergeCell ref="A25:B25"/>
    <mergeCell ref="E27:F27"/>
    <mergeCell ref="A28:B28"/>
    <mergeCell ref="E17:F17"/>
    <mergeCell ref="E18:F18"/>
    <mergeCell ref="E19:F19"/>
    <mergeCell ref="E20:G20"/>
    <mergeCell ref="A21:G21"/>
    <mergeCell ref="A37:G37"/>
    <mergeCell ref="A38:B38"/>
    <mergeCell ref="E45:F45"/>
    <mergeCell ref="A46:B46"/>
    <mergeCell ref="E48:F48"/>
    <mergeCell ref="E32:F32"/>
    <mergeCell ref="E33:F33"/>
    <mergeCell ref="E34:F34"/>
    <mergeCell ref="E35:F35"/>
    <mergeCell ref="E36:G36"/>
    <mergeCell ref="E89:G89"/>
    <mergeCell ref="A90:G90"/>
    <mergeCell ref="A91:B91"/>
    <mergeCell ref="E97:F97"/>
    <mergeCell ref="A98:B98"/>
    <mergeCell ref="A49:B49"/>
    <mergeCell ref="E85:F85"/>
    <mergeCell ref="E86:F86"/>
    <mergeCell ref="E87:F87"/>
    <mergeCell ref="E88:F88"/>
    <mergeCell ref="E142:F142"/>
    <mergeCell ref="E143:G143"/>
    <mergeCell ref="A144:G144"/>
    <mergeCell ref="A145:B145"/>
    <mergeCell ref="E154:F154"/>
    <mergeCell ref="E100:F100"/>
    <mergeCell ref="A101:B101"/>
    <mergeCell ref="E139:F139"/>
    <mergeCell ref="E140:F140"/>
    <mergeCell ref="E141:F141"/>
    <mergeCell ref="E164:F164"/>
    <mergeCell ref="E165:F165"/>
    <mergeCell ref="E166:G166"/>
    <mergeCell ref="A167:G167"/>
    <mergeCell ref="A168:B168"/>
    <mergeCell ref="A155:B155"/>
    <mergeCell ref="E159:F159"/>
    <mergeCell ref="A160:B160"/>
    <mergeCell ref="E162:F162"/>
    <mergeCell ref="E163:F163"/>
    <mergeCell ref="E178:F178"/>
    <mergeCell ref="E179:G179"/>
    <mergeCell ref="A180:G180"/>
    <mergeCell ref="A181:B181"/>
    <mergeCell ref="E183:F183"/>
    <mergeCell ref="E171:F171"/>
    <mergeCell ref="A172:B172"/>
    <mergeCell ref="E175:F175"/>
    <mergeCell ref="E176:F176"/>
    <mergeCell ref="E177:F177"/>
    <mergeCell ref="A189:B189"/>
    <mergeCell ref="E191:F191"/>
    <mergeCell ref="A192:B192"/>
    <mergeCell ref="E194:F194"/>
    <mergeCell ref="E195:F195"/>
    <mergeCell ref="E184:F184"/>
    <mergeCell ref="E185:F185"/>
    <mergeCell ref="E186:F186"/>
    <mergeCell ref="E187:G187"/>
    <mergeCell ref="A188:G188"/>
    <mergeCell ref="E202:F202"/>
    <mergeCell ref="A203:B203"/>
    <mergeCell ref="E205:F205"/>
    <mergeCell ref="E206:F206"/>
    <mergeCell ref="E207:F207"/>
    <mergeCell ref="E196:F196"/>
    <mergeCell ref="E197:F197"/>
    <mergeCell ref="E198:G198"/>
    <mergeCell ref="A199:G199"/>
    <mergeCell ref="A200:B200"/>
    <mergeCell ref="A214:B214"/>
    <mergeCell ref="E217:F217"/>
    <mergeCell ref="E218:F218"/>
    <mergeCell ref="E219:F219"/>
    <mergeCell ref="E220:F220"/>
    <mergeCell ref="E208:F208"/>
    <mergeCell ref="E209:G209"/>
    <mergeCell ref="A210:G210"/>
    <mergeCell ref="A211:B211"/>
    <mergeCell ref="E213:F213"/>
    <mergeCell ref="E229:F229"/>
    <mergeCell ref="E230:F230"/>
    <mergeCell ref="E231:F231"/>
    <mergeCell ref="E232:F232"/>
    <mergeCell ref="E233:G233"/>
    <mergeCell ref="E221:G221"/>
    <mergeCell ref="A222:G222"/>
    <mergeCell ref="A223:B223"/>
    <mergeCell ref="E225:F225"/>
    <mergeCell ref="A226:B226"/>
    <mergeCell ref="A243:B243"/>
    <mergeCell ref="E245:F245"/>
    <mergeCell ref="E246:F246"/>
    <mergeCell ref="E247:F247"/>
    <mergeCell ref="E248:F248"/>
    <mergeCell ref="A234:G234"/>
    <mergeCell ref="A235:B235"/>
    <mergeCell ref="E238:F238"/>
    <mergeCell ref="A239:B239"/>
    <mergeCell ref="E242:F242"/>
    <mergeCell ref="E257:F257"/>
    <mergeCell ref="E258:F258"/>
    <mergeCell ref="E259:F259"/>
    <mergeCell ref="E260:F260"/>
    <mergeCell ref="E261:G261"/>
    <mergeCell ref="E249:G249"/>
    <mergeCell ref="A250:G250"/>
    <mergeCell ref="A251:B251"/>
    <mergeCell ref="E253:F253"/>
    <mergeCell ref="A254:B254"/>
    <mergeCell ref="E270:F270"/>
    <mergeCell ref="E271:F271"/>
    <mergeCell ref="E272:F272"/>
    <mergeCell ref="E273:G273"/>
    <mergeCell ref="A274:G274"/>
    <mergeCell ref="A262:G262"/>
    <mergeCell ref="A263:B263"/>
    <mergeCell ref="E265:F265"/>
    <mergeCell ref="A266:B266"/>
    <mergeCell ref="E269:F269"/>
    <mergeCell ref="E282:F282"/>
    <mergeCell ref="E283:F283"/>
    <mergeCell ref="E284:G284"/>
    <mergeCell ref="A285:G285"/>
    <mergeCell ref="A286:B286"/>
    <mergeCell ref="A275:B275"/>
    <mergeCell ref="E277:F277"/>
    <mergeCell ref="A278:B278"/>
    <mergeCell ref="E280:F280"/>
    <mergeCell ref="E281:F281"/>
    <mergeCell ref="E295:F295"/>
    <mergeCell ref="E296:G296"/>
    <mergeCell ref="A297:G297"/>
    <mergeCell ref="A298:B298"/>
    <mergeCell ref="E300:F300"/>
    <mergeCell ref="E288:F288"/>
    <mergeCell ref="A289:B289"/>
    <mergeCell ref="E292:F292"/>
    <mergeCell ref="E293:F293"/>
    <mergeCell ref="E294:F294"/>
    <mergeCell ref="E309:F309"/>
    <mergeCell ref="E310:F310"/>
    <mergeCell ref="E311:G311"/>
    <mergeCell ref="A312:G312"/>
    <mergeCell ref="A313:B313"/>
    <mergeCell ref="A301:B301"/>
    <mergeCell ref="E303:F303"/>
    <mergeCell ref="A304:B304"/>
    <mergeCell ref="E307:F307"/>
    <mergeCell ref="E308:F308"/>
    <mergeCell ref="E323:F323"/>
    <mergeCell ref="E324:G324"/>
    <mergeCell ref="A325:G325"/>
    <mergeCell ref="A326:B326"/>
    <mergeCell ref="E328:F328"/>
    <mergeCell ref="E316:F316"/>
    <mergeCell ref="A317:B317"/>
    <mergeCell ref="E320:F320"/>
    <mergeCell ref="E321:F321"/>
    <mergeCell ref="E322:F322"/>
    <mergeCell ref="E336:G336"/>
    <mergeCell ref="A337:G337"/>
    <mergeCell ref="A338:B338"/>
    <mergeCell ref="E342:F342"/>
    <mergeCell ref="E343:F343"/>
    <mergeCell ref="A329:B329"/>
    <mergeCell ref="E332:F332"/>
    <mergeCell ref="E333:F333"/>
    <mergeCell ref="E334:F334"/>
    <mergeCell ref="E335:F335"/>
    <mergeCell ref="E350:F350"/>
    <mergeCell ref="A351:B351"/>
    <mergeCell ref="E354:F354"/>
    <mergeCell ref="E355:F355"/>
    <mergeCell ref="E356:F356"/>
    <mergeCell ref="E344:F344"/>
    <mergeCell ref="E345:F345"/>
    <mergeCell ref="E346:G346"/>
    <mergeCell ref="A347:G347"/>
    <mergeCell ref="A348:B348"/>
    <mergeCell ref="A365:B365"/>
    <mergeCell ref="E368:F368"/>
    <mergeCell ref="E369:F369"/>
    <mergeCell ref="E370:F370"/>
    <mergeCell ref="E371:F371"/>
    <mergeCell ref="E357:F357"/>
    <mergeCell ref="E358:G358"/>
    <mergeCell ref="A359:G359"/>
    <mergeCell ref="A360:B360"/>
    <mergeCell ref="E364:F364"/>
    <mergeCell ref="E381:F381"/>
    <mergeCell ref="A382:B382"/>
    <mergeCell ref="E385:F385"/>
    <mergeCell ref="E386:F386"/>
    <mergeCell ref="E387:F387"/>
    <mergeCell ref="E372:G372"/>
    <mergeCell ref="A373:G373"/>
    <mergeCell ref="A374:B374"/>
    <mergeCell ref="E377:F377"/>
    <mergeCell ref="A378:B378"/>
    <mergeCell ref="A395:B395"/>
    <mergeCell ref="E399:F399"/>
    <mergeCell ref="A400:B400"/>
    <mergeCell ref="E403:F403"/>
    <mergeCell ref="E404:F404"/>
    <mergeCell ref="E388:F388"/>
    <mergeCell ref="E389:G389"/>
    <mergeCell ref="A390:G390"/>
    <mergeCell ref="A391:B391"/>
    <mergeCell ref="E394:F394"/>
    <mergeCell ref="E412:F412"/>
    <mergeCell ref="A413:B413"/>
    <mergeCell ref="E416:F416"/>
    <mergeCell ref="E417:F417"/>
    <mergeCell ref="E418:F418"/>
    <mergeCell ref="E405:F405"/>
    <mergeCell ref="E406:F406"/>
    <mergeCell ref="E407:G407"/>
    <mergeCell ref="A408:G408"/>
    <mergeCell ref="A409:B409"/>
    <mergeCell ref="E425:F425"/>
    <mergeCell ref="E426:F426"/>
    <mergeCell ref="E427:F427"/>
    <mergeCell ref="E428:G428"/>
    <mergeCell ref="A429:G429"/>
    <mergeCell ref="E419:F419"/>
    <mergeCell ref="E420:G420"/>
    <mergeCell ref="A421:G421"/>
    <mergeCell ref="A422:B422"/>
    <mergeCell ref="E424:F424"/>
    <mergeCell ref="E437:F437"/>
    <mergeCell ref="E438:F438"/>
    <mergeCell ref="E439:G439"/>
    <mergeCell ref="A440:G440"/>
    <mergeCell ref="A441:B441"/>
    <mergeCell ref="A430:B430"/>
    <mergeCell ref="E432:F432"/>
    <mergeCell ref="A433:B433"/>
    <mergeCell ref="E435:F435"/>
    <mergeCell ref="E436:F436"/>
    <mergeCell ref="E450:F450"/>
    <mergeCell ref="E451:G451"/>
    <mergeCell ref="A452:G452"/>
    <mergeCell ref="A453:B453"/>
    <mergeCell ref="E455:F455"/>
    <mergeCell ref="E443:F443"/>
    <mergeCell ref="A444:B444"/>
    <mergeCell ref="E447:F447"/>
    <mergeCell ref="E448:F448"/>
    <mergeCell ref="E449:F449"/>
    <mergeCell ref="E463:G463"/>
    <mergeCell ref="A464:G464"/>
    <mergeCell ref="A465:B465"/>
    <mergeCell ref="E467:F467"/>
    <mergeCell ref="A468:B468"/>
    <mergeCell ref="A456:B456"/>
    <mergeCell ref="E459:F459"/>
    <mergeCell ref="E460:F460"/>
    <mergeCell ref="E461:F461"/>
    <mergeCell ref="E462:F462"/>
    <mergeCell ref="A476:G476"/>
    <mergeCell ref="A477:B477"/>
    <mergeCell ref="E479:F479"/>
    <mergeCell ref="A480:B480"/>
    <mergeCell ref="E483:F483"/>
    <mergeCell ref="E471:F471"/>
    <mergeCell ref="E472:F472"/>
    <mergeCell ref="E473:F473"/>
    <mergeCell ref="E474:F474"/>
    <mergeCell ref="E475:G475"/>
    <mergeCell ref="A489:B489"/>
    <mergeCell ref="E492:F492"/>
    <mergeCell ref="A493:B493"/>
    <mergeCell ref="E498:F498"/>
    <mergeCell ref="E499:F499"/>
    <mergeCell ref="E484:F484"/>
    <mergeCell ref="E485:F485"/>
    <mergeCell ref="E486:F486"/>
    <mergeCell ref="E487:G487"/>
    <mergeCell ref="A488:G488"/>
    <mergeCell ref="E506:F506"/>
    <mergeCell ref="A507:B507"/>
    <mergeCell ref="E509:F509"/>
    <mergeCell ref="E510:F510"/>
    <mergeCell ref="E511:F511"/>
    <mergeCell ref="E500:F500"/>
    <mergeCell ref="E501:F501"/>
    <mergeCell ref="E502:G502"/>
    <mergeCell ref="A503:G503"/>
    <mergeCell ref="A504:B504"/>
    <mergeCell ref="A519:B519"/>
    <mergeCell ref="E522:F522"/>
    <mergeCell ref="E523:F523"/>
    <mergeCell ref="E524:F524"/>
    <mergeCell ref="E525:F525"/>
    <mergeCell ref="E512:F512"/>
    <mergeCell ref="E513:G513"/>
    <mergeCell ref="A514:G514"/>
    <mergeCell ref="A515:B515"/>
    <mergeCell ref="E518:F518"/>
    <mergeCell ref="E535:F535"/>
    <mergeCell ref="E536:F536"/>
    <mergeCell ref="E537:F537"/>
    <mergeCell ref="E538:F538"/>
    <mergeCell ref="E539:G539"/>
    <mergeCell ref="E526:G526"/>
    <mergeCell ref="A527:G527"/>
    <mergeCell ref="A528:B528"/>
    <mergeCell ref="E531:F531"/>
    <mergeCell ref="A532:B532"/>
    <mergeCell ref="E549:F549"/>
    <mergeCell ref="E550:F550"/>
    <mergeCell ref="E551:F551"/>
    <mergeCell ref="E552:G552"/>
    <mergeCell ref="A553:G553"/>
    <mergeCell ref="A540:G540"/>
    <mergeCell ref="A541:B541"/>
    <mergeCell ref="E544:F544"/>
    <mergeCell ref="A545:B545"/>
    <mergeCell ref="E548:F548"/>
    <mergeCell ref="E562:F562"/>
    <mergeCell ref="E563:F563"/>
    <mergeCell ref="E564:G564"/>
    <mergeCell ref="A565:G565"/>
    <mergeCell ref="A566:B566"/>
    <mergeCell ref="A554:B554"/>
    <mergeCell ref="E556:F556"/>
    <mergeCell ref="A557:B557"/>
    <mergeCell ref="E560:F560"/>
    <mergeCell ref="E561:F561"/>
    <mergeCell ref="E574:F574"/>
    <mergeCell ref="E575:G575"/>
    <mergeCell ref="A576:G576"/>
    <mergeCell ref="A577:B577"/>
    <mergeCell ref="E579:F579"/>
    <mergeCell ref="E568:F568"/>
    <mergeCell ref="A569:B569"/>
    <mergeCell ref="E571:F571"/>
    <mergeCell ref="E572:F572"/>
    <mergeCell ref="E573:F573"/>
    <mergeCell ref="E587:G587"/>
    <mergeCell ref="A588:G588"/>
    <mergeCell ref="A589:B589"/>
    <mergeCell ref="E591:F591"/>
    <mergeCell ref="A592:B592"/>
    <mergeCell ref="A580:B580"/>
    <mergeCell ref="E583:F583"/>
    <mergeCell ref="E584:F584"/>
    <mergeCell ref="E585:F585"/>
    <mergeCell ref="E586:F586"/>
    <mergeCell ref="A600:G600"/>
    <mergeCell ref="A601:B601"/>
    <mergeCell ref="E604:F604"/>
    <mergeCell ref="E605:F605"/>
    <mergeCell ref="E606:F606"/>
    <mergeCell ref="E595:F595"/>
    <mergeCell ref="E596:F596"/>
    <mergeCell ref="E597:F597"/>
    <mergeCell ref="E598:F598"/>
    <mergeCell ref="E599:G599"/>
    <mergeCell ref="A615:B615"/>
    <mergeCell ref="E618:F618"/>
    <mergeCell ref="E619:F619"/>
    <mergeCell ref="E620:F620"/>
    <mergeCell ref="E621:F621"/>
    <mergeCell ref="E607:F607"/>
    <mergeCell ref="E608:G608"/>
    <mergeCell ref="A609:G609"/>
    <mergeCell ref="A610:B610"/>
    <mergeCell ref="E614:F614"/>
    <mergeCell ref="E631:F631"/>
    <mergeCell ref="A632:B632"/>
    <mergeCell ref="E634:F634"/>
    <mergeCell ref="E635:F635"/>
    <mergeCell ref="E636:F636"/>
    <mergeCell ref="E622:G622"/>
    <mergeCell ref="A623:G623"/>
    <mergeCell ref="A624:B624"/>
    <mergeCell ref="E627:F627"/>
    <mergeCell ref="A628:B628"/>
    <mergeCell ref="A644:B644"/>
    <mergeCell ref="E647:F647"/>
    <mergeCell ref="A648:B648"/>
    <mergeCell ref="E651:F651"/>
    <mergeCell ref="E652:F652"/>
    <mergeCell ref="E637:F637"/>
    <mergeCell ref="E638:G638"/>
    <mergeCell ref="A639:G639"/>
    <mergeCell ref="A640:B640"/>
    <mergeCell ref="E643:F643"/>
    <mergeCell ref="E660:F660"/>
    <mergeCell ref="A661:B661"/>
    <mergeCell ref="E665:F665"/>
    <mergeCell ref="A666:B666"/>
    <mergeCell ref="E669:F669"/>
    <mergeCell ref="E653:F653"/>
    <mergeCell ref="E654:F654"/>
    <mergeCell ref="E655:G655"/>
    <mergeCell ref="A656:G656"/>
    <mergeCell ref="A657:B657"/>
    <mergeCell ref="A675:B675"/>
    <mergeCell ref="E678:F678"/>
    <mergeCell ref="A679:B679"/>
    <mergeCell ref="E683:F683"/>
    <mergeCell ref="A684:B684"/>
    <mergeCell ref="E670:F670"/>
    <mergeCell ref="E671:F671"/>
    <mergeCell ref="E672:F672"/>
    <mergeCell ref="E673:G673"/>
    <mergeCell ref="A674:G674"/>
    <mergeCell ref="A692:G692"/>
    <mergeCell ref="A693:B693"/>
    <mergeCell ref="E695:F695"/>
    <mergeCell ref="A696:B696"/>
    <mergeCell ref="E701:F701"/>
    <mergeCell ref="E687:F687"/>
    <mergeCell ref="E688:F688"/>
    <mergeCell ref="E689:F689"/>
    <mergeCell ref="E690:F690"/>
    <mergeCell ref="E691:G691"/>
    <mergeCell ref="A707:B707"/>
    <mergeCell ref="E709:F709"/>
    <mergeCell ref="A710:B710"/>
    <mergeCell ref="E713:F713"/>
    <mergeCell ref="E714:F714"/>
    <mergeCell ref="E702:F702"/>
    <mergeCell ref="E703:F703"/>
    <mergeCell ref="E704:F704"/>
    <mergeCell ref="E705:G705"/>
    <mergeCell ref="A706:G706"/>
    <mergeCell ref="E721:F721"/>
    <mergeCell ref="A722:B722"/>
    <mergeCell ref="E725:F725"/>
    <mergeCell ref="A726:B726"/>
    <mergeCell ref="E728:F728"/>
    <mergeCell ref="E715:F715"/>
    <mergeCell ref="E716:F716"/>
    <mergeCell ref="E717:G717"/>
    <mergeCell ref="A718:G718"/>
    <mergeCell ref="A719:B719"/>
    <mergeCell ref="A734:B734"/>
    <mergeCell ref="E738:F738"/>
    <mergeCell ref="A739:B739"/>
    <mergeCell ref="E741:F741"/>
    <mergeCell ref="E742:F742"/>
    <mergeCell ref="E729:F729"/>
    <mergeCell ref="E730:F730"/>
    <mergeCell ref="E731:F731"/>
    <mergeCell ref="E732:G732"/>
    <mergeCell ref="A733:G733"/>
    <mergeCell ref="E750:F750"/>
    <mergeCell ref="E751:F751"/>
    <mergeCell ref="E752:F752"/>
    <mergeCell ref="E753:F753"/>
    <mergeCell ref="E754:G754"/>
    <mergeCell ref="E743:F743"/>
    <mergeCell ref="E744:F744"/>
    <mergeCell ref="E745:G745"/>
    <mergeCell ref="A746:G746"/>
    <mergeCell ref="A747:B747"/>
    <mergeCell ref="E762:F762"/>
    <mergeCell ref="E763:G763"/>
    <mergeCell ref="A764:G764"/>
    <mergeCell ref="A765:B765"/>
    <mergeCell ref="E769:F769"/>
    <mergeCell ref="A755:G755"/>
    <mergeCell ref="A756:B756"/>
    <mergeCell ref="E759:F759"/>
    <mergeCell ref="E760:F760"/>
    <mergeCell ref="E761:F761"/>
    <mergeCell ref="E777:G777"/>
    <mergeCell ref="A778:G778"/>
    <mergeCell ref="A779:B779"/>
    <mergeCell ref="E783:F783"/>
    <mergeCell ref="A784:B784"/>
    <mergeCell ref="A770:B770"/>
    <mergeCell ref="E773:F773"/>
    <mergeCell ref="E774:F774"/>
    <mergeCell ref="E775:F775"/>
    <mergeCell ref="E776:F776"/>
    <mergeCell ref="A792:G792"/>
    <mergeCell ref="A793:B793"/>
    <mergeCell ref="E795:F795"/>
    <mergeCell ref="A796:B796"/>
    <mergeCell ref="E799:F799"/>
    <mergeCell ref="E787:F787"/>
    <mergeCell ref="E788:F788"/>
    <mergeCell ref="E789:F789"/>
    <mergeCell ref="E790:F790"/>
    <mergeCell ref="E791:G791"/>
    <mergeCell ref="A805:B805"/>
    <mergeCell ref="E807:F807"/>
    <mergeCell ref="A808:B808"/>
    <mergeCell ref="E811:F811"/>
    <mergeCell ref="E812:F812"/>
    <mergeCell ref="E800:F800"/>
    <mergeCell ref="E801:F801"/>
    <mergeCell ref="E802:F802"/>
    <mergeCell ref="E803:G803"/>
    <mergeCell ref="A804:G804"/>
    <mergeCell ref="E821:F821"/>
    <mergeCell ref="A822:B822"/>
    <mergeCell ref="E825:F825"/>
    <mergeCell ref="E826:F826"/>
    <mergeCell ref="E827:F827"/>
    <mergeCell ref="E813:F813"/>
    <mergeCell ref="E814:F814"/>
    <mergeCell ref="E815:G815"/>
    <mergeCell ref="A816:G816"/>
    <mergeCell ref="A817:B817"/>
    <mergeCell ref="A834:B834"/>
    <mergeCell ref="E836:F836"/>
    <mergeCell ref="E837:F837"/>
    <mergeCell ref="E838:F838"/>
    <mergeCell ref="E839:F839"/>
    <mergeCell ref="E828:F828"/>
    <mergeCell ref="E829:G829"/>
    <mergeCell ref="A830:G830"/>
    <mergeCell ref="A831:B831"/>
    <mergeCell ref="E833:F833"/>
    <mergeCell ref="E849:F849"/>
    <mergeCell ref="E850:F850"/>
    <mergeCell ref="E851:F851"/>
    <mergeCell ref="E852:F852"/>
    <mergeCell ref="E853:G853"/>
    <mergeCell ref="E840:G840"/>
    <mergeCell ref="A841:G841"/>
    <mergeCell ref="A842:B842"/>
    <mergeCell ref="E845:F845"/>
    <mergeCell ref="A846:B846"/>
    <mergeCell ref="E862:F862"/>
    <mergeCell ref="E863:F863"/>
    <mergeCell ref="E864:F864"/>
    <mergeCell ref="E865:G865"/>
    <mergeCell ref="A866:G866"/>
    <mergeCell ref="A854:G854"/>
    <mergeCell ref="A855:B855"/>
    <mergeCell ref="E858:F858"/>
    <mergeCell ref="A859:B859"/>
    <mergeCell ref="E861:F861"/>
    <mergeCell ref="E875:G875"/>
    <mergeCell ref="A876:G876"/>
    <mergeCell ref="A877:B877"/>
    <mergeCell ref="E881:F881"/>
    <mergeCell ref="E882:F882"/>
    <mergeCell ref="A867:B867"/>
    <mergeCell ref="E871:F871"/>
    <mergeCell ref="E872:F872"/>
    <mergeCell ref="E873:F873"/>
    <mergeCell ref="E874:F874"/>
    <mergeCell ref="E895:F895"/>
    <mergeCell ref="E889:F889"/>
    <mergeCell ref="A890:B890"/>
    <mergeCell ref="E892:F892"/>
    <mergeCell ref="E893:F893"/>
    <mergeCell ref="E894:F894"/>
    <mergeCell ref="E883:F883"/>
    <mergeCell ref="E884:F884"/>
    <mergeCell ref="E885:G885"/>
    <mergeCell ref="A886:G886"/>
    <mergeCell ref="A887:B887"/>
  </mergeCells>
  <pageMargins left="0.5" right="0.5" top="0.5" bottom="0.5" header="0" footer="0"/>
  <pageSetup paperSize="9" scale="85"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outlinePr summaryBelow="0"/>
  </sheetPr>
  <dimension ref="A1:G3723"/>
  <sheetViews>
    <sheetView tabSelected="1" topLeftCell="A1437" workbookViewId="0">
      <selection activeCell="G1453" sqref="G1453"/>
    </sheetView>
  </sheetViews>
  <sheetFormatPr defaultRowHeight="15"/>
  <cols>
    <col min="1" max="1" width="10.42578125" customWidth="1"/>
    <col min="2" max="2" width="45.85546875" customWidth="1"/>
    <col min="3" max="3" width="15.42578125" customWidth="1"/>
    <col min="4" max="4" width="6.140625" customWidth="1"/>
    <col min="5" max="7" width="12.42578125" customWidth="1"/>
  </cols>
  <sheetData>
    <row r="1" spans="1:7" ht="92.1" customHeight="1">
      <c r="A1" s="65"/>
      <c r="B1" s="65"/>
      <c r="C1" s="65"/>
      <c r="D1" s="65"/>
      <c r="E1" s="65"/>
      <c r="F1" s="65"/>
      <c r="G1" s="65"/>
    </row>
    <row r="2" spans="1:7" ht="9.9499999999999993" customHeight="1">
      <c r="A2" s="1"/>
      <c r="B2" s="1"/>
      <c r="C2" s="1"/>
      <c r="D2" s="1"/>
      <c r="E2" s="79"/>
      <c r="F2" s="79"/>
      <c r="G2" s="79"/>
    </row>
    <row r="3" spans="1:7" ht="20.100000000000001" customHeight="1">
      <c r="A3" s="80" t="s">
        <v>1358</v>
      </c>
      <c r="B3" s="80"/>
      <c r="C3" s="80"/>
      <c r="D3" s="80"/>
      <c r="E3" s="80"/>
      <c r="F3" s="80"/>
      <c r="G3" s="80"/>
    </row>
    <row r="4" spans="1:7" ht="15" customHeight="1">
      <c r="A4" s="76" t="s">
        <v>500</v>
      </c>
      <c r="B4" s="76"/>
      <c r="C4" s="12" t="s">
        <v>4</v>
      </c>
      <c r="D4" s="12" t="s">
        <v>501</v>
      </c>
      <c r="E4" s="12" t="s">
        <v>502</v>
      </c>
      <c r="F4" s="12" t="s">
        <v>503</v>
      </c>
      <c r="G4" s="12" t="s">
        <v>504</v>
      </c>
    </row>
    <row r="5" spans="1:7" ht="21" customHeight="1">
      <c r="A5" s="18" t="s">
        <v>1359</v>
      </c>
      <c r="B5" s="19" t="s">
        <v>1360</v>
      </c>
      <c r="C5" s="18" t="s">
        <v>14</v>
      </c>
      <c r="D5" s="18" t="s">
        <v>15</v>
      </c>
      <c r="E5" s="20">
        <v>1</v>
      </c>
      <c r="F5" s="21">
        <v>3.39</v>
      </c>
      <c r="G5" s="21">
        <f t="shared" ref="G5:G10" si="0">TRUNC(TRUNC(E5,8)*F5,2)</f>
        <v>3.39</v>
      </c>
    </row>
    <row r="6" spans="1:7" ht="21" customHeight="1">
      <c r="A6" s="18" t="s">
        <v>1361</v>
      </c>
      <c r="B6" s="19" t="s">
        <v>1362</v>
      </c>
      <c r="C6" s="18" t="s">
        <v>14</v>
      </c>
      <c r="D6" s="18" t="s">
        <v>15</v>
      </c>
      <c r="E6" s="20">
        <v>1</v>
      </c>
      <c r="F6" s="21">
        <v>1.24</v>
      </c>
      <c r="G6" s="21">
        <f t="shared" si="0"/>
        <v>1.24</v>
      </c>
    </row>
    <row r="7" spans="1:7" ht="21" customHeight="1">
      <c r="A7" s="18" t="s">
        <v>507</v>
      </c>
      <c r="B7" s="19" t="s">
        <v>508</v>
      </c>
      <c r="C7" s="18" t="s">
        <v>14</v>
      </c>
      <c r="D7" s="18" t="s">
        <v>15</v>
      </c>
      <c r="E7" s="20">
        <v>1</v>
      </c>
      <c r="F7" s="21">
        <v>1.34</v>
      </c>
      <c r="G7" s="21">
        <f t="shared" si="0"/>
        <v>1.34</v>
      </c>
    </row>
    <row r="8" spans="1:7" ht="21" customHeight="1">
      <c r="A8" s="18" t="s">
        <v>1363</v>
      </c>
      <c r="B8" s="19" t="s">
        <v>1364</v>
      </c>
      <c r="C8" s="18" t="s">
        <v>14</v>
      </c>
      <c r="D8" s="18" t="s">
        <v>15</v>
      </c>
      <c r="E8" s="20">
        <v>1</v>
      </c>
      <c r="F8" s="21">
        <v>0.82</v>
      </c>
      <c r="G8" s="21">
        <f t="shared" si="0"/>
        <v>0.82</v>
      </c>
    </row>
    <row r="9" spans="1:7" ht="21" customHeight="1">
      <c r="A9" s="18" t="s">
        <v>511</v>
      </c>
      <c r="B9" s="19" t="s">
        <v>512</v>
      </c>
      <c r="C9" s="18" t="s">
        <v>14</v>
      </c>
      <c r="D9" s="18" t="s">
        <v>15</v>
      </c>
      <c r="E9" s="20">
        <v>1</v>
      </c>
      <c r="F9" s="21">
        <v>0.04</v>
      </c>
      <c r="G9" s="21">
        <f t="shared" si="0"/>
        <v>0.04</v>
      </c>
    </row>
    <row r="10" spans="1:7" ht="21" customHeight="1">
      <c r="A10" s="18" t="s">
        <v>1365</v>
      </c>
      <c r="B10" s="19" t="s">
        <v>1366</v>
      </c>
      <c r="C10" s="18" t="s">
        <v>14</v>
      </c>
      <c r="D10" s="18" t="s">
        <v>15</v>
      </c>
      <c r="E10" s="20">
        <v>1</v>
      </c>
      <c r="F10" s="21">
        <v>1.1000000000000001</v>
      </c>
      <c r="G10" s="21">
        <f t="shared" si="0"/>
        <v>1.1000000000000001</v>
      </c>
    </row>
    <row r="11" spans="1:7" ht="15" customHeight="1">
      <c r="A11" s="1"/>
      <c r="B11" s="1"/>
      <c r="C11" s="1"/>
      <c r="D11" s="1"/>
      <c r="E11" s="77" t="s">
        <v>513</v>
      </c>
      <c r="F11" s="77"/>
      <c r="G11" s="22">
        <f>SUM(G5:G10)</f>
        <v>7.93</v>
      </c>
    </row>
    <row r="12" spans="1:7" ht="15" customHeight="1">
      <c r="A12" s="76" t="s">
        <v>514</v>
      </c>
      <c r="B12" s="76"/>
      <c r="C12" s="12" t="s">
        <v>4</v>
      </c>
      <c r="D12" s="12" t="s">
        <v>501</v>
      </c>
      <c r="E12" s="12" t="s">
        <v>502</v>
      </c>
      <c r="F12" s="12" t="s">
        <v>503</v>
      </c>
      <c r="G12" s="12" t="s">
        <v>504</v>
      </c>
    </row>
    <row r="13" spans="1:7" ht="15" customHeight="1">
      <c r="A13" s="18" t="s">
        <v>1367</v>
      </c>
      <c r="B13" s="19" t="s">
        <v>1368</v>
      </c>
      <c r="C13" s="18" t="s">
        <v>14</v>
      </c>
      <c r="D13" s="18" t="s">
        <v>15</v>
      </c>
      <c r="E13" s="20">
        <v>1</v>
      </c>
      <c r="F13" s="21">
        <v>15.09</v>
      </c>
      <c r="G13" s="21">
        <f>TRUNC(TRUNC(E13,8)*F13,2)</f>
        <v>15.09</v>
      </c>
    </row>
    <row r="14" spans="1:7" ht="15" customHeight="1">
      <c r="A14" s="1"/>
      <c r="B14" s="1"/>
      <c r="C14" s="1"/>
      <c r="D14" s="1"/>
      <c r="E14" s="77" t="s">
        <v>517</v>
      </c>
      <c r="F14" s="77"/>
      <c r="G14" s="22">
        <f>SUM(G13:G13)</f>
        <v>15.09</v>
      </c>
    </row>
    <row r="15" spans="1:7" ht="15" customHeight="1">
      <c r="A15" s="76" t="s">
        <v>518</v>
      </c>
      <c r="B15" s="76"/>
      <c r="C15" s="12" t="s">
        <v>4</v>
      </c>
      <c r="D15" s="12" t="s">
        <v>501</v>
      </c>
      <c r="E15" s="12" t="s">
        <v>502</v>
      </c>
      <c r="F15" s="12" t="s">
        <v>503</v>
      </c>
      <c r="G15" s="12" t="s">
        <v>504</v>
      </c>
    </row>
    <row r="16" spans="1:7" ht="21" customHeight="1">
      <c r="A16" s="18" t="s">
        <v>1369</v>
      </c>
      <c r="B16" s="19" t="s">
        <v>1370</v>
      </c>
      <c r="C16" s="18" t="s">
        <v>14</v>
      </c>
      <c r="D16" s="18" t="s">
        <v>15</v>
      </c>
      <c r="E16" s="20">
        <v>1</v>
      </c>
      <c r="F16" s="21">
        <v>0.2</v>
      </c>
      <c r="G16" s="21">
        <f>TRUNC(TRUNC(E16,8)*F16,2)</f>
        <v>0.2</v>
      </c>
    </row>
    <row r="17" spans="1:7" ht="15" customHeight="1">
      <c r="A17" s="1"/>
      <c r="B17" s="1"/>
      <c r="C17" s="1"/>
      <c r="D17" s="1"/>
      <c r="E17" s="77" t="s">
        <v>521</v>
      </c>
      <c r="F17" s="77"/>
      <c r="G17" s="22">
        <f>SUM(G16:G16)</f>
        <v>0.2</v>
      </c>
    </row>
    <row r="18" spans="1:7" ht="15" customHeight="1">
      <c r="A18" s="1"/>
      <c r="B18" s="1"/>
      <c r="C18" s="1"/>
      <c r="D18" s="1"/>
      <c r="E18" s="78" t="s">
        <v>522</v>
      </c>
      <c r="F18" s="78"/>
      <c r="G18" s="4">
        <f>SUM(G11,G14,G17)</f>
        <v>23.22</v>
      </c>
    </row>
    <row r="19" spans="1:7" ht="15" customHeight="1">
      <c r="A19" s="1"/>
      <c r="B19" s="1"/>
      <c r="C19" s="1"/>
      <c r="D19" s="1"/>
      <c r="E19" s="78" t="s">
        <v>523</v>
      </c>
      <c r="F19" s="78"/>
      <c r="G19" s="4">
        <f>ROUND(G18*(0/100),2)</f>
        <v>0</v>
      </c>
    </row>
    <row r="20" spans="1:7" ht="15" customHeight="1">
      <c r="A20" s="1"/>
      <c r="B20" s="1"/>
      <c r="C20" s="1"/>
      <c r="D20" s="1"/>
      <c r="E20" s="78" t="s">
        <v>524</v>
      </c>
      <c r="F20" s="78"/>
      <c r="G20" s="4">
        <f>G19+G18</f>
        <v>23.22</v>
      </c>
    </row>
    <row r="21" spans="1:7" ht="9.9499999999999993" customHeight="1">
      <c r="A21" s="1"/>
      <c r="B21" s="1"/>
      <c r="C21" s="1"/>
      <c r="D21" s="1"/>
      <c r="E21" s="79"/>
      <c r="F21" s="79"/>
      <c r="G21" s="79"/>
    </row>
    <row r="22" spans="1:7" ht="20.100000000000001" customHeight="1">
      <c r="A22" s="80" t="s">
        <v>1371</v>
      </c>
      <c r="B22" s="80"/>
      <c r="C22" s="80"/>
      <c r="D22" s="80"/>
      <c r="E22" s="80"/>
      <c r="F22" s="80"/>
      <c r="G22" s="80"/>
    </row>
    <row r="23" spans="1:7" ht="15" customHeight="1">
      <c r="A23" s="76" t="s">
        <v>500</v>
      </c>
      <c r="B23" s="76"/>
      <c r="C23" s="12" t="s">
        <v>4</v>
      </c>
      <c r="D23" s="12" t="s">
        <v>501</v>
      </c>
      <c r="E23" s="12" t="s">
        <v>502</v>
      </c>
      <c r="F23" s="12" t="s">
        <v>503</v>
      </c>
      <c r="G23" s="12" t="s">
        <v>504</v>
      </c>
    </row>
    <row r="24" spans="1:7" ht="21" customHeight="1">
      <c r="A24" s="18" t="s">
        <v>1359</v>
      </c>
      <c r="B24" s="19" t="s">
        <v>1360</v>
      </c>
      <c r="C24" s="18" t="s">
        <v>14</v>
      </c>
      <c r="D24" s="18" t="s">
        <v>15</v>
      </c>
      <c r="E24" s="20">
        <v>1</v>
      </c>
      <c r="F24" s="21">
        <v>3.39</v>
      </c>
      <c r="G24" s="21">
        <f t="shared" ref="G24:G29" si="1">TRUNC(TRUNC(E24,8)*F24,2)</f>
        <v>3.39</v>
      </c>
    </row>
    <row r="25" spans="1:7" ht="21" customHeight="1">
      <c r="A25" s="18" t="s">
        <v>1372</v>
      </c>
      <c r="B25" s="19" t="s">
        <v>1373</v>
      </c>
      <c r="C25" s="18" t="s">
        <v>14</v>
      </c>
      <c r="D25" s="18" t="s">
        <v>15</v>
      </c>
      <c r="E25" s="20">
        <v>1</v>
      </c>
      <c r="F25" s="21">
        <v>1.43</v>
      </c>
      <c r="G25" s="21">
        <f t="shared" si="1"/>
        <v>1.43</v>
      </c>
    </row>
    <row r="26" spans="1:7" ht="21" customHeight="1">
      <c r="A26" s="18" t="s">
        <v>507</v>
      </c>
      <c r="B26" s="19" t="s">
        <v>508</v>
      </c>
      <c r="C26" s="18" t="s">
        <v>14</v>
      </c>
      <c r="D26" s="18" t="s">
        <v>15</v>
      </c>
      <c r="E26" s="20">
        <v>1</v>
      </c>
      <c r="F26" s="21">
        <v>1.34</v>
      </c>
      <c r="G26" s="21">
        <f t="shared" si="1"/>
        <v>1.34</v>
      </c>
    </row>
    <row r="27" spans="1:7" ht="29.1" customHeight="1">
      <c r="A27" s="18" t="s">
        <v>1374</v>
      </c>
      <c r="B27" s="19" t="s">
        <v>1375</v>
      </c>
      <c r="C27" s="18" t="s">
        <v>14</v>
      </c>
      <c r="D27" s="18" t="s">
        <v>15</v>
      </c>
      <c r="E27" s="20">
        <v>1</v>
      </c>
      <c r="F27" s="21">
        <v>0.49</v>
      </c>
      <c r="G27" s="21">
        <f t="shared" si="1"/>
        <v>0.49</v>
      </c>
    </row>
    <row r="28" spans="1:7" ht="21" customHeight="1">
      <c r="A28" s="18" t="s">
        <v>511</v>
      </c>
      <c r="B28" s="19" t="s">
        <v>512</v>
      </c>
      <c r="C28" s="18" t="s">
        <v>14</v>
      </c>
      <c r="D28" s="18" t="s">
        <v>15</v>
      </c>
      <c r="E28" s="20">
        <v>1</v>
      </c>
      <c r="F28" s="21">
        <v>0.04</v>
      </c>
      <c r="G28" s="21">
        <f t="shared" si="1"/>
        <v>0.04</v>
      </c>
    </row>
    <row r="29" spans="1:7" ht="21" customHeight="1">
      <c r="A29" s="18" t="s">
        <v>1365</v>
      </c>
      <c r="B29" s="19" t="s">
        <v>1366</v>
      </c>
      <c r="C29" s="18" t="s">
        <v>14</v>
      </c>
      <c r="D29" s="18" t="s">
        <v>15</v>
      </c>
      <c r="E29" s="20">
        <v>1</v>
      </c>
      <c r="F29" s="21">
        <v>1.1000000000000001</v>
      </c>
      <c r="G29" s="21">
        <f t="shared" si="1"/>
        <v>1.1000000000000001</v>
      </c>
    </row>
    <row r="30" spans="1:7" ht="15" customHeight="1">
      <c r="A30" s="1"/>
      <c r="B30" s="1"/>
      <c r="C30" s="1"/>
      <c r="D30" s="1"/>
      <c r="E30" s="77" t="s">
        <v>513</v>
      </c>
      <c r="F30" s="77"/>
      <c r="G30" s="22">
        <f>SUM(G24:G29)</f>
        <v>7.7900000000000009</v>
      </c>
    </row>
    <row r="31" spans="1:7" ht="15" customHeight="1">
      <c r="A31" s="76" t="s">
        <v>514</v>
      </c>
      <c r="B31" s="76"/>
      <c r="C31" s="12" t="s">
        <v>4</v>
      </c>
      <c r="D31" s="12" t="s">
        <v>501</v>
      </c>
      <c r="E31" s="12" t="s">
        <v>502</v>
      </c>
      <c r="F31" s="12" t="s">
        <v>503</v>
      </c>
      <c r="G31" s="12" t="s">
        <v>504</v>
      </c>
    </row>
    <row r="32" spans="1:7" ht="15" customHeight="1">
      <c r="A32" s="18" t="s">
        <v>1376</v>
      </c>
      <c r="B32" s="19" t="s">
        <v>1377</v>
      </c>
      <c r="C32" s="18" t="s">
        <v>14</v>
      </c>
      <c r="D32" s="18" t="s">
        <v>15</v>
      </c>
      <c r="E32" s="20">
        <v>1</v>
      </c>
      <c r="F32" s="21">
        <v>15.09</v>
      </c>
      <c r="G32" s="21">
        <f>TRUNC(TRUNC(E32,8)*F32,2)</f>
        <v>15.09</v>
      </c>
    </row>
    <row r="33" spans="1:7" ht="15" customHeight="1">
      <c r="A33" s="1"/>
      <c r="B33" s="1"/>
      <c r="C33" s="1"/>
      <c r="D33" s="1"/>
      <c r="E33" s="77" t="s">
        <v>517</v>
      </c>
      <c r="F33" s="77"/>
      <c r="G33" s="22">
        <f>SUM(G32:G32)</f>
        <v>15.09</v>
      </c>
    </row>
    <row r="34" spans="1:7" ht="15" customHeight="1">
      <c r="A34" s="76" t="s">
        <v>518</v>
      </c>
      <c r="B34" s="76"/>
      <c r="C34" s="12" t="s">
        <v>4</v>
      </c>
      <c r="D34" s="12" t="s">
        <v>501</v>
      </c>
      <c r="E34" s="12" t="s">
        <v>502</v>
      </c>
      <c r="F34" s="12" t="s">
        <v>503</v>
      </c>
      <c r="G34" s="12" t="s">
        <v>504</v>
      </c>
    </row>
    <row r="35" spans="1:7" ht="21" customHeight="1">
      <c r="A35" s="18" t="s">
        <v>1378</v>
      </c>
      <c r="B35" s="19" t="s">
        <v>1379</v>
      </c>
      <c r="C35" s="18" t="s">
        <v>14</v>
      </c>
      <c r="D35" s="18" t="s">
        <v>15</v>
      </c>
      <c r="E35" s="20">
        <v>1</v>
      </c>
      <c r="F35" s="21">
        <v>0.25</v>
      </c>
      <c r="G35" s="21">
        <f>TRUNC(TRUNC(E35,8)*F35,2)</f>
        <v>0.25</v>
      </c>
    </row>
    <row r="36" spans="1:7" ht="15" customHeight="1">
      <c r="A36" s="1"/>
      <c r="B36" s="1"/>
      <c r="C36" s="1"/>
      <c r="D36" s="1"/>
      <c r="E36" s="77" t="s">
        <v>521</v>
      </c>
      <c r="F36" s="77"/>
      <c r="G36" s="22">
        <f>SUM(G35:G35)</f>
        <v>0.25</v>
      </c>
    </row>
    <row r="37" spans="1:7" ht="15" customHeight="1">
      <c r="A37" s="1"/>
      <c r="B37" s="1"/>
      <c r="C37" s="1"/>
      <c r="D37" s="1"/>
      <c r="E37" s="78" t="s">
        <v>522</v>
      </c>
      <c r="F37" s="78"/>
      <c r="G37" s="4">
        <f>SUM(G30,G33,G36)</f>
        <v>23.130000000000003</v>
      </c>
    </row>
    <row r="38" spans="1:7" ht="15" customHeight="1">
      <c r="A38" s="1"/>
      <c r="B38" s="1"/>
      <c r="C38" s="1"/>
      <c r="D38" s="1"/>
      <c r="E38" s="78" t="s">
        <v>523</v>
      </c>
      <c r="F38" s="78"/>
      <c r="G38" s="4">
        <f>ROUND(G37*(0/100),2)</f>
        <v>0</v>
      </c>
    </row>
    <row r="39" spans="1:7" ht="15" customHeight="1">
      <c r="A39" s="1"/>
      <c r="B39" s="1"/>
      <c r="C39" s="1"/>
      <c r="D39" s="1"/>
      <c r="E39" s="78" t="s">
        <v>524</v>
      </c>
      <c r="F39" s="78"/>
      <c r="G39" s="4">
        <f>G38+G37</f>
        <v>23.130000000000003</v>
      </c>
    </row>
    <row r="40" spans="1:7" ht="9.9499999999999993" customHeight="1">
      <c r="A40" s="1"/>
      <c r="B40" s="1"/>
      <c r="C40" s="1"/>
      <c r="D40" s="1"/>
      <c r="E40" s="79"/>
      <c r="F40" s="79"/>
      <c r="G40" s="79"/>
    </row>
    <row r="41" spans="1:7" ht="20.100000000000001" customHeight="1">
      <c r="A41" s="80" t="s">
        <v>1380</v>
      </c>
      <c r="B41" s="80"/>
      <c r="C41" s="80"/>
      <c r="D41" s="80"/>
      <c r="E41" s="80"/>
      <c r="F41" s="80"/>
      <c r="G41" s="80"/>
    </row>
    <row r="42" spans="1:7" ht="15" customHeight="1">
      <c r="A42" s="76" t="s">
        <v>500</v>
      </c>
      <c r="B42" s="76"/>
      <c r="C42" s="12" t="s">
        <v>4</v>
      </c>
      <c r="D42" s="12" t="s">
        <v>501</v>
      </c>
      <c r="E42" s="12" t="s">
        <v>502</v>
      </c>
      <c r="F42" s="12" t="s">
        <v>503</v>
      </c>
      <c r="G42" s="12" t="s">
        <v>504</v>
      </c>
    </row>
    <row r="43" spans="1:7" ht="21" customHeight="1">
      <c r="A43" s="18" t="s">
        <v>1359</v>
      </c>
      <c r="B43" s="19" t="s">
        <v>1360</v>
      </c>
      <c r="C43" s="18" t="s">
        <v>14</v>
      </c>
      <c r="D43" s="18" t="s">
        <v>15</v>
      </c>
      <c r="E43" s="20">
        <v>1</v>
      </c>
      <c r="F43" s="21">
        <v>3.39</v>
      </c>
      <c r="G43" s="21">
        <f t="shared" ref="G43:G48" si="2">TRUNC(TRUNC(E43,8)*F43,2)</f>
        <v>3.39</v>
      </c>
    </row>
    <row r="44" spans="1:7" ht="21" customHeight="1">
      <c r="A44" s="18" t="s">
        <v>1361</v>
      </c>
      <c r="B44" s="19" t="s">
        <v>1362</v>
      </c>
      <c r="C44" s="18" t="s">
        <v>14</v>
      </c>
      <c r="D44" s="18" t="s">
        <v>15</v>
      </c>
      <c r="E44" s="20">
        <v>1</v>
      </c>
      <c r="F44" s="21">
        <v>1.24</v>
      </c>
      <c r="G44" s="21">
        <f t="shared" si="2"/>
        <v>1.24</v>
      </c>
    </row>
    <row r="45" spans="1:7" ht="21" customHeight="1">
      <c r="A45" s="18" t="s">
        <v>507</v>
      </c>
      <c r="B45" s="19" t="s">
        <v>508</v>
      </c>
      <c r="C45" s="18" t="s">
        <v>14</v>
      </c>
      <c r="D45" s="18" t="s">
        <v>15</v>
      </c>
      <c r="E45" s="20">
        <v>1</v>
      </c>
      <c r="F45" s="21">
        <v>1.34</v>
      </c>
      <c r="G45" s="21">
        <f t="shared" si="2"/>
        <v>1.34</v>
      </c>
    </row>
    <row r="46" spans="1:7" ht="21" customHeight="1">
      <c r="A46" s="18" t="s">
        <v>1363</v>
      </c>
      <c r="B46" s="19" t="s">
        <v>1364</v>
      </c>
      <c r="C46" s="18" t="s">
        <v>14</v>
      </c>
      <c r="D46" s="18" t="s">
        <v>15</v>
      </c>
      <c r="E46" s="20">
        <v>1</v>
      </c>
      <c r="F46" s="21">
        <v>0.82</v>
      </c>
      <c r="G46" s="21">
        <f t="shared" si="2"/>
        <v>0.82</v>
      </c>
    </row>
    <row r="47" spans="1:7" ht="21" customHeight="1">
      <c r="A47" s="18" t="s">
        <v>511</v>
      </c>
      <c r="B47" s="19" t="s">
        <v>512</v>
      </c>
      <c r="C47" s="18" t="s">
        <v>14</v>
      </c>
      <c r="D47" s="18" t="s">
        <v>15</v>
      </c>
      <c r="E47" s="20">
        <v>1</v>
      </c>
      <c r="F47" s="21">
        <v>0.04</v>
      </c>
      <c r="G47" s="21">
        <f t="shared" si="2"/>
        <v>0.04</v>
      </c>
    </row>
    <row r="48" spans="1:7" ht="21" customHeight="1">
      <c r="A48" s="18" t="s">
        <v>1365</v>
      </c>
      <c r="B48" s="19" t="s">
        <v>1366</v>
      </c>
      <c r="C48" s="18" t="s">
        <v>14</v>
      </c>
      <c r="D48" s="18" t="s">
        <v>15</v>
      </c>
      <c r="E48" s="20">
        <v>1</v>
      </c>
      <c r="F48" s="21">
        <v>1.1000000000000001</v>
      </c>
      <c r="G48" s="21">
        <f t="shared" si="2"/>
        <v>1.1000000000000001</v>
      </c>
    </row>
    <row r="49" spans="1:7" ht="15" customHeight="1">
      <c r="A49" s="1"/>
      <c r="B49" s="1"/>
      <c r="C49" s="1"/>
      <c r="D49" s="1"/>
      <c r="E49" s="77" t="s">
        <v>513</v>
      </c>
      <c r="F49" s="77"/>
      <c r="G49" s="22">
        <f>SUM(G43:G48)</f>
        <v>7.93</v>
      </c>
    </row>
    <row r="50" spans="1:7" ht="15" customHeight="1">
      <c r="A50" s="76" t="s">
        <v>514</v>
      </c>
      <c r="B50" s="76"/>
      <c r="C50" s="12" t="s">
        <v>4</v>
      </c>
      <c r="D50" s="12" t="s">
        <v>501</v>
      </c>
      <c r="E50" s="12" t="s">
        <v>502</v>
      </c>
      <c r="F50" s="12" t="s">
        <v>503</v>
      </c>
      <c r="G50" s="12" t="s">
        <v>504</v>
      </c>
    </row>
    <row r="51" spans="1:7" ht="15" customHeight="1">
      <c r="A51" s="18" t="s">
        <v>1381</v>
      </c>
      <c r="B51" s="19" t="s">
        <v>1382</v>
      </c>
      <c r="C51" s="18" t="s">
        <v>14</v>
      </c>
      <c r="D51" s="18" t="s">
        <v>15</v>
      </c>
      <c r="E51" s="20">
        <v>1</v>
      </c>
      <c r="F51" s="21">
        <v>14.27</v>
      </c>
      <c r="G51" s="21">
        <f>TRUNC(TRUNC(E51,8)*F51,2)</f>
        <v>14.27</v>
      </c>
    </row>
    <row r="52" spans="1:7" ht="15" customHeight="1">
      <c r="A52" s="1"/>
      <c r="B52" s="1"/>
      <c r="C52" s="1"/>
      <c r="D52" s="1"/>
      <c r="E52" s="77" t="s">
        <v>517</v>
      </c>
      <c r="F52" s="77"/>
      <c r="G52" s="22">
        <f>SUM(G51:G51)</f>
        <v>14.27</v>
      </c>
    </row>
    <row r="53" spans="1:7" ht="15" customHeight="1">
      <c r="A53" s="76" t="s">
        <v>518</v>
      </c>
      <c r="B53" s="76"/>
      <c r="C53" s="12" t="s">
        <v>4</v>
      </c>
      <c r="D53" s="12" t="s">
        <v>501</v>
      </c>
      <c r="E53" s="12" t="s">
        <v>502</v>
      </c>
      <c r="F53" s="12" t="s">
        <v>503</v>
      </c>
      <c r="G53" s="12" t="s">
        <v>504</v>
      </c>
    </row>
    <row r="54" spans="1:7" ht="21" customHeight="1">
      <c r="A54" s="18" t="s">
        <v>1383</v>
      </c>
      <c r="B54" s="19" t="s">
        <v>1384</v>
      </c>
      <c r="C54" s="18" t="s">
        <v>14</v>
      </c>
      <c r="D54" s="18" t="s">
        <v>15</v>
      </c>
      <c r="E54" s="20">
        <v>1</v>
      </c>
      <c r="F54" s="21">
        <v>0.18</v>
      </c>
      <c r="G54" s="21">
        <f>TRUNC(TRUNC(E54,8)*F54,2)</f>
        <v>0.18</v>
      </c>
    </row>
    <row r="55" spans="1:7" ht="15" customHeight="1">
      <c r="A55" s="1"/>
      <c r="B55" s="1"/>
      <c r="C55" s="1"/>
      <c r="D55" s="1"/>
      <c r="E55" s="77" t="s">
        <v>521</v>
      </c>
      <c r="F55" s="77"/>
      <c r="G55" s="22">
        <f>SUM(G54:G54)</f>
        <v>0.18</v>
      </c>
    </row>
    <row r="56" spans="1:7" ht="15" customHeight="1">
      <c r="A56" s="1"/>
      <c r="B56" s="1"/>
      <c r="C56" s="1"/>
      <c r="D56" s="1"/>
      <c r="E56" s="78" t="s">
        <v>522</v>
      </c>
      <c r="F56" s="78"/>
      <c r="G56" s="4">
        <f>SUM(G49,G52,G55)</f>
        <v>22.38</v>
      </c>
    </row>
    <row r="57" spans="1:7" ht="15" customHeight="1">
      <c r="A57" s="1"/>
      <c r="B57" s="1"/>
      <c r="C57" s="1"/>
      <c r="D57" s="1"/>
      <c r="E57" s="78" t="s">
        <v>523</v>
      </c>
      <c r="F57" s="78"/>
      <c r="G57" s="4">
        <f>ROUND(G56*(0/100),2)</f>
        <v>0</v>
      </c>
    </row>
    <row r="58" spans="1:7" ht="15" customHeight="1">
      <c r="A58" s="1"/>
      <c r="B58" s="1"/>
      <c r="C58" s="1"/>
      <c r="D58" s="1"/>
      <c r="E58" s="78" t="s">
        <v>524</v>
      </c>
      <c r="F58" s="78"/>
      <c r="G58" s="4">
        <f>G57+G56</f>
        <v>22.38</v>
      </c>
    </row>
    <row r="59" spans="1:7" ht="9.9499999999999993" customHeight="1">
      <c r="A59" s="1"/>
      <c r="B59" s="1"/>
      <c r="C59" s="1"/>
      <c r="D59" s="1"/>
      <c r="E59" s="79"/>
      <c r="F59" s="79"/>
      <c r="G59" s="79"/>
    </row>
    <row r="60" spans="1:7" ht="20.100000000000001" customHeight="1">
      <c r="A60" s="80" t="s">
        <v>1385</v>
      </c>
      <c r="B60" s="80"/>
      <c r="C60" s="80"/>
      <c r="D60" s="80"/>
      <c r="E60" s="80"/>
      <c r="F60" s="80"/>
      <c r="G60" s="80"/>
    </row>
    <row r="61" spans="1:7" ht="15" customHeight="1">
      <c r="A61" s="76" t="s">
        <v>500</v>
      </c>
      <c r="B61" s="76"/>
      <c r="C61" s="12" t="s">
        <v>4</v>
      </c>
      <c r="D61" s="12" t="s">
        <v>501</v>
      </c>
      <c r="E61" s="12" t="s">
        <v>502</v>
      </c>
      <c r="F61" s="12" t="s">
        <v>503</v>
      </c>
      <c r="G61" s="12" t="s">
        <v>504</v>
      </c>
    </row>
    <row r="62" spans="1:7" ht="21" customHeight="1">
      <c r="A62" s="18" t="s">
        <v>1359</v>
      </c>
      <c r="B62" s="19" t="s">
        <v>1360</v>
      </c>
      <c r="C62" s="18" t="s">
        <v>14</v>
      </c>
      <c r="D62" s="18" t="s">
        <v>15</v>
      </c>
      <c r="E62" s="20">
        <v>1</v>
      </c>
      <c r="F62" s="21">
        <v>3.39</v>
      </c>
      <c r="G62" s="21">
        <f t="shared" ref="G62:G67" si="3">TRUNC(TRUNC(E62,8)*F62,2)</f>
        <v>3.39</v>
      </c>
    </row>
    <row r="63" spans="1:7" ht="21" customHeight="1">
      <c r="A63" s="18" t="s">
        <v>1386</v>
      </c>
      <c r="B63" s="19" t="s">
        <v>1387</v>
      </c>
      <c r="C63" s="18" t="s">
        <v>14</v>
      </c>
      <c r="D63" s="18" t="s">
        <v>15</v>
      </c>
      <c r="E63" s="20">
        <v>1</v>
      </c>
      <c r="F63" s="21">
        <v>1.33</v>
      </c>
      <c r="G63" s="21">
        <f t="shared" si="3"/>
        <v>1.33</v>
      </c>
    </row>
    <row r="64" spans="1:7" ht="21" customHeight="1">
      <c r="A64" s="18" t="s">
        <v>507</v>
      </c>
      <c r="B64" s="19" t="s">
        <v>508</v>
      </c>
      <c r="C64" s="18" t="s">
        <v>14</v>
      </c>
      <c r="D64" s="18" t="s">
        <v>15</v>
      </c>
      <c r="E64" s="20">
        <v>1</v>
      </c>
      <c r="F64" s="21">
        <v>1.34</v>
      </c>
      <c r="G64" s="21">
        <f t="shared" si="3"/>
        <v>1.34</v>
      </c>
    </row>
    <row r="65" spans="1:7" ht="21" customHeight="1">
      <c r="A65" s="18" t="s">
        <v>1388</v>
      </c>
      <c r="B65" s="19" t="s">
        <v>1389</v>
      </c>
      <c r="C65" s="18" t="s">
        <v>14</v>
      </c>
      <c r="D65" s="18" t="s">
        <v>15</v>
      </c>
      <c r="E65" s="20">
        <v>1</v>
      </c>
      <c r="F65" s="21">
        <v>0.61</v>
      </c>
      <c r="G65" s="21">
        <f t="shared" si="3"/>
        <v>0.61</v>
      </c>
    </row>
    <row r="66" spans="1:7" ht="21" customHeight="1">
      <c r="A66" s="18" t="s">
        <v>511</v>
      </c>
      <c r="B66" s="19" t="s">
        <v>512</v>
      </c>
      <c r="C66" s="18" t="s">
        <v>14</v>
      </c>
      <c r="D66" s="18" t="s">
        <v>15</v>
      </c>
      <c r="E66" s="20">
        <v>1</v>
      </c>
      <c r="F66" s="21">
        <v>0.04</v>
      </c>
      <c r="G66" s="21">
        <f t="shared" si="3"/>
        <v>0.04</v>
      </c>
    </row>
    <row r="67" spans="1:7" ht="21" customHeight="1">
      <c r="A67" s="18" t="s">
        <v>1365</v>
      </c>
      <c r="B67" s="19" t="s">
        <v>1366</v>
      </c>
      <c r="C67" s="18" t="s">
        <v>14</v>
      </c>
      <c r="D67" s="18" t="s">
        <v>15</v>
      </c>
      <c r="E67" s="20">
        <v>1</v>
      </c>
      <c r="F67" s="21">
        <v>1.1000000000000001</v>
      </c>
      <c r="G67" s="21">
        <f t="shared" si="3"/>
        <v>1.1000000000000001</v>
      </c>
    </row>
    <row r="68" spans="1:7" ht="15" customHeight="1">
      <c r="A68" s="1"/>
      <c r="B68" s="1"/>
      <c r="C68" s="1"/>
      <c r="D68" s="1"/>
      <c r="E68" s="77" t="s">
        <v>513</v>
      </c>
      <c r="F68" s="77"/>
      <c r="G68" s="22">
        <f>SUM(G62:G67)</f>
        <v>7.8100000000000005</v>
      </c>
    </row>
    <row r="69" spans="1:7" ht="15" customHeight="1">
      <c r="A69" s="76" t="s">
        <v>514</v>
      </c>
      <c r="B69" s="76"/>
      <c r="C69" s="12" t="s">
        <v>4</v>
      </c>
      <c r="D69" s="12" t="s">
        <v>501</v>
      </c>
      <c r="E69" s="12" t="s">
        <v>502</v>
      </c>
      <c r="F69" s="12" t="s">
        <v>503</v>
      </c>
      <c r="G69" s="12" t="s">
        <v>504</v>
      </c>
    </row>
    <row r="70" spans="1:7" ht="15" customHeight="1">
      <c r="A70" s="18" t="s">
        <v>1390</v>
      </c>
      <c r="B70" s="19" t="s">
        <v>1391</v>
      </c>
      <c r="C70" s="18" t="s">
        <v>14</v>
      </c>
      <c r="D70" s="18" t="s">
        <v>15</v>
      </c>
      <c r="E70" s="20">
        <v>1</v>
      </c>
      <c r="F70" s="21">
        <v>14.27</v>
      </c>
      <c r="G70" s="21">
        <f>TRUNC(TRUNC(E70,8)*F70,2)</f>
        <v>14.27</v>
      </c>
    </row>
    <row r="71" spans="1:7" ht="15" customHeight="1">
      <c r="A71" s="1"/>
      <c r="B71" s="1"/>
      <c r="C71" s="1"/>
      <c r="D71" s="1"/>
      <c r="E71" s="77" t="s">
        <v>517</v>
      </c>
      <c r="F71" s="77"/>
      <c r="G71" s="22">
        <f>SUM(G70:G70)</f>
        <v>14.27</v>
      </c>
    </row>
    <row r="72" spans="1:7" ht="15" customHeight="1">
      <c r="A72" s="76" t="s">
        <v>518</v>
      </c>
      <c r="B72" s="76"/>
      <c r="C72" s="12" t="s">
        <v>4</v>
      </c>
      <c r="D72" s="12" t="s">
        <v>501</v>
      </c>
      <c r="E72" s="12" t="s">
        <v>502</v>
      </c>
      <c r="F72" s="12" t="s">
        <v>503</v>
      </c>
      <c r="G72" s="12" t="s">
        <v>504</v>
      </c>
    </row>
    <row r="73" spans="1:7" ht="21" customHeight="1">
      <c r="A73" s="18" t="s">
        <v>1392</v>
      </c>
      <c r="B73" s="19" t="s">
        <v>1393</v>
      </c>
      <c r="C73" s="18" t="s">
        <v>14</v>
      </c>
      <c r="D73" s="18" t="s">
        <v>15</v>
      </c>
      <c r="E73" s="20">
        <v>1</v>
      </c>
      <c r="F73" s="21">
        <v>0.18</v>
      </c>
      <c r="G73" s="21">
        <f>TRUNC(TRUNC(E73,8)*F73,2)</f>
        <v>0.18</v>
      </c>
    </row>
    <row r="74" spans="1:7" ht="15" customHeight="1">
      <c r="A74" s="1"/>
      <c r="B74" s="1"/>
      <c r="C74" s="1"/>
      <c r="D74" s="1"/>
      <c r="E74" s="77" t="s">
        <v>521</v>
      </c>
      <c r="F74" s="77"/>
      <c r="G74" s="22">
        <f>SUM(G73:G73)</f>
        <v>0.18</v>
      </c>
    </row>
    <row r="75" spans="1:7" ht="15" customHeight="1">
      <c r="A75" s="1"/>
      <c r="B75" s="1"/>
      <c r="C75" s="1"/>
      <c r="D75" s="1"/>
      <c r="E75" s="78" t="s">
        <v>522</v>
      </c>
      <c r="F75" s="78"/>
      <c r="G75" s="4">
        <f>SUM(G68,G71,G74)</f>
        <v>22.259999999999998</v>
      </c>
    </row>
    <row r="76" spans="1:7" ht="15" customHeight="1">
      <c r="A76" s="1"/>
      <c r="B76" s="1"/>
      <c r="C76" s="1"/>
      <c r="D76" s="1"/>
      <c r="E76" s="78" t="s">
        <v>523</v>
      </c>
      <c r="F76" s="78"/>
      <c r="G76" s="4">
        <f>ROUND(G75*(0/100),2)</f>
        <v>0</v>
      </c>
    </row>
    <row r="77" spans="1:7" ht="15" customHeight="1">
      <c r="A77" s="1"/>
      <c r="B77" s="1"/>
      <c r="C77" s="1"/>
      <c r="D77" s="1"/>
      <c r="E77" s="78" t="s">
        <v>524</v>
      </c>
      <c r="F77" s="78"/>
      <c r="G77" s="4">
        <f>G76+G75</f>
        <v>22.259999999999998</v>
      </c>
    </row>
    <row r="78" spans="1:7" ht="9.9499999999999993" customHeight="1">
      <c r="A78" s="1"/>
      <c r="B78" s="1"/>
      <c r="C78" s="1"/>
      <c r="D78" s="1"/>
      <c r="E78" s="79"/>
      <c r="F78" s="79"/>
      <c r="G78" s="79"/>
    </row>
    <row r="79" spans="1:7" ht="20.100000000000001" customHeight="1">
      <c r="A79" s="80" t="s">
        <v>1394</v>
      </c>
      <c r="B79" s="80"/>
      <c r="C79" s="80"/>
      <c r="D79" s="80"/>
      <c r="E79" s="80"/>
      <c r="F79" s="80"/>
      <c r="G79" s="80"/>
    </row>
    <row r="80" spans="1:7" ht="15" customHeight="1">
      <c r="A80" s="76" t="s">
        <v>553</v>
      </c>
      <c r="B80" s="76"/>
      <c r="C80" s="12" t="s">
        <v>4</v>
      </c>
      <c r="D80" s="12" t="s">
        <v>501</v>
      </c>
      <c r="E80" s="12" t="s">
        <v>502</v>
      </c>
      <c r="F80" s="12" t="s">
        <v>503</v>
      </c>
      <c r="G80" s="12" t="s">
        <v>504</v>
      </c>
    </row>
    <row r="81" spans="1:7" ht="21" customHeight="1">
      <c r="A81" s="18" t="s">
        <v>1395</v>
      </c>
      <c r="B81" s="19" t="s">
        <v>1396</v>
      </c>
      <c r="C81" s="18" t="s">
        <v>14</v>
      </c>
      <c r="D81" s="18" t="s">
        <v>58</v>
      </c>
      <c r="E81" s="20">
        <v>122.27</v>
      </c>
      <c r="F81" s="21">
        <v>4.6100000000000003</v>
      </c>
      <c r="G81" s="21">
        <f>TRUNC(TRUNC(E81,8)*F81,2)</f>
        <v>563.66</v>
      </c>
    </row>
    <row r="82" spans="1:7" ht="15" customHeight="1">
      <c r="A82" s="1"/>
      <c r="B82" s="1"/>
      <c r="C82" s="1"/>
      <c r="D82" s="1"/>
      <c r="E82" s="77" t="s">
        <v>555</v>
      </c>
      <c r="F82" s="77"/>
      <c r="G82" s="22">
        <f>SUM(G81:G81)</f>
        <v>563.66</v>
      </c>
    </row>
    <row r="83" spans="1:7" ht="15" customHeight="1">
      <c r="A83" s="76" t="s">
        <v>586</v>
      </c>
      <c r="B83" s="76"/>
      <c r="C83" s="12" t="s">
        <v>4</v>
      </c>
      <c r="D83" s="12" t="s">
        <v>501</v>
      </c>
      <c r="E83" s="12" t="s">
        <v>502</v>
      </c>
      <c r="F83" s="12" t="s">
        <v>503</v>
      </c>
      <c r="G83" s="12" t="s">
        <v>504</v>
      </c>
    </row>
    <row r="84" spans="1:7" ht="15" customHeight="1">
      <c r="A84" s="18" t="s">
        <v>818</v>
      </c>
      <c r="B84" s="19" t="s">
        <v>819</v>
      </c>
      <c r="C84" s="18" t="s">
        <v>14</v>
      </c>
      <c r="D84" s="18" t="s">
        <v>15</v>
      </c>
      <c r="E84" s="20">
        <v>10.263</v>
      </c>
      <c r="F84" s="21">
        <v>28.88</v>
      </c>
      <c r="G84" s="21">
        <f>TRUNC(TRUNC(E84,8)*F84,2)</f>
        <v>296.39</v>
      </c>
    </row>
    <row r="85" spans="1:7" ht="15" customHeight="1">
      <c r="A85" s="18" t="s">
        <v>607</v>
      </c>
      <c r="B85" s="19" t="s">
        <v>608</v>
      </c>
      <c r="C85" s="18" t="s">
        <v>14</v>
      </c>
      <c r="D85" s="18" t="s">
        <v>15</v>
      </c>
      <c r="E85" s="20">
        <v>5.1319999999999997</v>
      </c>
      <c r="F85" s="21">
        <v>22.1</v>
      </c>
      <c r="G85" s="21">
        <f>TRUNC(TRUNC(E85,8)*F85,2)</f>
        <v>113.41</v>
      </c>
    </row>
    <row r="86" spans="1:7" ht="18" customHeight="1">
      <c r="A86" s="1"/>
      <c r="B86" s="1"/>
      <c r="C86" s="1"/>
      <c r="D86" s="1"/>
      <c r="E86" s="77" t="s">
        <v>589</v>
      </c>
      <c r="F86" s="77"/>
      <c r="G86" s="22">
        <f>SUM(G84:G85)</f>
        <v>409.79999999999995</v>
      </c>
    </row>
    <row r="87" spans="1:7" ht="15" customHeight="1">
      <c r="A87" s="76" t="s">
        <v>518</v>
      </c>
      <c r="B87" s="76"/>
      <c r="C87" s="12" t="s">
        <v>4</v>
      </c>
      <c r="D87" s="12" t="s">
        <v>501</v>
      </c>
      <c r="E87" s="12" t="s">
        <v>502</v>
      </c>
      <c r="F87" s="12" t="s">
        <v>503</v>
      </c>
      <c r="G87" s="12" t="s">
        <v>504</v>
      </c>
    </row>
    <row r="88" spans="1:7" ht="38.1" customHeight="1">
      <c r="A88" s="18" t="s">
        <v>868</v>
      </c>
      <c r="B88" s="19" t="s">
        <v>869</v>
      </c>
      <c r="C88" s="18" t="s">
        <v>14</v>
      </c>
      <c r="D88" s="18" t="s">
        <v>118</v>
      </c>
      <c r="E88" s="20">
        <v>0.13</v>
      </c>
      <c r="F88" s="21">
        <v>615.35</v>
      </c>
      <c r="G88" s="21">
        <f>TRUNC(TRUNC(E88,8)*F88,2)</f>
        <v>79.989999999999995</v>
      </c>
    </row>
    <row r="89" spans="1:7" ht="15" customHeight="1">
      <c r="A89" s="1"/>
      <c r="B89" s="1"/>
      <c r="C89" s="1"/>
      <c r="D89" s="1"/>
      <c r="E89" s="77" t="s">
        <v>521</v>
      </c>
      <c r="F89" s="77"/>
      <c r="G89" s="22">
        <f>SUM(G88:G88)</f>
        <v>79.989999999999995</v>
      </c>
    </row>
    <row r="90" spans="1:7" ht="15" customHeight="1">
      <c r="A90" s="1"/>
      <c r="B90" s="1"/>
      <c r="C90" s="1"/>
      <c r="D90" s="1"/>
      <c r="E90" s="78" t="s">
        <v>522</v>
      </c>
      <c r="F90" s="78"/>
      <c r="G90" s="4">
        <f>SUM(G82,G86,G89)</f>
        <v>1053.4499999999998</v>
      </c>
    </row>
    <row r="91" spans="1:7" ht="15" customHeight="1">
      <c r="A91" s="1"/>
      <c r="B91" s="1"/>
      <c r="C91" s="1"/>
      <c r="D91" s="1"/>
      <c r="E91" s="78" t="s">
        <v>523</v>
      </c>
      <c r="F91" s="78"/>
      <c r="G91" s="4">
        <f>ROUND(G90*(0/100),2)</f>
        <v>0</v>
      </c>
    </row>
    <row r="92" spans="1:7" ht="15" customHeight="1">
      <c r="A92" s="1"/>
      <c r="B92" s="1"/>
      <c r="C92" s="1"/>
      <c r="D92" s="1"/>
      <c r="E92" s="78" t="s">
        <v>524</v>
      </c>
      <c r="F92" s="78"/>
      <c r="G92" s="4">
        <f>G91+G90</f>
        <v>1053.4499999999998</v>
      </c>
    </row>
    <row r="93" spans="1:7" ht="9.9499999999999993" customHeight="1">
      <c r="A93" s="1"/>
      <c r="B93" s="1"/>
      <c r="C93" s="1"/>
      <c r="D93" s="1"/>
      <c r="E93" s="79"/>
      <c r="F93" s="79"/>
      <c r="G93" s="79"/>
    </row>
    <row r="94" spans="1:7" ht="20.100000000000001" customHeight="1">
      <c r="A94" s="80" t="s">
        <v>1397</v>
      </c>
      <c r="B94" s="80"/>
      <c r="C94" s="80"/>
      <c r="D94" s="80"/>
      <c r="E94" s="80"/>
      <c r="F94" s="80"/>
      <c r="G94" s="80"/>
    </row>
    <row r="95" spans="1:7" ht="15" customHeight="1">
      <c r="A95" s="76" t="s">
        <v>500</v>
      </c>
      <c r="B95" s="76"/>
      <c r="C95" s="12" t="s">
        <v>4</v>
      </c>
      <c r="D95" s="12" t="s">
        <v>501</v>
      </c>
      <c r="E95" s="12" t="s">
        <v>502</v>
      </c>
      <c r="F95" s="12" t="s">
        <v>503</v>
      </c>
      <c r="G95" s="12" t="s">
        <v>504</v>
      </c>
    </row>
    <row r="96" spans="1:7" ht="21" customHeight="1">
      <c r="A96" s="18" t="s">
        <v>505</v>
      </c>
      <c r="B96" s="19" t="s">
        <v>506</v>
      </c>
      <c r="C96" s="18" t="s">
        <v>14</v>
      </c>
      <c r="D96" s="18" t="s">
        <v>15</v>
      </c>
      <c r="E96" s="20">
        <v>1</v>
      </c>
      <c r="F96" s="21">
        <v>0.74</v>
      </c>
      <c r="G96" s="21">
        <f>ROUND(ROUND(E96,8)*F96,2)</f>
        <v>0.74</v>
      </c>
    </row>
    <row r="97" spans="1:7" ht="21" customHeight="1">
      <c r="A97" s="18" t="s">
        <v>507</v>
      </c>
      <c r="B97" s="19" t="s">
        <v>508</v>
      </c>
      <c r="C97" s="18" t="s">
        <v>14</v>
      </c>
      <c r="D97" s="18" t="s">
        <v>15</v>
      </c>
      <c r="E97" s="20">
        <v>1</v>
      </c>
      <c r="F97" s="21">
        <v>1.34</v>
      </c>
      <c r="G97" s="21">
        <f>ROUND(ROUND(E97,8)*F97,2)</f>
        <v>1.34</v>
      </c>
    </row>
    <row r="98" spans="1:7" ht="21" customHeight="1">
      <c r="A98" s="18" t="s">
        <v>509</v>
      </c>
      <c r="B98" s="19" t="s">
        <v>510</v>
      </c>
      <c r="C98" s="18" t="s">
        <v>14</v>
      </c>
      <c r="D98" s="18" t="s">
        <v>15</v>
      </c>
      <c r="E98" s="20">
        <v>1</v>
      </c>
      <c r="F98" s="21">
        <v>0.01</v>
      </c>
      <c r="G98" s="21">
        <f>ROUND(ROUND(E98,8)*F98,2)</f>
        <v>0.01</v>
      </c>
    </row>
    <row r="99" spans="1:7" ht="21" customHeight="1">
      <c r="A99" s="18" t="s">
        <v>511</v>
      </c>
      <c r="B99" s="19" t="s">
        <v>512</v>
      </c>
      <c r="C99" s="18" t="s">
        <v>14</v>
      </c>
      <c r="D99" s="18" t="s">
        <v>15</v>
      </c>
      <c r="E99" s="20">
        <v>1</v>
      </c>
      <c r="F99" s="21">
        <v>0.04</v>
      </c>
      <c r="G99" s="21">
        <f>ROUND(ROUND(E99,8)*F99,2)</f>
        <v>0.04</v>
      </c>
    </row>
    <row r="100" spans="1:7" ht="15" customHeight="1">
      <c r="A100" s="1"/>
      <c r="B100" s="1"/>
      <c r="C100" s="1"/>
      <c r="D100" s="1"/>
      <c r="E100" s="77" t="s">
        <v>513</v>
      </c>
      <c r="F100" s="77"/>
      <c r="G100" s="22">
        <f>SUM(G96:G99)</f>
        <v>2.13</v>
      </c>
    </row>
    <row r="101" spans="1:7" ht="15" customHeight="1">
      <c r="A101" s="76" t="s">
        <v>514</v>
      </c>
      <c r="B101" s="76"/>
      <c r="C101" s="12" t="s">
        <v>4</v>
      </c>
      <c r="D101" s="12" t="s">
        <v>501</v>
      </c>
      <c r="E101" s="12" t="s">
        <v>502</v>
      </c>
      <c r="F101" s="12" t="s">
        <v>503</v>
      </c>
      <c r="G101" s="12" t="s">
        <v>504</v>
      </c>
    </row>
    <row r="102" spans="1:7" ht="15" customHeight="1">
      <c r="A102" s="18" t="s">
        <v>1398</v>
      </c>
      <c r="B102" s="19" t="s">
        <v>1399</v>
      </c>
      <c r="C102" s="18" t="s">
        <v>29</v>
      </c>
      <c r="D102" s="18" t="s">
        <v>15</v>
      </c>
      <c r="E102" s="20">
        <v>1</v>
      </c>
      <c r="F102" s="21">
        <v>113.34</v>
      </c>
      <c r="G102" s="21">
        <f>ROUND(ROUND(E102,8)*F102,2)</f>
        <v>113.34</v>
      </c>
    </row>
    <row r="103" spans="1:7" ht="15" customHeight="1">
      <c r="A103" s="1"/>
      <c r="B103" s="1"/>
      <c r="C103" s="1"/>
      <c r="D103" s="1"/>
      <c r="E103" s="77" t="s">
        <v>517</v>
      </c>
      <c r="F103" s="77"/>
      <c r="G103" s="22">
        <f>SUM(G102:G102)</f>
        <v>113.34</v>
      </c>
    </row>
    <row r="104" spans="1:7" ht="15" customHeight="1">
      <c r="A104" s="1"/>
      <c r="B104" s="1"/>
      <c r="C104" s="1"/>
      <c r="D104" s="1"/>
      <c r="E104" s="78" t="s">
        <v>522</v>
      </c>
      <c r="F104" s="78"/>
      <c r="G104" s="4">
        <f>SUM(G100,G103)</f>
        <v>115.47</v>
      </c>
    </row>
    <row r="105" spans="1:7" ht="15" customHeight="1">
      <c r="A105" s="1"/>
      <c r="B105" s="1"/>
      <c r="C105" s="1"/>
      <c r="D105" s="1"/>
      <c r="E105" s="78" t="s">
        <v>523</v>
      </c>
      <c r="F105" s="78"/>
      <c r="G105" s="4">
        <f>ROUND(G104*(0/100),2)</f>
        <v>0</v>
      </c>
    </row>
    <row r="106" spans="1:7" ht="15" customHeight="1">
      <c r="A106" s="1"/>
      <c r="B106" s="1"/>
      <c r="C106" s="1"/>
      <c r="D106" s="1"/>
      <c r="E106" s="78" t="s">
        <v>524</v>
      </c>
      <c r="F106" s="78"/>
      <c r="G106" s="4">
        <f>G105+G104</f>
        <v>115.47</v>
      </c>
    </row>
    <row r="107" spans="1:7" ht="9.9499999999999993" customHeight="1">
      <c r="A107" s="1"/>
      <c r="B107" s="1"/>
      <c r="C107" s="1"/>
      <c r="D107" s="1"/>
      <c r="E107" s="79"/>
      <c r="F107" s="79"/>
      <c r="G107" s="79"/>
    </row>
    <row r="108" spans="1:7" ht="20.100000000000001" customHeight="1">
      <c r="A108" s="80" t="s">
        <v>1400</v>
      </c>
      <c r="B108" s="80"/>
      <c r="C108" s="80"/>
      <c r="D108" s="80"/>
      <c r="E108" s="80"/>
      <c r="F108" s="80"/>
      <c r="G108" s="80"/>
    </row>
    <row r="109" spans="1:7" ht="15" customHeight="1">
      <c r="A109" s="76" t="s">
        <v>553</v>
      </c>
      <c r="B109" s="76"/>
      <c r="C109" s="12" t="s">
        <v>4</v>
      </c>
      <c r="D109" s="12" t="s">
        <v>501</v>
      </c>
      <c r="E109" s="12" t="s">
        <v>502</v>
      </c>
      <c r="F109" s="12" t="s">
        <v>503</v>
      </c>
      <c r="G109" s="12" t="s">
        <v>504</v>
      </c>
    </row>
    <row r="110" spans="1:7" ht="15" customHeight="1">
      <c r="A110" s="18" t="s">
        <v>1401</v>
      </c>
      <c r="B110" s="19" t="s">
        <v>1402</v>
      </c>
      <c r="C110" s="18" t="s">
        <v>29</v>
      </c>
      <c r="D110" s="18" t="s">
        <v>118</v>
      </c>
      <c r="E110" s="20">
        <v>1.216</v>
      </c>
      <c r="F110" s="23">
        <v>83.58</v>
      </c>
      <c r="G110" s="23">
        <f>ROUND(ROUND(E110,8)*F110,4)</f>
        <v>101.63330000000001</v>
      </c>
    </row>
    <row r="111" spans="1:7" ht="15" customHeight="1">
      <c r="A111" s="18" t="s">
        <v>1403</v>
      </c>
      <c r="B111" s="19" t="s">
        <v>1404</v>
      </c>
      <c r="C111" s="18" t="s">
        <v>29</v>
      </c>
      <c r="D111" s="18" t="s">
        <v>101</v>
      </c>
      <c r="E111" s="20">
        <v>486</v>
      </c>
      <c r="F111" s="23">
        <v>0.71</v>
      </c>
      <c r="G111" s="23">
        <f>ROUND(ROUND(E111,8)*F111,4)</f>
        <v>345.06</v>
      </c>
    </row>
    <row r="112" spans="1:7" ht="15" customHeight="1">
      <c r="A112" s="1"/>
      <c r="B112" s="1"/>
      <c r="C112" s="1"/>
      <c r="D112" s="1"/>
      <c r="E112" s="77" t="s">
        <v>555</v>
      </c>
      <c r="F112" s="77"/>
      <c r="G112" s="24">
        <f>SUM(G110:G111)</f>
        <v>446.69330000000002</v>
      </c>
    </row>
    <row r="113" spans="1:7" ht="15" customHeight="1">
      <c r="A113" s="76" t="s">
        <v>514</v>
      </c>
      <c r="B113" s="76"/>
      <c r="C113" s="12" t="s">
        <v>4</v>
      </c>
      <c r="D113" s="12" t="s">
        <v>501</v>
      </c>
      <c r="E113" s="12" t="s">
        <v>502</v>
      </c>
      <c r="F113" s="12" t="s">
        <v>503</v>
      </c>
      <c r="G113" s="12" t="s">
        <v>504</v>
      </c>
    </row>
    <row r="114" spans="1:7" ht="15" customHeight="1">
      <c r="A114" s="18" t="s">
        <v>1405</v>
      </c>
      <c r="B114" s="19" t="s">
        <v>1406</v>
      </c>
      <c r="C114" s="18" t="s">
        <v>29</v>
      </c>
      <c r="D114" s="18" t="s">
        <v>15</v>
      </c>
      <c r="E114" s="20">
        <v>10</v>
      </c>
      <c r="F114" s="23">
        <v>20.260000000000002</v>
      </c>
      <c r="G114" s="23">
        <f>ROUND(ROUND(E114,8)*F114,4)</f>
        <v>202.6</v>
      </c>
    </row>
    <row r="115" spans="1:7" ht="15" customHeight="1">
      <c r="A115" s="1"/>
      <c r="B115" s="1"/>
      <c r="C115" s="1"/>
      <c r="D115" s="1"/>
      <c r="E115" s="77" t="s">
        <v>517</v>
      </c>
      <c r="F115" s="77"/>
      <c r="G115" s="24">
        <f>SUM(G114:G114)</f>
        <v>202.6</v>
      </c>
    </row>
    <row r="116" spans="1:7" ht="15" customHeight="1">
      <c r="A116" s="1"/>
      <c r="B116" s="1"/>
      <c r="C116" s="1"/>
      <c r="D116" s="1"/>
      <c r="E116" s="78" t="s">
        <v>522</v>
      </c>
      <c r="F116" s="78"/>
      <c r="G116" s="4">
        <f>SUM(G112,G115)</f>
        <v>649.29330000000004</v>
      </c>
    </row>
    <row r="117" spans="1:7" ht="15" customHeight="1">
      <c r="A117" s="1"/>
      <c r="B117" s="1"/>
      <c r="C117" s="1"/>
      <c r="D117" s="1"/>
      <c r="E117" s="78" t="s">
        <v>523</v>
      </c>
      <c r="F117" s="78"/>
      <c r="G117" s="4">
        <f>ROUND(G116*(0/100),2)</f>
        <v>0</v>
      </c>
    </row>
    <row r="118" spans="1:7" ht="15" customHeight="1">
      <c r="A118" s="1"/>
      <c r="B118" s="1"/>
      <c r="C118" s="1"/>
      <c r="D118" s="1"/>
      <c r="E118" s="78" t="s">
        <v>524</v>
      </c>
      <c r="F118" s="78"/>
      <c r="G118" s="4">
        <f>G117+G116</f>
        <v>649.29330000000004</v>
      </c>
    </row>
    <row r="119" spans="1:7" ht="9.9499999999999993" customHeight="1">
      <c r="A119" s="1"/>
      <c r="B119" s="1"/>
      <c r="C119" s="1"/>
      <c r="D119" s="1"/>
      <c r="E119" s="79"/>
      <c r="F119" s="79"/>
      <c r="G119" s="79"/>
    </row>
    <row r="120" spans="1:7" ht="20.100000000000001" customHeight="1">
      <c r="A120" s="80" t="s">
        <v>1407</v>
      </c>
      <c r="B120" s="80"/>
      <c r="C120" s="80"/>
      <c r="D120" s="80"/>
      <c r="E120" s="80"/>
      <c r="F120" s="80"/>
      <c r="G120" s="80"/>
    </row>
    <row r="121" spans="1:7" ht="15" customHeight="1">
      <c r="A121" s="76" t="s">
        <v>553</v>
      </c>
      <c r="B121" s="76"/>
      <c r="C121" s="12" t="s">
        <v>4</v>
      </c>
      <c r="D121" s="12" t="s">
        <v>501</v>
      </c>
      <c r="E121" s="12" t="s">
        <v>502</v>
      </c>
      <c r="F121" s="12" t="s">
        <v>503</v>
      </c>
      <c r="G121" s="12" t="s">
        <v>504</v>
      </c>
    </row>
    <row r="122" spans="1:7" ht="21" customHeight="1">
      <c r="A122" s="18" t="s">
        <v>1408</v>
      </c>
      <c r="B122" s="19" t="s">
        <v>1409</v>
      </c>
      <c r="C122" s="18" t="s">
        <v>14</v>
      </c>
      <c r="D122" s="18" t="s">
        <v>118</v>
      </c>
      <c r="E122" s="20">
        <v>1.1599999999999999</v>
      </c>
      <c r="F122" s="21">
        <v>130</v>
      </c>
      <c r="G122" s="21">
        <f>TRUNC(TRUNC(E122,8)*F122,2)</f>
        <v>150.80000000000001</v>
      </c>
    </row>
    <row r="123" spans="1:7" ht="15" customHeight="1">
      <c r="A123" s="18" t="s">
        <v>1410</v>
      </c>
      <c r="B123" s="19" t="s">
        <v>1411</v>
      </c>
      <c r="C123" s="18" t="s">
        <v>14</v>
      </c>
      <c r="D123" s="18" t="s">
        <v>101</v>
      </c>
      <c r="E123" s="20">
        <v>116.4</v>
      </c>
      <c r="F123" s="21">
        <v>1.1499999999999999</v>
      </c>
      <c r="G123" s="21">
        <f>TRUNC(TRUNC(E123,8)*F123,2)</f>
        <v>133.86000000000001</v>
      </c>
    </row>
    <row r="124" spans="1:7" ht="15" customHeight="1">
      <c r="A124" s="18" t="s">
        <v>1051</v>
      </c>
      <c r="B124" s="19" t="s">
        <v>1052</v>
      </c>
      <c r="C124" s="18" t="s">
        <v>14</v>
      </c>
      <c r="D124" s="18" t="s">
        <v>101</v>
      </c>
      <c r="E124" s="20">
        <v>261.89</v>
      </c>
      <c r="F124" s="21">
        <v>0.72</v>
      </c>
      <c r="G124" s="21">
        <f>TRUNC(TRUNC(E124,8)*F124,2)</f>
        <v>188.56</v>
      </c>
    </row>
    <row r="125" spans="1:7" ht="15" customHeight="1">
      <c r="A125" s="1"/>
      <c r="B125" s="1"/>
      <c r="C125" s="1"/>
      <c r="D125" s="1"/>
      <c r="E125" s="77" t="s">
        <v>555</v>
      </c>
      <c r="F125" s="77"/>
      <c r="G125" s="22">
        <f>SUM(G122:G124)</f>
        <v>473.22</v>
      </c>
    </row>
    <row r="126" spans="1:7" ht="15" customHeight="1">
      <c r="A126" s="76" t="s">
        <v>586</v>
      </c>
      <c r="B126" s="76"/>
      <c r="C126" s="12" t="s">
        <v>4</v>
      </c>
      <c r="D126" s="12" t="s">
        <v>501</v>
      </c>
      <c r="E126" s="12" t="s">
        <v>502</v>
      </c>
      <c r="F126" s="12" t="s">
        <v>503</v>
      </c>
      <c r="G126" s="12" t="s">
        <v>504</v>
      </c>
    </row>
    <row r="127" spans="1:7" ht="15" customHeight="1">
      <c r="A127" s="18" t="s">
        <v>607</v>
      </c>
      <c r="B127" s="19" t="s">
        <v>608</v>
      </c>
      <c r="C127" s="18" t="s">
        <v>14</v>
      </c>
      <c r="D127" s="18" t="s">
        <v>15</v>
      </c>
      <c r="E127" s="20">
        <v>11.23</v>
      </c>
      <c r="F127" s="21">
        <v>22.1</v>
      </c>
      <c r="G127" s="21">
        <f>TRUNC(TRUNC(E127,8)*F127,2)</f>
        <v>248.18</v>
      </c>
    </row>
    <row r="128" spans="1:7" ht="18" customHeight="1">
      <c r="A128" s="1"/>
      <c r="B128" s="1"/>
      <c r="C128" s="1"/>
      <c r="D128" s="1"/>
      <c r="E128" s="77" t="s">
        <v>589</v>
      </c>
      <c r="F128" s="77"/>
      <c r="G128" s="22">
        <f>SUM(G127:G127)</f>
        <v>248.18</v>
      </c>
    </row>
    <row r="129" spans="1:7" ht="15" customHeight="1">
      <c r="A129" s="1"/>
      <c r="B129" s="1"/>
      <c r="C129" s="1"/>
      <c r="D129" s="1"/>
      <c r="E129" s="78" t="s">
        <v>522</v>
      </c>
      <c r="F129" s="78"/>
      <c r="G129" s="4">
        <f>SUM(G125,G128)</f>
        <v>721.40000000000009</v>
      </c>
    </row>
    <row r="130" spans="1:7" ht="15" customHeight="1">
      <c r="A130" s="1"/>
      <c r="B130" s="1"/>
      <c r="C130" s="1"/>
      <c r="D130" s="1"/>
      <c r="E130" s="78" t="s">
        <v>523</v>
      </c>
      <c r="F130" s="78"/>
      <c r="G130" s="4">
        <f>ROUND(G129*(0/100),2)</f>
        <v>0</v>
      </c>
    </row>
    <row r="131" spans="1:7" ht="15" customHeight="1">
      <c r="A131" s="1"/>
      <c r="B131" s="1"/>
      <c r="C131" s="1"/>
      <c r="D131" s="1"/>
      <c r="E131" s="78" t="s">
        <v>524</v>
      </c>
      <c r="F131" s="78"/>
      <c r="G131" s="4">
        <f>G130+G129</f>
        <v>721.40000000000009</v>
      </c>
    </row>
    <row r="132" spans="1:7" ht="9.9499999999999993" customHeight="1">
      <c r="A132" s="1"/>
      <c r="B132" s="1"/>
      <c r="C132" s="1"/>
      <c r="D132" s="1"/>
      <c r="E132" s="79"/>
      <c r="F132" s="79"/>
      <c r="G132" s="79"/>
    </row>
    <row r="133" spans="1:7" ht="20.100000000000001" customHeight="1">
      <c r="A133" s="80" t="s">
        <v>1412</v>
      </c>
      <c r="B133" s="80"/>
      <c r="C133" s="80"/>
      <c r="D133" s="80"/>
      <c r="E133" s="80"/>
      <c r="F133" s="80"/>
      <c r="G133" s="80"/>
    </row>
    <row r="134" spans="1:7" ht="15" customHeight="1">
      <c r="A134" s="76" t="s">
        <v>553</v>
      </c>
      <c r="B134" s="76"/>
      <c r="C134" s="12" t="s">
        <v>4</v>
      </c>
      <c r="D134" s="12" t="s">
        <v>501</v>
      </c>
      <c r="E134" s="12" t="s">
        <v>502</v>
      </c>
      <c r="F134" s="12" t="s">
        <v>503</v>
      </c>
      <c r="G134" s="12" t="s">
        <v>504</v>
      </c>
    </row>
    <row r="135" spans="1:7" ht="21" customHeight="1">
      <c r="A135" s="18" t="s">
        <v>1408</v>
      </c>
      <c r="B135" s="19" t="s">
        <v>1409</v>
      </c>
      <c r="C135" s="18" t="s">
        <v>14</v>
      </c>
      <c r="D135" s="18" t="s">
        <v>118</v>
      </c>
      <c r="E135" s="20">
        <v>1.1399999999999999</v>
      </c>
      <c r="F135" s="21">
        <v>130</v>
      </c>
      <c r="G135" s="21">
        <f>TRUNC(TRUNC(E135,8)*F135,2)</f>
        <v>148.19999999999999</v>
      </c>
    </row>
    <row r="136" spans="1:7" ht="15" customHeight="1">
      <c r="A136" s="18" t="s">
        <v>1410</v>
      </c>
      <c r="B136" s="19" t="s">
        <v>1411</v>
      </c>
      <c r="C136" s="18" t="s">
        <v>14</v>
      </c>
      <c r="D136" s="18" t="s">
        <v>101</v>
      </c>
      <c r="E136" s="20">
        <v>171.13</v>
      </c>
      <c r="F136" s="21">
        <v>1.1499999999999999</v>
      </c>
      <c r="G136" s="21">
        <f>TRUNC(TRUNC(E136,8)*F136,2)</f>
        <v>196.79</v>
      </c>
    </row>
    <row r="137" spans="1:7" ht="15" customHeight="1">
      <c r="A137" s="18" t="s">
        <v>1051</v>
      </c>
      <c r="B137" s="19" t="s">
        <v>1052</v>
      </c>
      <c r="C137" s="18" t="s">
        <v>14</v>
      </c>
      <c r="D137" s="18" t="s">
        <v>101</v>
      </c>
      <c r="E137" s="20">
        <v>192.52</v>
      </c>
      <c r="F137" s="21">
        <v>0.72</v>
      </c>
      <c r="G137" s="21">
        <f>TRUNC(TRUNC(E137,8)*F137,2)</f>
        <v>138.61000000000001</v>
      </c>
    </row>
    <row r="138" spans="1:7" ht="15" customHeight="1">
      <c r="A138" s="1"/>
      <c r="B138" s="1"/>
      <c r="C138" s="1"/>
      <c r="D138" s="1"/>
      <c r="E138" s="77" t="s">
        <v>555</v>
      </c>
      <c r="F138" s="77"/>
      <c r="G138" s="22">
        <f>SUM(G135:G137)</f>
        <v>483.6</v>
      </c>
    </row>
    <row r="139" spans="1:7" ht="15" customHeight="1">
      <c r="A139" s="76" t="s">
        <v>586</v>
      </c>
      <c r="B139" s="76"/>
      <c r="C139" s="12" t="s">
        <v>4</v>
      </c>
      <c r="D139" s="12" t="s">
        <v>501</v>
      </c>
      <c r="E139" s="12" t="s">
        <v>502</v>
      </c>
      <c r="F139" s="12" t="s">
        <v>503</v>
      </c>
      <c r="G139" s="12" t="s">
        <v>504</v>
      </c>
    </row>
    <row r="140" spans="1:7" ht="15" customHeight="1">
      <c r="A140" s="18" t="s">
        <v>607</v>
      </c>
      <c r="B140" s="19" t="s">
        <v>608</v>
      </c>
      <c r="C140" s="18" t="s">
        <v>14</v>
      </c>
      <c r="D140" s="18" t="s">
        <v>15</v>
      </c>
      <c r="E140" s="20">
        <v>11.1</v>
      </c>
      <c r="F140" s="21">
        <v>22.1</v>
      </c>
      <c r="G140" s="21">
        <f>TRUNC(TRUNC(E140,8)*F140,2)</f>
        <v>245.31</v>
      </c>
    </row>
    <row r="141" spans="1:7" ht="18" customHeight="1">
      <c r="A141" s="1"/>
      <c r="B141" s="1"/>
      <c r="C141" s="1"/>
      <c r="D141" s="1"/>
      <c r="E141" s="77" t="s">
        <v>589</v>
      </c>
      <c r="F141" s="77"/>
      <c r="G141" s="22">
        <f>SUM(G140:G140)</f>
        <v>245.31</v>
      </c>
    </row>
    <row r="142" spans="1:7" ht="15" customHeight="1">
      <c r="A142" s="1"/>
      <c r="B142" s="1"/>
      <c r="C142" s="1"/>
      <c r="D142" s="1"/>
      <c r="E142" s="78" t="s">
        <v>522</v>
      </c>
      <c r="F142" s="78"/>
      <c r="G142" s="4">
        <f>SUM(G138,G141)</f>
        <v>728.91000000000008</v>
      </c>
    </row>
    <row r="143" spans="1:7" ht="15" customHeight="1">
      <c r="A143" s="1"/>
      <c r="B143" s="1"/>
      <c r="C143" s="1"/>
      <c r="D143" s="1"/>
      <c r="E143" s="78" t="s">
        <v>523</v>
      </c>
      <c r="F143" s="78"/>
      <c r="G143" s="4">
        <f>ROUND(G142*(0/100),2)</f>
        <v>0</v>
      </c>
    </row>
    <row r="144" spans="1:7" ht="15" customHeight="1">
      <c r="A144" s="1"/>
      <c r="B144" s="1"/>
      <c r="C144" s="1"/>
      <c r="D144" s="1"/>
      <c r="E144" s="78" t="s">
        <v>524</v>
      </c>
      <c r="F144" s="78"/>
      <c r="G144" s="4">
        <f>G143+G142</f>
        <v>728.91000000000008</v>
      </c>
    </row>
    <row r="145" spans="1:7" ht="9.9499999999999993" customHeight="1">
      <c r="A145" s="1"/>
      <c r="B145" s="1"/>
      <c r="C145" s="1"/>
      <c r="D145" s="1"/>
      <c r="E145" s="79"/>
      <c r="F145" s="79"/>
      <c r="G145" s="79"/>
    </row>
    <row r="146" spans="1:7" ht="20.100000000000001" customHeight="1">
      <c r="A146" s="80" t="s">
        <v>1413</v>
      </c>
      <c r="B146" s="80"/>
      <c r="C146" s="80"/>
      <c r="D146" s="80"/>
      <c r="E146" s="80"/>
      <c r="F146" s="80"/>
      <c r="G146" s="80"/>
    </row>
    <row r="147" spans="1:7" ht="15" customHeight="1">
      <c r="A147" s="76" t="s">
        <v>807</v>
      </c>
      <c r="B147" s="76"/>
      <c r="C147" s="12" t="s">
        <v>4</v>
      </c>
      <c r="D147" s="12" t="s">
        <v>501</v>
      </c>
      <c r="E147" s="12" t="s">
        <v>502</v>
      </c>
      <c r="F147" s="12" t="s">
        <v>503</v>
      </c>
      <c r="G147" s="12" t="s">
        <v>504</v>
      </c>
    </row>
    <row r="148" spans="1:7" ht="38.1" customHeight="1">
      <c r="A148" s="18" t="s">
        <v>1414</v>
      </c>
      <c r="B148" s="19" t="s">
        <v>1415</v>
      </c>
      <c r="C148" s="18" t="s">
        <v>14</v>
      </c>
      <c r="D148" s="18" t="s">
        <v>840</v>
      </c>
      <c r="E148" s="20">
        <v>3.45</v>
      </c>
      <c r="F148" s="21">
        <v>0.35</v>
      </c>
      <c r="G148" s="21">
        <f>TRUNC(TRUNC(E148,8)*F148,2)</f>
        <v>1.2</v>
      </c>
    </row>
    <row r="149" spans="1:7" ht="38.1" customHeight="1">
      <c r="A149" s="18" t="s">
        <v>1416</v>
      </c>
      <c r="B149" s="19" t="s">
        <v>1417</v>
      </c>
      <c r="C149" s="18" t="s">
        <v>14</v>
      </c>
      <c r="D149" s="18" t="s">
        <v>810</v>
      </c>
      <c r="E149" s="20">
        <v>1.05</v>
      </c>
      <c r="F149" s="21">
        <v>1.89</v>
      </c>
      <c r="G149" s="21">
        <f>TRUNC(TRUNC(E149,8)*F149,2)</f>
        <v>1.98</v>
      </c>
    </row>
    <row r="150" spans="1:7" ht="18" customHeight="1">
      <c r="A150" s="1"/>
      <c r="B150" s="1"/>
      <c r="C150" s="1"/>
      <c r="D150" s="1"/>
      <c r="E150" s="77" t="s">
        <v>811</v>
      </c>
      <c r="F150" s="77"/>
      <c r="G150" s="22">
        <f>SUM(G148:G149)</f>
        <v>3.1799999999999997</v>
      </c>
    </row>
    <row r="151" spans="1:7" ht="15" customHeight="1">
      <c r="A151" s="76" t="s">
        <v>553</v>
      </c>
      <c r="B151" s="76"/>
      <c r="C151" s="12" t="s">
        <v>4</v>
      </c>
      <c r="D151" s="12" t="s">
        <v>501</v>
      </c>
      <c r="E151" s="12" t="s">
        <v>502</v>
      </c>
      <c r="F151" s="12" t="s">
        <v>503</v>
      </c>
      <c r="G151" s="12" t="s">
        <v>504</v>
      </c>
    </row>
    <row r="152" spans="1:7" ht="21" customHeight="1">
      <c r="A152" s="18" t="s">
        <v>1408</v>
      </c>
      <c r="B152" s="19" t="s">
        <v>1409</v>
      </c>
      <c r="C152" s="18" t="s">
        <v>14</v>
      </c>
      <c r="D152" s="18" t="s">
        <v>118</v>
      </c>
      <c r="E152" s="20">
        <v>1.1599999999999999</v>
      </c>
      <c r="F152" s="21">
        <v>130</v>
      </c>
      <c r="G152" s="21">
        <f>TRUNC(TRUNC(E152,8)*F152,2)</f>
        <v>150.80000000000001</v>
      </c>
    </row>
    <row r="153" spans="1:7" ht="15" customHeight="1">
      <c r="A153" s="18" t="s">
        <v>1410</v>
      </c>
      <c r="B153" s="19" t="s">
        <v>1411</v>
      </c>
      <c r="C153" s="18" t="s">
        <v>14</v>
      </c>
      <c r="D153" s="18" t="s">
        <v>101</v>
      </c>
      <c r="E153" s="20">
        <v>174.1</v>
      </c>
      <c r="F153" s="21">
        <v>1.1499999999999999</v>
      </c>
      <c r="G153" s="21">
        <f>TRUNC(TRUNC(E153,8)*F153,2)</f>
        <v>200.21</v>
      </c>
    </row>
    <row r="154" spans="1:7" ht="15" customHeight="1">
      <c r="A154" s="18" t="s">
        <v>1051</v>
      </c>
      <c r="B154" s="19" t="s">
        <v>1052</v>
      </c>
      <c r="C154" s="18" t="s">
        <v>14</v>
      </c>
      <c r="D154" s="18" t="s">
        <v>101</v>
      </c>
      <c r="E154" s="20">
        <v>195.86</v>
      </c>
      <c r="F154" s="21">
        <v>0.72</v>
      </c>
      <c r="G154" s="21">
        <f>TRUNC(TRUNC(E154,8)*F154,2)</f>
        <v>141.01</v>
      </c>
    </row>
    <row r="155" spans="1:7" ht="15" customHeight="1">
      <c r="A155" s="1"/>
      <c r="B155" s="1"/>
      <c r="C155" s="1"/>
      <c r="D155" s="1"/>
      <c r="E155" s="77" t="s">
        <v>555</v>
      </c>
      <c r="F155" s="77"/>
      <c r="G155" s="22">
        <f>SUM(G152:G154)</f>
        <v>492.02</v>
      </c>
    </row>
    <row r="156" spans="1:7" ht="15" customHeight="1">
      <c r="A156" s="76" t="s">
        <v>586</v>
      </c>
      <c r="B156" s="76"/>
      <c r="C156" s="12" t="s">
        <v>4</v>
      </c>
      <c r="D156" s="12" t="s">
        <v>501</v>
      </c>
      <c r="E156" s="12" t="s">
        <v>502</v>
      </c>
      <c r="F156" s="12" t="s">
        <v>503</v>
      </c>
      <c r="G156" s="12" t="s">
        <v>504</v>
      </c>
    </row>
    <row r="157" spans="1:7" ht="21" customHeight="1">
      <c r="A157" s="18" t="s">
        <v>1418</v>
      </c>
      <c r="B157" s="19" t="s">
        <v>1419</v>
      </c>
      <c r="C157" s="18" t="s">
        <v>14</v>
      </c>
      <c r="D157" s="18" t="s">
        <v>15</v>
      </c>
      <c r="E157" s="20">
        <v>4.5</v>
      </c>
      <c r="F157" s="21">
        <v>26.7</v>
      </c>
      <c r="G157" s="21">
        <f>TRUNC(TRUNC(E157,8)*F157,2)</f>
        <v>120.15</v>
      </c>
    </row>
    <row r="158" spans="1:7" ht="18" customHeight="1">
      <c r="A158" s="1"/>
      <c r="B158" s="1"/>
      <c r="C158" s="1"/>
      <c r="D158" s="1"/>
      <c r="E158" s="77" t="s">
        <v>589</v>
      </c>
      <c r="F158" s="77"/>
      <c r="G158" s="22">
        <f>SUM(G157:G157)</f>
        <v>120.15</v>
      </c>
    </row>
    <row r="159" spans="1:7" ht="15" customHeight="1">
      <c r="A159" s="1"/>
      <c r="B159" s="1"/>
      <c r="C159" s="1"/>
      <c r="D159" s="1"/>
      <c r="E159" s="78" t="s">
        <v>522</v>
      </c>
      <c r="F159" s="78"/>
      <c r="G159" s="4">
        <f>SUM(G150,G155,G158)</f>
        <v>615.35</v>
      </c>
    </row>
    <row r="160" spans="1:7" ht="15" customHeight="1">
      <c r="A160" s="1"/>
      <c r="B160" s="1"/>
      <c r="C160" s="1"/>
      <c r="D160" s="1"/>
      <c r="E160" s="78" t="s">
        <v>523</v>
      </c>
      <c r="F160" s="78"/>
      <c r="G160" s="4">
        <f>ROUND(G159*(0/100),2)</f>
        <v>0</v>
      </c>
    </row>
    <row r="161" spans="1:7" ht="15" customHeight="1">
      <c r="A161" s="1"/>
      <c r="B161" s="1"/>
      <c r="C161" s="1"/>
      <c r="D161" s="1"/>
      <c r="E161" s="78" t="s">
        <v>524</v>
      </c>
      <c r="F161" s="78"/>
      <c r="G161" s="4">
        <f>G160+G159</f>
        <v>615.35</v>
      </c>
    </row>
    <row r="162" spans="1:7" ht="9.9499999999999993" customHeight="1">
      <c r="A162" s="1"/>
      <c r="B162" s="1"/>
      <c r="C162" s="1"/>
      <c r="D162" s="1"/>
      <c r="E162" s="79"/>
      <c r="F162" s="79"/>
      <c r="G162" s="79"/>
    </row>
    <row r="163" spans="1:7" ht="20.100000000000001" customHeight="1">
      <c r="A163" s="80" t="s">
        <v>1420</v>
      </c>
      <c r="B163" s="80"/>
      <c r="C163" s="80"/>
      <c r="D163" s="80"/>
      <c r="E163" s="80"/>
      <c r="F163" s="80"/>
      <c r="G163" s="80"/>
    </row>
    <row r="164" spans="1:7" ht="15" customHeight="1">
      <c r="A164" s="76" t="s">
        <v>807</v>
      </c>
      <c r="B164" s="76"/>
      <c r="C164" s="12" t="s">
        <v>4</v>
      </c>
      <c r="D164" s="12" t="s">
        <v>501</v>
      </c>
      <c r="E164" s="12" t="s">
        <v>502</v>
      </c>
      <c r="F164" s="12" t="s">
        <v>503</v>
      </c>
      <c r="G164" s="12" t="s">
        <v>504</v>
      </c>
    </row>
    <row r="165" spans="1:7" ht="38.1" customHeight="1">
      <c r="A165" s="18" t="s">
        <v>1414</v>
      </c>
      <c r="B165" s="19" t="s">
        <v>1415</v>
      </c>
      <c r="C165" s="18" t="s">
        <v>14</v>
      </c>
      <c r="D165" s="18" t="s">
        <v>840</v>
      </c>
      <c r="E165" s="20">
        <v>3.27</v>
      </c>
      <c r="F165" s="21">
        <v>0.35</v>
      </c>
      <c r="G165" s="21">
        <f>TRUNC(TRUNC(E165,8)*F165,2)</f>
        <v>1.1399999999999999</v>
      </c>
    </row>
    <row r="166" spans="1:7" ht="38.1" customHeight="1">
      <c r="A166" s="18" t="s">
        <v>1416</v>
      </c>
      <c r="B166" s="19" t="s">
        <v>1417</v>
      </c>
      <c r="C166" s="18" t="s">
        <v>14</v>
      </c>
      <c r="D166" s="18" t="s">
        <v>810</v>
      </c>
      <c r="E166" s="20">
        <v>0.99</v>
      </c>
      <c r="F166" s="21">
        <v>1.89</v>
      </c>
      <c r="G166" s="21">
        <f>TRUNC(TRUNC(E166,8)*F166,2)</f>
        <v>1.87</v>
      </c>
    </row>
    <row r="167" spans="1:7" ht="18" customHeight="1">
      <c r="A167" s="1"/>
      <c r="B167" s="1"/>
      <c r="C167" s="1"/>
      <c r="D167" s="1"/>
      <c r="E167" s="77" t="s">
        <v>811</v>
      </c>
      <c r="F167" s="77"/>
      <c r="G167" s="22">
        <f>SUM(G165:G166)</f>
        <v>3.01</v>
      </c>
    </row>
    <row r="168" spans="1:7" ht="15" customHeight="1">
      <c r="A168" s="76" t="s">
        <v>553</v>
      </c>
      <c r="B168" s="76"/>
      <c r="C168" s="12" t="s">
        <v>4</v>
      </c>
      <c r="D168" s="12" t="s">
        <v>501</v>
      </c>
      <c r="E168" s="12" t="s">
        <v>502</v>
      </c>
      <c r="F168" s="12" t="s">
        <v>503</v>
      </c>
      <c r="G168" s="12" t="s">
        <v>504</v>
      </c>
    </row>
    <row r="169" spans="1:7" ht="21" customHeight="1">
      <c r="A169" s="18" t="s">
        <v>1408</v>
      </c>
      <c r="B169" s="19" t="s">
        <v>1409</v>
      </c>
      <c r="C169" s="18" t="s">
        <v>14</v>
      </c>
      <c r="D169" s="18" t="s">
        <v>118</v>
      </c>
      <c r="E169" s="20">
        <v>1.19</v>
      </c>
      <c r="F169" s="21">
        <v>130</v>
      </c>
      <c r="G169" s="21">
        <f>TRUNC(TRUNC(E169,8)*F169,2)</f>
        <v>154.69999999999999</v>
      </c>
    </row>
    <row r="170" spans="1:7" ht="15" customHeight="1">
      <c r="A170" s="18" t="s">
        <v>1410</v>
      </c>
      <c r="B170" s="19" t="s">
        <v>1411</v>
      </c>
      <c r="C170" s="18" t="s">
        <v>14</v>
      </c>
      <c r="D170" s="18" t="s">
        <v>101</v>
      </c>
      <c r="E170" s="20">
        <v>158.94999999999999</v>
      </c>
      <c r="F170" s="21">
        <v>1.1499999999999999</v>
      </c>
      <c r="G170" s="21">
        <f>TRUNC(TRUNC(E170,8)*F170,2)</f>
        <v>182.79</v>
      </c>
    </row>
    <row r="171" spans="1:7" ht="15" customHeight="1">
      <c r="A171" s="18" t="s">
        <v>1051</v>
      </c>
      <c r="B171" s="19" t="s">
        <v>1052</v>
      </c>
      <c r="C171" s="18" t="s">
        <v>14</v>
      </c>
      <c r="D171" s="18" t="s">
        <v>101</v>
      </c>
      <c r="E171" s="20">
        <v>178.82</v>
      </c>
      <c r="F171" s="21">
        <v>0.72</v>
      </c>
      <c r="G171" s="21">
        <f>TRUNC(TRUNC(E171,8)*F171,2)</f>
        <v>128.75</v>
      </c>
    </row>
    <row r="172" spans="1:7" ht="15" customHeight="1">
      <c r="A172" s="1"/>
      <c r="B172" s="1"/>
      <c r="C172" s="1"/>
      <c r="D172" s="1"/>
      <c r="E172" s="77" t="s">
        <v>555</v>
      </c>
      <c r="F172" s="77"/>
      <c r="G172" s="22">
        <f>SUM(G169:G171)</f>
        <v>466.24</v>
      </c>
    </row>
    <row r="173" spans="1:7" ht="15" customHeight="1">
      <c r="A173" s="76" t="s">
        <v>586</v>
      </c>
      <c r="B173" s="76"/>
      <c r="C173" s="12" t="s">
        <v>4</v>
      </c>
      <c r="D173" s="12" t="s">
        <v>501</v>
      </c>
      <c r="E173" s="12" t="s">
        <v>502</v>
      </c>
      <c r="F173" s="12" t="s">
        <v>503</v>
      </c>
      <c r="G173" s="12" t="s">
        <v>504</v>
      </c>
    </row>
    <row r="174" spans="1:7" ht="21" customHeight="1">
      <c r="A174" s="18" t="s">
        <v>1418</v>
      </c>
      <c r="B174" s="19" t="s">
        <v>1419</v>
      </c>
      <c r="C174" s="18" t="s">
        <v>14</v>
      </c>
      <c r="D174" s="18" t="s">
        <v>15</v>
      </c>
      <c r="E174" s="20">
        <v>4.26</v>
      </c>
      <c r="F174" s="21">
        <v>26.7</v>
      </c>
      <c r="G174" s="21">
        <f>TRUNC(TRUNC(E174,8)*F174,2)</f>
        <v>113.74</v>
      </c>
    </row>
    <row r="175" spans="1:7" ht="18" customHeight="1">
      <c r="A175" s="1"/>
      <c r="B175" s="1"/>
      <c r="C175" s="1"/>
      <c r="D175" s="1"/>
      <c r="E175" s="77" t="s">
        <v>589</v>
      </c>
      <c r="F175" s="77"/>
      <c r="G175" s="22">
        <f>SUM(G174:G174)</f>
        <v>113.74</v>
      </c>
    </row>
    <row r="176" spans="1:7" ht="15" customHeight="1">
      <c r="A176" s="1"/>
      <c r="B176" s="1"/>
      <c r="C176" s="1"/>
      <c r="D176" s="1"/>
      <c r="E176" s="78" t="s">
        <v>522</v>
      </c>
      <c r="F176" s="78"/>
      <c r="G176" s="4">
        <f>SUM(G167,G172,G175)</f>
        <v>582.99</v>
      </c>
    </row>
    <row r="177" spans="1:7" ht="15" customHeight="1">
      <c r="A177" s="1"/>
      <c r="B177" s="1"/>
      <c r="C177" s="1"/>
      <c r="D177" s="1"/>
      <c r="E177" s="78" t="s">
        <v>523</v>
      </c>
      <c r="F177" s="78"/>
      <c r="G177" s="4">
        <f>ROUND(G176*(0/100),2)</f>
        <v>0</v>
      </c>
    </row>
    <row r="178" spans="1:7" ht="15" customHeight="1">
      <c r="A178" s="1"/>
      <c r="B178" s="1"/>
      <c r="C178" s="1"/>
      <c r="D178" s="1"/>
      <c r="E178" s="78" t="s">
        <v>524</v>
      </c>
      <c r="F178" s="78"/>
      <c r="G178" s="4">
        <f>G177+G176</f>
        <v>582.99</v>
      </c>
    </row>
    <row r="179" spans="1:7" ht="9.9499999999999993" customHeight="1">
      <c r="A179" s="1"/>
      <c r="B179" s="1"/>
      <c r="C179" s="1"/>
      <c r="D179" s="1"/>
      <c r="E179" s="79"/>
      <c r="F179" s="79"/>
      <c r="G179" s="79"/>
    </row>
    <row r="180" spans="1:7" ht="20.100000000000001" customHeight="1">
      <c r="A180" s="80" t="s">
        <v>1421</v>
      </c>
      <c r="B180" s="80"/>
      <c r="C180" s="80"/>
      <c r="D180" s="80"/>
      <c r="E180" s="80"/>
      <c r="F180" s="80"/>
      <c r="G180" s="80"/>
    </row>
    <row r="181" spans="1:7" ht="15" customHeight="1">
      <c r="A181" s="76" t="s">
        <v>807</v>
      </c>
      <c r="B181" s="76"/>
      <c r="C181" s="12" t="s">
        <v>4</v>
      </c>
      <c r="D181" s="12" t="s">
        <v>501</v>
      </c>
      <c r="E181" s="12" t="s">
        <v>502</v>
      </c>
      <c r="F181" s="12" t="s">
        <v>503</v>
      </c>
      <c r="G181" s="12" t="s">
        <v>504</v>
      </c>
    </row>
    <row r="182" spans="1:7" ht="38.1" customHeight="1">
      <c r="A182" s="18" t="s">
        <v>1422</v>
      </c>
      <c r="B182" s="19" t="s">
        <v>1423</v>
      </c>
      <c r="C182" s="18" t="s">
        <v>14</v>
      </c>
      <c r="D182" s="18" t="s">
        <v>840</v>
      </c>
      <c r="E182" s="20">
        <v>2.8</v>
      </c>
      <c r="F182" s="21">
        <v>1.45</v>
      </c>
      <c r="G182" s="21">
        <f>TRUNC(TRUNC(E182,8)*F182,2)</f>
        <v>4.0599999999999996</v>
      </c>
    </row>
    <row r="183" spans="1:7" ht="38.1" customHeight="1">
      <c r="A183" s="18" t="s">
        <v>1424</v>
      </c>
      <c r="B183" s="19" t="s">
        <v>1425</v>
      </c>
      <c r="C183" s="18" t="s">
        <v>14</v>
      </c>
      <c r="D183" s="18" t="s">
        <v>810</v>
      </c>
      <c r="E183" s="20">
        <v>0.85</v>
      </c>
      <c r="F183" s="21">
        <v>5.23</v>
      </c>
      <c r="G183" s="21">
        <f>TRUNC(TRUNC(E183,8)*F183,2)</f>
        <v>4.4400000000000004</v>
      </c>
    </row>
    <row r="184" spans="1:7" ht="18" customHeight="1">
      <c r="A184" s="1"/>
      <c r="B184" s="1"/>
      <c r="C184" s="1"/>
      <c r="D184" s="1"/>
      <c r="E184" s="77" t="s">
        <v>811</v>
      </c>
      <c r="F184" s="77"/>
      <c r="G184" s="22">
        <f>SUM(G182:G183)</f>
        <v>8.5</v>
      </c>
    </row>
    <row r="185" spans="1:7" ht="15" customHeight="1">
      <c r="A185" s="76" t="s">
        <v>553</v>
      </c>
      <c r="B185" s="76"/>
      <c r="C185" s="12" t="s">
        <v>4</v>
      </c>
      <c r="D185" s="12" t="s">
        <v>501</v>
      </c>
      <c r="E185" s="12" t="s">
        <v>502</v>
      </c>
      <c r="F185" s="12" t="s">
        <v>503</v>
      </c>
      <c r="G185" s="12" t="s">
        <v>504</v>
      </c>
    </row>
    <row r="186" spans="1:7" ht="21" customHeight="1">
      <c r="A186" s="18" t="s">
        <v>1408</v>
      </c>
      <c r="B186" s="19" t="s">
        <v>1409</v>
      </c>
      <c r="C186" s="18" t="s">
        <v>14</v>
      </c>
      <c r="D186" s="18" t="s">
        <v>118</v>
      </c>
      <c r="E186" s="20">
        <v>1.18</v>
      </c>
      <c r="F186" s="21">
        <v>130</v>
      </c>
      <c r="G186" s="21">
        <f>TRUNC(TRUNC(E186,8)*F186,2)</f>
        <v>153.4</v>
      </c>
    </row>
    <row r="187" spans="1:7" ht="15" customHeight="1">
      <c r="A187" s="18" t="s">
        <v>1410</v>
      </c>
      <c r="B187" s="19" t="s">
        <v>1411</v>
      </c>
      <c r="C187" s="18" t="s">
        <v>14</v>
      </c>
      <c r="D187" s="18" t="s">
        <v>101</v>
      </c>
      <c r="E187" s="20">
        <v>157.44</v>
      </c>
      <c r="F187" s="21">
        <v>1.1499999999999999</v>
      </c>
      <c r="G187" s="21">
        <f>TRUNC(TRUNC(E187,8)*F187,2)</f>
        <v>181.05</v>
      </c>
    </row>
    <row r="188" spans="1:7" ht="15" customHeight="1">
      <c r="A188" s="18" t="s">
        <v>1051</v>
      </c>
      <c r="B188" s="19" t="s">
        <v>1052</v>
      </c>
      <c r="C188" s="18" t="s">
        <v>14</v>
      </c>
      <c r="D188" s="18" t="s">
        <v>101</v>
      </c>
      <c r="E188" s="20">
        <v>177.12</v>
      </c>
      <c r="F188" s="21">
        <v>0.72</v>
      </c>
      <c r="G188" s="21">
        <f>TRUNC(TRUNC(E188,8)*F188,2)</f>
        <v>127.52</v>
      </c>
    </row>
    <row r="189" spans="1:7" ht="15" customHeight="1">
      <c r="A189" s="1"/>
      <c r="B189" s="1"/>
      <c r="C189" s="1"/>
      <c r="D189" s="1"/>
      <c r="E189" s="77" t="s">
        <v>555</v>
      </c>
      <c r="F189" s="77"/>
      <c r="G189" s="22">
        <f>SUM(G186:G188)</f>
        <v>461.97</v>
      </c>
    </row>
    <row r="190" spans="1:7" ht="15" customHeight="1">
      <c r="A190" s="76" t="s">
        <v>586</v>
      </c>
      <c r="B190" s="76"/>
      <c r="C190" s="12" t="s">
        <v>4</v>
      </c>
      <c r="D190" s="12" t="s">
        <v>501</v>
      </c>
      <c r="E190" s="12" t="s">
        <v>502</v>
      </c>
      <c r="F190" s="12" t="s">
        <v>503</v>
      </c>
      <c r="G190" s="12" t="s">
        <v>504</v>
      </c>
    </row>
    <row r="191" spans="1:7" ht="21" customHeight="1">
      <c r="A191" s="18" t="s">
        <v>1418</v>
      </c>
      <c r="B191" s="19" t="s">
        <v>1419</v>
      </c>
      <c r="C191" s="18" t="s">
        <v>14</v>
      </c>
      <c r="D191" s="18" t="s">
        <v>15</v>
      </c>
      <c r="E191" s="20">
        <v>3.65</v>
      </c>
      <c r="F191" s="21">
        <v>26.7</v>
      </c>
      <c r="G191" s="21">
        <f>TRUNC(TRUNC(E191,8)*F191,2)</f>
        <v>97.45</v>
      </c>
    </row>
    <row r="192" spans="1:7" ht="15" customHeight="1">
      <c r="A192" s="18" t="s">
        <v>607</v>
      </c>
      <c r="B192" s="19" t="s">
        <v>608</v>
      </c>
      <c r="C192" s="18" t="s">
        <v>14</v>
      </c>
      <c r="D192" s="18" t="s">
        <v>15</v>
      </c>
      <c r="E192" s="20">
        <v>0.79</v>
      </c>
      <c r="F192" s="21">
        <v>22.1</v>
      </c>
      <c r="G192" s="21">
        <f>TRUNC(TRUNC(E192,8)*F192,2)</f>
        <v>17.45</v>
      </c>
    </row>
    <row r="193" spans="1:7" ht="18" customHeight="1">
      <c r="A193" s="1"/>
      <c r="B193" s="1"/>
      <c r="C193" s="1"/>
      <c r="D193" s="1"/>
      <c r="E193" s="77" t="s">
        <v>589</v>
      </c>
      <c r="F193" s="77"/>
      <c r="G193" s="22">
        <f>SUM(G191:G192)</f>
        <v>114.9</v>
      </c>
    </row>
    <row r="194" spans="1:7" ht="15" customHeight="1">
      <c r="A194" s="1"/>
      <c r="B194" s="1"/>
      <c r="C194" s="1"/>
      <c r="D194" s="1"/>
      <c r="E194" s="78" t="s">
        <v>522</v>
      </c>
      <c r="F194" s="78"/>
      <c r="G194" s="4">
        <f>SUM(G184,G189,G193)</f>
        <v>585.37</v>
      </c>
    </row>
    <row r="195" spans="1:7" ht="15" customHeight="1">
      <c r="A195" s="1"/>
      <c r="B195" s="1"/>
      <c r="C195" s="1"/>
      <c r="D195" s="1"/>
      <c r="E195" s="78" t="s">
        <v>523</v>
      </c>
      <c r="F195" s="78"/>
      <c r="G195" s="4">
        <f>ROUND(G194*(0/100),2)</f>
        <v>0</v>
      </c>
    </row>
    <row r="196" spans="1:7" ht="15" customHeight="1">
      <c r="A196" s="1"/>
      <c r="B196" s="1"/>
      <c r="C196" s="1"/>
      <c r="D196" s="1"/>
      <c r="E196" s="78" t="s">
        <v>524</v>
      </c>
      <c r="F196" s="78"/>
      <c r="G196" s="4">
        <f>G195+G194</f>
        <v>585.37</v>
      </c>
    </row>
    <row r="197" spans="1:7" ht="9.9499999999999993" customHeight="1">
      <c r="A197" s="1"/>
      <c r="B197" s="1"/>
      <c r="C197" s="1"/>
      <c r="D197" s="1"/>
      <c r="E197" s="79"/>
      <c r="F197" s="79"/>
      <c r="G197" s="79"/>
    </row>
    <row r="198" spans="1:7" ht="20.100000000000001" customHeight="1">
      <c r="A198" s="80" t="s">
        <v>1426</v>
      </c>
      <c r="B198" s="80"/>
      <c r="C198" s="80"/>
      <c r="D198" s="80"/>
      <c r="E198" s="80"/>
      <c r="F198" s="80"/>
      <c r="G198" s="80"/>
    </row>
    <row r="199" spans="1:7" ht="15" customHeight="1">
      <c r="A199" s="76" t="s">
        <v>553</v>
      </c>
      <c r="B199" s="76"/>
      <c r="C199" s="12" t="s">
        <v>4</v>
      </c>
      <c r="D199" s="12" t="s">
        <v>501</v>
      </c>
      <c r="E199" s="12" t="s">
        <v>502</v>
      </c>
      <c r="F199" s="12" t="s">
        <v>503</v>
      </c>
      <c r="G199" s="12" t="s">
        <v>504</v>
      </c>
    </row>
    <row r="200" spans="1:7" ht="21" customHeight="1">
      <c r="A200" s="18" t="s">
        <v>1427</v>
      </c>
      <c r="B200" s="19" t="s">
        <v>1428</v>
      </c>
      <c r="C200" s="18" t="s">
        <v>14</v>
      </c>
      <c r="D200" s="18" t="s">
        <v>118</v>
      </c>
      <c r="E200" s="20">
        <v>0.94</v>
      </c>
      <c r="F200" s="21">
        <v>131.69</v>
      </c>
      <c r="G200" s="21">
        <f>TRUNC(TRUNC(E200,8)*F200,2)</f>
        <v>123.78</v>
      </c>
    </row>
    <row r="201" spans="1:7" ht="15" customHeight="1">
      <c r="A201" s="18" t="s">
        <v>1051</v>
      </c>
      <c r="B201" s="19" t="s">
        <v>1052</v>
      </c>
      <c r="C201" s="18" t="s">
        <v>14</v>
      </c>
      <c r="D201" s="18" t="s">
        <v>101</v>
      </c>
      <c r="E201" s="20">
        <v>422.63</v>
      </c>
      <c r="F201" s="21">
        <v>0.72</v>
      </c>
      <c r="G201" s="21">
        <f>TRUNC(TRUNC(E201,8)*F201,2)</f>
        <v>304.29000000000002</v>
      </c>
    </row>
    <row r="202" spans="1:7" ht="15" customHeight="1">
      <c r="A202" s="1"/>
      <c r="B202" s="1"/>
      <c r="C202" s="1"/>
      <c r="D202" s="1"/>
      <c r="E202" s="77" t="s">
        <v>555</v>
      </c>
      <c r="F202" s="77"/>
      <c r="G202" s="22">
        <f>SUM(G200:G201)</f>
        <v>428.07000000000005</v>
      </c>
    </row>
    <row r="203" spans="1:7" ht="15" customHeight="1">
      <c r="A203" s="76" t="s">
        <v>586</v>
      </c>
      <c r="B203" s="76"/>
      <c r="C203" s="12" t="s">
        <v>4</v>
      </c>
      <c r="D203" s="12" t="s">
        <v>501</v>
      </c>
      <c r="E203" s="12" t="s">
        <v>502</v>
      </c>
      <c r="F203" s="12" t="s">
        <v>503</v>
      </c>
      <c r="G203" s="12" t="s">
        <v>504</v>
      </c>
    </row>
    <row r="204" spans="1:7" ht="15" customHeight="1">
      <c r="A204" s="18" t="s">
        <v>607</v>
      </c>
      <c r="B204" s="19" t="s">
        <v>608</v>
      </c>
      <c r="C204" s="18" t="s">
        <v>14</v>
      </c>
      <c r="D204" s="18" t="s">
        <v>15</v>
      </c>
      <c r="E204" s="20">
        <v>11.02</v>
      </c>
      <c r="F204" s="21">
        <v>22.1</v>
      </c>
      <c r="G204" s="21">
        <f>TRUNC(TRUNC(E204,8)*F204,2)</f>
        <v>243.54</v>
      </c>
    </row>
    <row r="205" spans="1:7" ht="18" customHeight="1">
      <c r="A205" s="1"/>
      <c r="B205" s="1"/>
      <c r="C205" s="1"/>
      <c r="D205" s="1"/>
      <c r="E205" s="77" t="s">
        <v>589</v>
      </c>
      <c r="F205" s="77"/>
      <c r="G205" s="22">
        <f>SUM(G204:G204)</f>
        <v>243.54</v>
      </c>
    </row>
    <row r="206" spans="1:7" ht="15" customHeight="1">
      <c r="A206" s="1"/>
      <c r="B206" s="1"/>
      <c r="C206" s="1"/>
      <c r="D206" s="1"/>
      <c r="E206" s="78" t="s">
        <v>522</v>
      </c>
      <c r="F206" s="78"/>
      <c r="G206" s="4">
        <f>SUM(G202,G205)</f>
        <v>671.61</v>
      </c>
    </row>
    <row r="207" spans="1:7" ht="15" customHeight="1">
      <c r="A207" s="1"/>
      <c r="B207" s="1"/>
      <c r="C207" s="1"/>
      <c r="D207" s="1"/>
      <c r="E207" s="78" t="s">
        <v>523</v>
      </c>
      <c r="F207" s="78"/>
      <c r="G207" s="4">
        <f>ROUND(G206*(0/100),2)</f>
        <v>0</v>
      </c>
    </row>
    <row r="208" spans="1:7" ht="15" customHeight="1">
      <c r="A208" s="1"/>
      <c r="B208" s="1"/>
      <c r="C208" s="1"/>
      <c r="D208" s="1"/>
      <c r="E208" s="78" t="s">
        <v>524</v>
      </c>
      <c r="F208" s="78"/>
      <c r="G208" s="4">
        <f>G207+G206</f>
        <v>671.61</v>
      </c>
    </row>
    <row r="209" spans="1:7" ht="9.9499999999999993" customHeight="1">
      <c r="A209" s="1"/>
      <c r="B209" s="1"/>
      <c r="C209" s="1"/>
      <c r="D209" s="1"/>
      <c r="E209" s="79"/>
      <c r="F209" s="79"/>
      <c r="G209" s="79"/>
    </row>
    <row r="210" spans="1:7" ht="20.100000000000001" customHeight="1">
      <c r="A210" s="80" t="s">
        <v>1429</v>
      </c>
      <c r="B210" s="80"/>
      <c r="C210" s="80"/>
      <c r="D210" s="80"/>
      <c r="E210" s="80"/>
      <c r="F210" s="80"/>
      <c r="G210" s="80"/>
    </row>
    <row r="211" spans="1:7" ht="15" customHeight="1">
      <c r="A211" s="76" t="s">
        <v>807</v>
      </c>
      <c r="B211" s="76"/>
      <c r="C211" s="12" t="s">
        <v>4</v>
      </c>
      <c r="D211" s="12" t="s">
        <v>501</v>
      </c>
      <c r="E211" s="12" t="s">
        <v>502</v>
      </c>
      <c r="F211" s="12" t="s">
        <v>503</v>
      </c>
      <c r="G211" s="12" t="s">
        <v>504</v>
      </c>
    </row>
    <row r="212" spans="1:7" ht="38.1" customHeight="1">
      <c r="A212" s="18" t="s">
        <v>1414</v>
      </c>
      <c r="B212" s="19" t="s">
        <v>1415</v>
      </c>
      <c r="C212" s="18" t="s">
        <v>14</v>
      </c>
      <c r="D212" s="18" t="s">
        <v>840</v>
      </c>
      <c r="E212" s="20">
        <v>3.31</v>
      </c>
      <c r="F212" s="21">
        <v>0.35</v>
      </c>
      <c r="G212" s="21">
        <f>TRUNC(TRUNC(E212,8)*F212,2)</f>
        <v>1.1499999999999999</v>
      </c>
    </row>
    <row r="213" spans="1:7" ht="38.1" customHeight="1">
      <c r="A213" s="18" t="s">
        <v>1416</v>
      </c>
      <c r="B213" s="19" t="s">
        <v>1417</v>
      </c>
      <c r="C213" s="18" t="s">
        <v>14</v>
      </c>
      <c r="D213" s="18" t="s">
        <v>810</v>
      </c>
      <c r="E213" s="20">
        <v>1.01</v>
      </c>
      <c r="F213" s="21">
        <v>1.89</v>
      </c>
      <c r="G213" s="21">
        <f>TRUNC(TRUNC(E213,8)*F213,2)</f>
        <v>1.9</v>
      </c>
    </row>
    <row r="214" spans="1:7" ht="18" customHeight="1">
      <c r="A214" s="1"/>
      <c r="B214" s="1"/>
      <c r="C214" s="1"/>
      <c r="D214" s="1"/>
      <c r="E214" s="77" t="s">
        <v>811</v>
      </c>
      <c r="F214" s="77"/>
      <c r="G214" s="22">
        <f>SUM(G212:G213)</f>
        <v>3.05</v>
      </c>
    </row>
    <row r="215" spans="1:7" ht="15" customHeight="1">
      <c r="A215" s="76" t="s">
        <v>553</v>
      </c>
      <c r="B215" s="76"/>
      <c r="C215" s="12" t="s">
        <v>4</v>
      </c>
      <c r="D215" s="12" t="s">
        <v>501</v>
      </c>
      <c r="E215" s="12" t="s">
        <v>502</v>
      </c>
      <c r="F215" s="12" t="s">
        <v>503</v>
      </c>
      <c r="G215" s="12" t="s">
        <v>504</v>
      </c>
    </row>
    <row r="216" spans="1:7" ht="21" customHeight="1">
      <c r="A216" s="18" t="s">
        <v>1427</v>
      </c>
      <c r="B216" s="19" t="s">
        <v>1428</v>
      </c>
      <c r="C216" s="18" t="s">
        <v>14</v>
      </c>
      <c r="D216" s="18" t="s">
        <v>118</v>
      </c>
      <c r="E216" s="20">
        <v>0.95</v>
      </c>
      <c r="F216" s="21">
        <v>131.69</v>
      </c>
      <c r="G216" s="21">
        <f>TRUNC(TRUNC(E216,8)*F216,2)</f>
        <v>125.1</v>
      </c>
    </row>
    <row r="217" spans="1:7" ht="15" customHeight="1">
      <c r="A217" s="18" t="s">
        <v>1051</v>
      </c>
      <c r="B217" s="19" t="s">
        <v>1052</v>
      </c>
      <c r="C217" s="18" t="s">
        <v>14</v>
      </c>
      <c r="D217" s="18" t="s">
        <v>101</v>
      </c>
      <c r="E217" s="20">
        <v>426.49</v>
      </c>
      <c r="F217" s="21">
        <v>0.72</v>
      </c>
      <c r="G217" s="21">
        <f>TRUNC(TRUNC(E217,8)*F217,2)</f>
        <v>307.07</v>
      </c>
    </row>
    <row r="218" spans="1:7" ht="15" customHeight="1">
      <c r="A218" s="1"/>
      <c r="B218" s="1"/>
      <c r="C218" s="1"/>
      <c r="D218" s="1"/>
      <c r="E218" s="77" t="s">
        <v>555</v>
      </c>
      <c r="F218" s="77"/>
      <c r="G218" s="22">
        <f>SUM(G216:G217)</f>
        <v>432.16999999999996</v>
      </c>
    </row>
    <row r="219" spans="1:7" ht="15" customHeight="1">
      <c r="A219" s="76" t="s">
        <v>586</v>
      </c>
      <c r="B219" s="76"/>
      <c r="C219" s="12" t="s">
        <v>4</v>
      </c>
      <c r="D219" s="12" t="s">
        <v>501</v>
      </c>
      <c r="E219" s="12" t="s">
        <v>502</v>
      </c>
      <c r="F219" s="12" t="s">
        <v>503</v>
      </c>
      <c r="G219" s="12" t="s">
        <v>504</v>
      </c>
    </row>
    <row r="220" spans="1:7" ht="21" customHeight="1">
      <c r="A220" s="18" t="s">
        <v>1418</v>
      </c>
      <c r="B220" s="19" t="s">
        <v>1419</v>
      </c>
      <c r="C220" s="18" t="s">
        <v>14</v>
      </c>
      <c r="D220" s="18" t="s">
        <v>15</v>
      </c>
      <c r="E220" s="20">
        <v>4.32</v>
      </c>
      <c r="F220" s="21">
        <v>26.7</v>
      </c>
      <c r="G220" s="21">
        <f>TRUNC(TRUNC(E220,8)*F220,2)</f>
        <v>115.34</v>
      </c>
    </row>
    <row r="221" spans="1:7" ht="18" customHeight="1">
      <c r="A221" s="1"/>
      <c r="B221" s="1"/>
      <c r="C221" s="1"/>
      <c r="D221" s="1"/>
      <c r="E221" s="77" t="s">
        <v>589</v>
      </c>
      <c r="F221" s="77"/>
      <c r="G221" s="22">
        <f>SUM(G220:G220)</f>
        <v>115.34</v>
      </c>
    </row>
    <row r="222" spans="1:7" ht="15" customHeight="1">
      <c r="A222" s="1"/>
      <c r="B222" s="1"/>
      <c r="C222" s="1"/>
      <c r="D222" s="1"/>
      <c r="E222" s="78" t="s">
        <v>522</v>
      </c>
      <c r="F222" s="78"/>
      <c r="G222" s="4">
        <f>SUM(G214,G218,G221)</f>
        <v>550.55999999999995</v>
      </c>
    </row>
    <row r="223" spans="1:7" ht="15" customHeight="1">
      <c r="A223" s="1"/>
      <c r="B223" s="1"/>
      <c r="C223" s="1"/>
      <c r="D223" s="1"/>
      <c r="E223" s="78" t="s">
        <v>523</v>
      </c>
      <c r="F223" s="78"/>
      <c r="G223" s="4">
        <f>ROUND(G222*(0/100),2)</f>
        <v>0</v>
      </c>
    </row>
    <row r="224" spans="1:7" ht="15" customHeight="1">
      <c r="A224" s="1"/>
      <c r="B224" s="1"/>
      <c r="C224" s="1"/>
      <c r="D224" s="1"/>
      <c r="E224" s="78" t="s">
        <v>524</v>
      </c>
      <c r="F224" s="78"/>
      <c r="G224" s="4">
        <f>G223+G222</f>
        <v>550.55999999999995</v>
      </c>
    </row>
    <row r="225" spans="1:7" ht="9.9499999999999993" customHeight="1">
      <c r="A225" s="1"/>
      <c r="B225" s="1"/>
      <c r="C225" s="1"/>
      <c r="D225" s="1"/>
      <c r="E225" s="79"/>
      <c r="F225" s="79"/>
      <c r="G225" s="79"/>
    </row>
    <row r="226" spans="1:7" ht="20.100000000000001" customHeight="1">
      <c r="A226" s="80" t="s">
        <v>1430</v>
      </c>
      <c r="B226" s="80"/>
      <c r="C226" s="80"/>
      <c r="D226" s="80"/>
      <c r="E226" s="80"/>
      <c r="F226" s="80"/>
      <c r="G226" s="80"/>
    </row>
    <row r="227" spans="1:7" ht="15" customHeight="1">
      <c r="A227" s="76" t="s">
        <v>807</v>
      </c>
      <c r="B227" s="76"/>
      <c r="C227" s="12" t="s">
        <v>4</v>
      </c>
      <c r="D227" s="12" t="s">
        <v>501</v>
      </c>
      <c r="E227" s="12" t="s">
        <v>502</v>
      </c>
      <c r="F227" s="12" t="s">
        <v>503</v>
      </c>
      <c r="G227" s="12" t="s">
        <v>504</v>
      </c>
    </row>
    <row r="228" spans="1:7" ht="38.1" customHeight="1">
      <c r="A228" s="18" t="s">
        <v>1414</v>
      </c>
      <c r="B228" s="19" t="s">
        <v>1415</v>
      </c>
      <c r="C228" s="18" t="s">
        <v>14</v>
      </c>
      <c r="D228" s="18" t="s">
        <v>840</v>
      </c>
      <c r="E228" s="20">
        <v>2.88</v>
      </c>
      <c r="F228" s="21">
        <v>0.35</v>
      </c>
      <c r="G228" s="21">
        <f>TRUNC(TRUNC(E228,8)*F228,2)</f>
        <v>1</v>
      </c>
    </row>
    <row r="229" spans="1:7" ht="38.1" customHeight="1">
      <c r="A229" s="18" t="s">
        <v>1416</v>
      </c>
      <c r="B229" s="19" t="s">
        <v>1417</v>
      </c>
      <c r="C229" s="18" t="s">
        <v>14</v>
      </c>
      <c r="D229" s="18" t="s">
        <v>810</v>
      </c>
      <c r="E229" s="20">
        <v>0.87</v>
      </c>
      <c r="F229" s="21">
        <v>1.89</v>
      </c>
      <c r="G229" s="21">
        <f>TRUNC(TRUNC(E229,8)*F229,2)</f>
        <v>1.64</v>
      </c>
    </row>
    <row r="230" spans="1:7" ht="18" customHeight="1">
      <c r="A230" s="1"/>
      <c r="B230" s="1"/>
      <c r="C230" s="1"/>
      <c r="D230" s="1"/>
      <c r="E230" s="77" t="s">
        <v>811</v>
      </c>
      <c r="F230" s="77"/>
      <c r="G230" s="22">
        <f>SUM(G228:G229)</f>
        <v>2.6399999999999997</v>
      </c>
    </row>
    <row r="231" spans="1:7" ht="15" customHeight="1">
      <c r="A231" s="76" t="s">
        <v>553</v>
      </c>
      <c r="B231" s="76"/>
      <c r="C231" s="12" t="s">
        <v>4</v>
      </c>
      <c r="D231" s="12" t="s">
        <v>501</v>
      </c>
      <c r="E231" s="12" t="s">
        <v>502</v>
      </c>
      <c r="F231" s="12" t="s">
        <v>503</v>
      </c>
      <c r="G231" s="12" t="s">
        <v>504</v>
      </c>
    </row>
    <row r="232" spans="1:7" ht="29.1" customHeight="1">
      <c r="A232" s="18" t="s">
        <v>1431</v>
      </c>
      <c r="B232" s="19" t="s">
        <v>1432</v>
      </c>
      <c r="C232" s="18" t="s">
        <v>14</v>
      </c>
      <c r="D232" s="18" t="s">
        <v>817</v>
      </c>
      <c r="E232" s="20">
        <v>19.440000000000001</v>
      </c>
      <c r="F232" s="21">
        <v>8.06</v>
      </c>
      <c r="G232" s="21">
        <f>TRUNC(TRUNC(E232,8)*F232,2)</f>
        <v>156.68</v>
      </c>
    </row>
    <row r="233" spans="1:7" ht="21" customHeight="1">
      <c r="A233" s="18" t="s">
        <v>1408</v>
      </c>
      <c r="B233" s="19" t="s">
        <v>1409</v>
      </c>
      <c r="C233" s="18" t="s">
        <v>14</v>
      </c>
      <c r="D233" s="18" t="s">
        <v>118</v>
      </c>
      <c r="E233" s="20">
        <v>1.08</v>
      </c>
      <c r="F233" s="21">
        <v>130</v>
      </c>
      <c r="G233" s="21">
        <f>TRUNC(TRUNC(E233,8)*F233,2)</f>
        <v>140.4</v>
      </c>
    </row>
    <row r="234" spans="1:7" ht="15" customHeight="1">
      <c r="A234" s="18" t="s">
        <v>1051</v>
      </c>
      <c r="B234" s="19" t="s">
        <v>1052</v>
      </c>
      <c r="C234" s="18" t="s">
        <v>14</v>
      </c>
      <c r="D234" s="18" t="s">
        <v>101</v>
      </c>
      <c r="E234" s="20">
        <v>486</v>
      </c>
      <c r="F234" s="21">
        <v>0.72</v>
      </c>
      <c r="G234" s="21">
        <f>TRUNC(TRUNC(E234,8)*F234,2)</f>
        <v>349.92</v>
      </c>
    </row>
    <row r="235" spans="1:7" ht="15" customHeight="1">
      <c r="A235" s="1"/>
      <c r="B235" s="1"/>
      <c r="C235" s="1"/>
      <c r="D235" s="1"/>
      <c r="E235" s="77" t="s">
        <v>555</v>
      </c>
      <c r="F235" s="77"/>
      <c r="G235" s="22">
        <f>SUM(G232:G234)</f>
        <v>647</v>
      </c>
    </row>
    <row r="236" spans="1:7" ht="15" customHeight="1">
      <c r="A236" s="76" t="s">
        <v>586</v>
      </c>
      <c r="B236" s="76"/>
      <c r="C236" s="12" t="s">
        <v>4</v>
      </c>
      <c r="D236" s="12" t="s">
        <v>501</v>
      </c>
      <c r="E236" s="12" t="s">
        <v>502</v>
      </c>
      <c r="F236" s="12" t="s">
        <v>503</v>
      </c>
      <c r="G236" s="12" t="s">
        <v>504</v>
      </c>
    </row>
    <row r="237" spans="1:7" ht="21" customHeight="1">
      <c r="A237" s="18" t="s">
        <v>1418</v>
      </c>
      <c r="B237" s="19" t="s">
        <v>1419</v>
      </c>
      <c r="C237" s="18" t="s">
        <v>14</v>
      </c>
      <c r="D237" s="18" t="s">
        <v>15</v>
      </c>
      <c r="E237" s="20">
        <v>3.75</v>
      </c>
      <c r="F237" s="21">
        <v>26.7</v>
      </c>
      <c r="G237" s="21">
        <f>TRUNC(TRUNC(E237,8)*F237,2)</f>
        <v>100.12</v>
      </c>
    </row>
    <row r="238" spans="1:7" ht="18" customHeight="1">
      <c r="A238" s="1"/>
      <c r="B238" s="1"/>
      <c r="C238" s="1"/>
      <c r="D238" s="1"/>
      <c r="E238" s="77" t="s">
        <v>589</v>
      </c>
      <c r="F238" s="77"/>
      <c r="G238" s="22">
        <f>SUM(G237:G237)</f>
        <v>100.12</v>
      </c>
    </row>
    <row r="239" spans="1:7" ht="15" customHeight="1">
      <c r="A239" s="1"/>
      <c r="B239" s="1"/>
      <c r="C239" s="1"/>
      <c r="D239" s="1"/>
      <c r="E239" s="78" t="s">
        <v>522</v>
      </c>
      <c r="F239" s="78"/>
      <c r="G239" s="4">
        <f>SUM(G230,G235,G238)</f>
        <v>749.76</v>
      </c>
    </row>
    <row r="240" spans="1:7" ht="15" customHeight="1">
      <c r="A240" s="1"/>
      <c r="B240" s="1"/>
      <c r="C240" s="1"/>
      <c r="D240" s="1"/>
      <c r="E240" s="78" t="s">
        <v>523</v>
      </c>
      <c r="F240" s="78"/>
      <c r="G240" s="4">
        <f>ROUND(G239*(0/100),2)</f>
        <v>0</v>
      </c>
    </row>
    <row r="241" spans="1:7" ht="15" customHeight="1">
      <c r="A241" s="1"/>
      <c r="B241" s="1"/>
      <c r="C241" s="1"/>
      <c r="D241" s="1"/>
      <c r="E241" s="78" t="s">
        <v>524</v>
      </c>
      <c r="F241" s="78"/>
      <c r="G241" s="4">
        <f>G240+G239</f>
        <v>749.76</v>
      </c>
    </row>
    <row r="242" spans="1:7" ht="9.9499999999999993" customHeight="1">
      <c r="A242" s="1"/>
      <c r="B242" s="1"/>
      <c r="C242" s="1"/>
      <c r="D242" s="1"/>
      <c r="E242" s="79"/>
      <c r="F242" s="79"/>
      <c r="G242" s="79"/>
    </row>
    <row r="243" spans="1:7" ht="20.100000000000001" customHeight="1">
      <c r="A243" s="80" t="s">
        <v>1433</v>
      </c>
      <c r="B243" s="80"/>
      <c r="C243" s="80"/>
      <c r="D243" s="80"/>
      <c r="E243" s="80"/>
      <c r="F243" s="80"/>
      <c r="G243" s="80"/>
    </row>
    <row r="244" spans="1:7" ht="15" customHeight="1">
      <c r="A244" s="76" t="s">
        <v>553</v>
      </c>
      <c r="B244" s="76"/>
      <c r="C244" s="12" t="s">
        <v>4</v>
      </c>
      <c r="D244" s="12" t="s">
        <v>501</v>
      </c>
      <c r="E244" s="12" t="s">
        <v>502</v>
      </c>
      <c r="F244" s="12" t="s">
        <v>503</v>
      </c>
      <c r="G244" s="12" t="s">
        <v>504</v>
      </c>
    </row>
    <row r="245" spans="1:7" ht="21" customHeight="1">
      <c r="A245" s="18" t="s">
        <v>1408</v>
      </c>
      <c r="B245" s="19" t="s">
        <v>1409</v>
      </c>
      <c r="C245" s="18" t="s">
        <v>14</v>
      </c>
      <c r="D245" s="18" t="s">
        <v>118</v>
      </c>
      <c r="E245" s="20">
        <v>1.25</v>
      </c>
      <c r="F245" s="21">
        <v>130</v>
      </c>
      <c r="G245" s="21">
        <f>TRUNC(TRUNC(E245,8)*F245,2)</f>
        <v>162.5</v>
      </c>
    </row>
    <row r="246" spans="1:7" ht="15" customHeight="1">
      <c r="A246" s="18" t="s">
        <v>1051</v>
      </c>
      <c r="B246" s="19" t="s">
        <v>1052</v>
      </c>
      <c r="C246" s="18" t="s">
        <v>14</v>
      </c>
      <c r="D246" s="18" t="s">
        <v>101</v>
      </c>
      <c r="E246" s="20">
        <v>563.59</v>
      </c>
      <c r="F246" s="21">
        <v>0.72</v>
      </c>
      <c r="G246" s="21">
        <f>TRUNC(TRUNC(E246,8)*F246,2)</f>
        <v>405.78</v>
      </c>
    </row>
    <row r="247" spans="1:7" ht="15" customHeight="1">
      <c r="A247" s="1"/>
      <c r="B247" s="1"/>
      <c r="C247" s="1"/>
      <c r="D247" s="1"/>
      <c r="E247" s="77" t="s">
        <v>555</v>
      </c>
      <c r="F247" s="77"/>
      <c r="G247" s="22">
        <f>SUM(G245:G246)</f>
        <v>568.28</v>
      </c>
    </row>
    <row r="248" spans="1:7" ht="15" customHeight="1">
      <c r="A248" s="76" t="s">
        <v>586</v>
      </c>
      <c r="B248" s="76"/>
      <c r="C248" s="12" t="s">
        <v>4</v>
      </c>
      <c r="D248" s="12" t="s">
        <v>501</v>
      </c>
      <c r="E248" s="12" t="s">
        <v>502</v>
      </c>
      <c r="F248" s="12" t="s">
        <v>503</v>
      </c>
      <c r="G248" s="12" t="s">
        <v>504</v>
      </c>
    </row>
    <row r="249" spans="1:7" ht="15" customHeight="1">
      <c r="A249" s="18" t="s">
        <v>607</v>
      </c>
      <c r="B249" s="19" t="s">
        <v>608</v>
      </c>
      <c r="C249" s="18" t="s">
        <v>14</v>
      </c>
      <c r="D249" s="18" t="s">
        <v>15</v>
      </c>
      <c r="E249" s="20">
        <v>11.65</v>
      </c>
      <c r="F249" s="21">
        <v>22.1</v>
      </c>
      <c r="G249" s="21">
        <f>TRUNC(TRUNC(E249,8)*F249,2)</f>
        <v>257.45999999999998</v>
      </c>
    </row>
    <row r="250" spans="1:7" ht="18" customHeight="1">
      <c r="A250" s="1"/>
      <c r="B250" s="1"/>
      <c r="C250" s="1"/>
      <c r="D250" s="1"/>
      <c r="E250" s="77" t="s">
        <v>589</v>
      </c>
      <c r="F250" s="77"/>
      <c r="G250" s="22">
        <f>SUM(G249:G249)</f>
        <v>257.45999999999998</v>
      </c>
    </row>
    <row r="251" spans="1:7" ht="15" customHeight="1">
      <c r="A251" s="1"/>
      <c r="B251" s="1"/>
      <c r="C251" s="1"/>
      <c r="D251" s="1"/>
      <c r="E251" s="78" t="s">
        <v>522</v>
      </c>
      <c r="F251" s="78"/>
      <c r="G251" s="4">
        <f>SUM(G247,G250)</f>
        <v>825.74</v>
      </c>
    </row>
    <row r="252" spans="1:7" ht="15" customHeight="1">
      <c r="A252" s="1"/>
      <c r="B252" s="1"/>
      <c r="C252" s="1"/>
      <c r="D252" s="1"/>
      <c r="E252" s="78" t="s">
        <v>523</v>
      </c>
      <c r="F252" s="78"/>
      <c r="G252" s="4">
        <f>ROUND(G251*(0/100),2)</f>
        <v>0</v>
      </c>
    </row>
    <row r="253" spans="1:7" ht="15" customHeight="1">
      <c r="A253" s="1"/>
      <c r="B253" s="1"/>
      <c r="C253" s="1"/>
      <c r="D253" s="1"/>
      <c r="E253" s="78" t="s">
        <v>524</v>
      </c>
      <c r="F253" s="78"/>
      <c r="G253" s="4">
        <f>G252+G251</f>
        <v>825.74</v>
      </c>
    </row>
    <row r="254" spans="1:7" ht="9.9499999999999993" customHeight="1">
      <c r="A254" s="1"/>
      <c r="B254" s="1"/>
      <c r="C254" s="1"/>
      <c r="D254" s="1"/>
      <c r="E254" s="79"/>
      <c r="F254" s="79"/>
      <c r="G254" s="79"/>
    </row>
    <row r="255" spans="1:7" ht="20.100000000000001" customHeight="1">
      <c r="A255" s="80" t="s">
        <v>1434</v>
      </c>
      <c r="B255" s="80"/>
      <c r="C255" s="80"/>
      <c r="D255" s="80"/>
      <c r="E255" s="80"/>
      <c r="F255" s="80"/>
      <c r="G255" s="80"/>
    </row>
    <row r="256" spans="1:7" ht="15" customHeight="1">
      <c r="A256" s="76" t="s">
        <v>553</v>
      </c>
      <c r="B256" s="76"/>
      <c r="C256" s="12" t="s">
        <v>4</v>
      </c>
      <c r="D256" s="12" t="s">
        <v>501</v>
      </c>
      <c r="E256" s="12" t="s">
        <v>502</v>
      </c>
      <c r="F256" s="12" t="s">
        <v>503</v>
      </c>
      <c r="G256" s="12" t="s">
        <v>504</v>
      </c>
    </row>
    <row r="257" spans="1:7" ht="21" customHeight="1">
      <c r="A257" s="18" t="s">
        <v>1408</v>
      </c>
      <c r="B257" s="19" t="s">
        <v>1409</v>
      </c>
      <c r="C257" s="18" t="s">
        <v>14</v>
      </c>
      <c r="D257" s="18" t="s">
        <v>118</v>
      </c>
      <c r="E257" s="20">
        <v>1.07</v>
      </c>
      <c r="F257" s="21">
        <v>130</v>
      </c>
      <c r="G257" s="21">
        <f>TRUNC(TRUNC(E257,8)*F257,2)</f>
        <v>139.1</v>
      </c>
    </row>
    <row r="258" spans="1:7" ht="15" customHeight="1">
      <c r="A258" s="18" t="s">
        <v>1051</v>
      </c>
      <c r="B258" s="19" t="s">
        <v>1052</v>
      </c>
      <c r="C258" s="18" t="s">
        <v>14</v>
      </c>
      <c r="D258" s="18" t="s">
        <v>101</v>
      </c>
      <c r="E258" s="20">
        <v>482.96</v>
      </c>
      <c r="F258" s="21">
        <v>0.72</v>
      </c>
      <c r="G258" s="21">
        <f>TRUNC(TRUNC(E258,8)*F258,2)</f>
        <v>347.73</v>
      </c>
    </row>
    <row r="259" spans="1:7" ht="15" customHeight="1">
      <c r="A259" s="1"/>
      <c r="B259" s="1"/>
      <c r="C259" s="1"/>
      <c r="D259" s="1"/>
      <c r="E259" s="77" t="s">
        <v>555</v>
      </c>
      <c r="F259" s="77"/>
      <c r="G259" s="22">
        <f>SUM(G257:G258)</f>
        <v>486.83000000000004</v>
      </c>
    </row>
    <row r="260" spans="1:7" ht="15" customHeight="1">
      <c r="A260" s="76" t="s">
        <v>586</v>
      </c>
      <c r="B260" s="76"/>
      <c r="C260" s="12" t="s">
        <v>4</v>
      </c>
      <c r="D260" s="12" t="s">
        <v>501</v>
      </c>
      <c r="E260" s="12" t="s">
        <v>502</v>
      </c>
      <c r="F260" s="12" t="s">
        <v>503</v>
      </c>
      <c r="G260" s="12" t="s">
        <v>504</v>
      </c>
    </row>
    <row r="261" spans="1:7" ht="15" customHeight="1">
      <c r="A261" s="18" t="s">
        <v>607</v>
      </c>
      <c r="B261" s="19" t="s">
        <v>608</v>
      </c>
      <c r="C261" s="18" t="s">
        <v>14</v>
      </c>
      <c r="D261" s="18" t="s">
        <v>15</v>
      </c>
      <c r="E261" s="20">
        <v>8.57</v>
      </c>
      <c r="F261" s="21">
        <v>22.1</v>
      </c>
      <c r="G261" s="21">
        <f>TRUNC(TRUNC(E261,8)*F261,2)</f>
        <v>189.39</v>
      </c>
    </row>
    <row r="262" spans="1:7" ht="18" customHeight="1">
      <c r="A262" s="1"/>
      <c r="B262" s="1"/>
      <c r="C262" s="1"/>
      <c r="D262" s="1"/>
      <c r="E262" s="77" t="s">
        <v>589</v>
      </c>
      <c r="F262" s="77"/>
      <c r="G262" s="22">
        <f>SUM(G261:G261)</f>
        <v>189.39</v>
      </c>
    </row>
    <row r="263" spans="1:7" ht="15" customHeight="1">
      <c r="A263" s="1"/>
      <c r="B263" s="1"/>
      <c r="C263" s="1"/>
      <c r="D263" s="1"/>
      <c r="E263" s="78" t="s">
        <v>522</v>
      </c>
      <c r="F263" s="78"/>
      <c r="G263" s="4">
        <f>SUM(G259,G262)</f>
        <v>676.22</v>
      </c>
    </row>
    <row r="264" spans="1:7" ht="15" customHeight="1">
      <c r="A264" s="1"/>
      <c r="B264" s="1"/>
      <c r="C264" s="1"/>
      <c r="D264" s="1"/>
      <c r="E264" s="78" t="s">
        <v>523</v>
      </c>
      <c r="F264" s="78"/>
      <c r="G264" s="4">
        <f>ROUND(G263*(0/100),2)</f>
        <v>0</v>
      </c>
    </row>
    <row r="265" spans="1:7" ht="15" customHeight="1">
      <c r="A265" s="1"/>
      <c r="B265" s="1"/>
      <c r="C265" s="1"/>
      <c r="D265" s="1"/>
      <c r="E265" s="78" t="s">
        <v>524</v>
      </c>
      <c r="F265" s="78"/>
      <c r="G265" s="4">
        <f>G264+G263</f>
        <v>676.22</v>
      </c>
    </row>
    <row r="266" spans="1:7" ht="9.9499999999999993" customHeight="1">
      <c r="A266" s="1"/>
      <c r="B266" s="1"/>
      <c r="C266" s="1"/>
      <c r="D266" s="1"/>
      <c r="E266" s="79"/>
      <c r="F266" s="79"/>
      <c r="G266" s="79"/>
    </row>
    <row r="267" spans="1:7" ht="20.100000000000001" customHeight="1">
      <c r="A267" s="80" t="s">
        <v>1435</v>
      </c>
      <c r="B267" s="80"/>
      <c r="C267" s="80"/>
      <c r="D267" s="80"/>
      <c r="E267" s="80"/>
      <c r="F267" s="80"/>
      <c r="G267" s="80"/>
    </row>
    <row r="268" spans="1:7" ht="15" customHeight="1">
      <c r="A268" s="76" t="s">
        <v>807</v>
      </c>
      <c r="B268" s="76"/>
      <c r="C268" s="12" t="s">
        <v>4</v>
      </c>
      <c r="D268" s="12" t="s">
        <v>501</v>
      </c>
      <c r="E268" s="12" t="s">
        <v>502</v>
      </c>
      <c r="F268" s="12" t="s">
        <v>503</v>
      </c>
      <c r="G268" s="12" t="s">
        <v>504</v>
      </c>
    </row>
    <row r="269" spans="1:7" ht="38.1" customHeight="1">
      <c r="A269" s="18" t="s">
        <v>1414</v>
      </c>
      <c r="B269" s="19" t="s">
        <v>1415</v>
      </c>
      <c r="C269" s="18" t="s">
        <v>14</v>
      </c>
      <c r="D269" s="18" t="s">
        <v>840</v>
      </c>
      <c r="E269" s="20">
        <v>3.56</v>
      </c>
      <c r="F269" s="21">
        <v>0.35</v>
      </c>
      <c r="G269" s="21">
        <f>TRUNC(TRUNC(E269,8)*F269,2)</f>
        <v>1.24</v>
      </c>
    </row>
    <row r="270" spans="1:7" ht="38.1" customHeight="1">
      <c r="A270" s="18" t="s">
        <v>1416</v>
      </c>
      <c r="B270" s="19" t="s">
        <v>1417</v>
      </c>
      <c r="C270" s="18" t="s">
        <v>14</v>
      </c>
      <c r="D270" s="18" t="s">
        <v>810</v>
      </c>
      <c r="E270" s="20">
        <v>1.08</v>
      </c>
      <c r="F270" s="21">
        <v>1.89</v>
      </c>
      <c r="G270" s="21">
        <f>TRUNC(TRUNC(E270,8)*F270,2)</f>
        <v>2.04</v>
      </c>
    </row>
    <row r="271" spans="1:7" ht="18" customHeight="1">
      <c r="A271" s="1"/>
      <c r="B271" s="1"/>
      <c r="C271" s="1"/>
      <c r="D271" s="1"/>
      <c r="E271" s="77" t="s">
        <v>811</v>
      </c>
      <c r="F271" s="77"/>
      <c r="G271" s="22">
        <f>SUM(G269:G270)</f>
        <v>3.2800000000000002</v>
      </c>
    </row>
    <row r="272" spans="1:7" ht="15" customHeight="1">
      <c r="A272" s="76" t="s">
        <v>553</v>
      </c>
      <c r="B272" s="76"/>
      <c r="C272" s="12" t="s">
        <v>4</v>
      </c>
      <c r="D272" s="12" t="s">
        <v>501</v>
      </c>
      <c r="E272" s="12" t="s">
        <v>502</v>
      </c>
      <c r="F272" s="12" t="s">
        <v>503</v>
      </c>
      <c r="G272" s="12" t="s">
        <v>504</v>
      </c>
    </row>
    <row r="273" spans="1:7" ht="21" customHeight="1">
      <c r="A273" s="18" t="s">
        <v>1427</v>
      </c>
      <c r="B273" s="19" t="s">
        <v>1428</v>
      </c>
      <c r="C273" s="18" t="s">
        <v>14</v>
      </c>
      <c r="D273" s="18" t="s">
        <v>118</v>
      </c>
      <c r="E273" s="20">
        <v>1.02</v>
      </c>
      <c r="F273" s="21">
        <v>131.69</v>
      </c>
      <c r="G273" s="21">
        <f>TRUNC(TRUNC(E273,8)*F273,2)</f>
        <v>134.32</v>
      </c>
    </row>
    <row r="274" spans="1:7" ht="15" customHeight="1">
      <c r="A274" s="18" t="s">
        <v>1051</v>
      </c>
      <c r="B274" s="19" t="s">
        <v>1052</v>
      </c>
      <c r="C274" s="18" t="s">
        <v>14</v>
      </c>
      <c r="D274" s="18" t="s">
        <v>101</v>
      </c>
      <c r="E274" s="20">
        <v>343.52</v>
      </c>
      <c r="F274" s="21">
        <v>0.72</v>
      </c>
      <c r="G274" s="21">
        <f>TRUNC(TRUNC(E274,8)*F274,2)</f>
        <v>247.33</v>
      </c>
    </row>
    <row r="275" spans="1:7" ht="15" customHeight="1">
      <c r="A275" s="1"/>
      <c r="B275" s="1"/>
      <c r="C275" s="1"/>
      <c r="D275" s="1"/>
      <c r="E275" s="77" t="s">
        <v>555</v>
      </c>
      <c r="F275" s="77"/>
      <c r="G275" s="22">
        <f>SUM(G273:G274)</f>
        <v>381.65</v>
      </c>
    </row>
    <row r="276" spans="1:7" ht="15" customHeight="1">
      <c r="A276" s="76" t="s">
        <v>586</v>
      </c>
      <c r="B276" s="76"/>
      <c r="C276" s="12" t="s">
        <v>4</v>
      </c>
      <c r="D276" s="12" t="s">
        <v>501</v>
      </c>
      <c r="E276" s="12" t="s">
        <v>502</v>
      </c>
      <c r="F276" s="12" t="s">
        <v>503</v>
      </c>
      <c r="G276" s="12" t="s">
        <v>504</v>
      </c>
    </row>
    <row r="277" spans="1:7" ht="21" customHeight="1">
      <c r="A277" s="18" t="s">
        <v>1418</v>
      </c>
      <c r="B277" s="19" t="s">
        <v>1419</v>
      </c>
      <c r="C277" s="18" t="s">
        <v>14</v>
      </c>
      <c r="D277" s="18" t="s">
        <v>15</v>
      </c>
      <c r="E277" s="20">
        <v>4.6399999999999997</v>
      </c>
      <c r="F277" s="21">
        <v>26.7</v>
      </c>
      <c r="G277" s="21">
        <f>TRUNC(TRUNC(E277,8)*F277,2)</f>
        <v>123.88</v>
      </c>
    </row>
    <row r="278" spans="1:7" ht="18" customHeight="1">
      <c r="A278" s="1"/>
      <c r="B278" s="1"/>
      <c r="C278" s="1"/>
      <c r="D278" s="1"/>
      <c r="E278" s="77" t="s">
        <v>589</v>
      </c>
      <c r="F278" s="77"/>
      <c r="G278" s="22">
        <f>SUM(G277:G277)</f>
        <v>123.88</v>
      </c>
    </row>
    <row r="279" spans="1:7" ht="15" customHeight="1">
      <c r="A279" s="1"/>
      <c r="B279" s="1"/>
      <c r="C279" s="1"/>
      <c r="D279" s="1"/>
      <c r="E279" s="78" t="s">
        <v>522</v>
      </c>
      <c r="F279" s="78"/>
      <c r="G279" s="4">
        <f>SUM(G271,G275,G278)</f>
        <v>508.80999999999995</v>
      </c>
    </row>
    <row r="280" spans="1:7" ht="15" customHeight="1">
      <c r="A280" s="1"/>
      <c r="B280" s="1"/>
      <c r="C280" s="1"/>
      <c r="D280" s="1"/>
      <c r="E280" s="78" t="s">
        <v>523</v>
      </c>
      <c r="F280" s="78"/>
      <c r="G280" s="4">
        <f>ROUND(G279*(0/100),2)</f>
        <v>0</v>
      </c>
    </row>
    <row r="281" spans="1:7" ht="15" customHeight="1">
      <c r="A281" s="1"/>
      <c r="B281" s="1"/>
      <c r="C281" s="1"/>
      <c r="D281" s="1"/>
      <c r="E281" s="78" t="s">
        <v>524</v>
      </c>
      <c r="F281" s="78"/>
      <c r="G281" s="4">
        <f>G280+G279</f>
        <v>508.80999999999995</v>
      </c>
    </row>
    <row r="282" spans="1:7" ht="9.9499999999999993" customHeight="1">
      <c r="A282" s="1"/>
      <c r="B282" s="1"/>
      <c r="C282" s="1"/>
      <c r="D282" s="1"/>
      <c r="E282" s="79"/>
      <c r="F282" s="79"/>
      <c r="G282" s="79"/>
    </row>
    <row r="283" spans="1:7" ht="20.100000000000001" customHeight="1">
      <c r="A283" s="80" t="s">
        <v>1436</v>
      </c>
      <c r="B283" s="80"/>
      <c r="C283" s="80"/>
      <c r="D283" s="80"/>
      <c r="E283" s="80"/>
      <c r="F283" s="80"/>
      <c r="G283" s="80"/>
    </row>
    <row r="284" spans="1:7" ht="15" customHeight="1">
      <c r="A284" s="76" t="s">
        <v>553</v>
      </c>
      <c r="B284" s="76"/>
      <c r="C284" s="12" t="s">
        <v>4</v>
      </c>
      <c r="D284" s="12" t="s">
        <v>501</v>
      </c>
      <c r="E284" s="12" t="s">
        <v>502</v>
      </c>
      <c r="F284" s="12" t="s">
        <v>503</v>
      </c>
      <c r="G284" s="12" t="s">
        <v>504</v>
      </c>
    </row>
    <row r="285" spans="1:7" ht="21" customHeight="1">
      <c r="A285" s="18" t="s">
        <v>1408</v>
      </c>
      <c r="B285" s="19" t="s">
        <v>1409</v>
      </c>
      <c r="C285" s="18" t="s">
        <v>14</v>
      </c>
      <c r="D285" s="18" t="s">
        <v>118</v>
      </c>
      <c r="E285" s="20">
        <v>1.35</v>
      </c>
      <c r="F285" s="21">
        <v>130</v>
      </c>
      <c r="G285" s="21">
        <f>TRUNC(TRUNC(E285,8)*F285,2)</f>
        <v>175.5</v>
      </c>
    </row>
    <row r="286" spans="1:7" ht="15" customHeight="1">
      <c r="A286" s="18" t="s">
        <v>1051</v>
      </c>
      <c r="B286" s="19" t="s">
        <v>1052</v>
      </c>
      <c r="C286" s="18" t="s">
        <v>14</v>
      </c>
      <c r="D286" s="18" t="s">
        <v>101</v>
      </c>
      <c r="E286" s="20">
        <v>454.58</v>
      </c>
      <c r="F286" s="21">
        <v>0.72</v>
      </c>
      <c r="G286" s="21">
        <f>TRUNC(TRUNC(E286,8)*F286,2)</f>
        <v>327.29000000000002</v>
      </c>
    </row>
    <row r="287" spans="1:7" ht="15" customHeight="1">
      <c r="A287" s="1"/>
      <c r="B287" s="1"/>
      <c r="C287" s="1"/>
      <c r="D287" s="1"/>
      <c r="E287" s="77" t="s">
        <v>555</v>
      </c>
      <c r="F287" s="77"/>
      <c r="G287" s="22">
        <f>SUM(G285:G286)</f>
        <v>502.79</v>
      </c>
    </row>
    <row r="288" spans="1:7" ht="15" customHeight="1">
      <c r="A288" s="76" t="s">
        <v>586</v>
      </c>
      <c r="B288" s="76"/>
      <c r="C288" s="12" t="s">
        <v>4</v>
      </c>
      <c r="D288" s="12" t="s">
        <v>501</v>
      </c>
      <c r="E288" s="12" t="s">
        <v>502</v>
      </c>
      <c r="F288" s="12" t="s">
        <v>503</v>
      </c>
      <c r="G288" s="12" t="s">
        <v>504</v>
      </c>
    </row>
    <row r="289" spans="1:7" ht="15" customHeight="1">
      <c r="A289" s="18" t="s">
        <v>607</v>
      </c>
      <c r="B289" s="19" t="s">
        <v>608</v>
      </c>
      <c r="C289" s="18" t="s">
        <v>14</v>
      </c>
      <c r="D289" s="18" t="s">
        <v>15</v>
      </c>
      <c r="E289" s="20">
        <v>11.02</v>
      </c>
      <c r="F289" s="21">
        <v>22.1</v>
      </c>
      <c r="G289" s="21">
        <f>TRUNC(TRUNC(E289,8)*F289,2)</f>
        <v>243.54</v>
      </c>
    </row>
    <row r="290" spans="1:7" ht="18" customHeight="1">
      <c r="A290" s="1"/>
      <c r="B290" s="1"/>
      <c r="C290" s="1"/>
      <c r="D290" s="1"/>
      <c r="E290" s="77" t="s">
        <v>589</v>
      </c>
      <c r="F290" s="77"/>
      <c r="G290" s="22">
        <f>SUM(G289:G289)</f>
        <v>243.54</v>
      </c>
    </row>
    <row r="291" spans="1:7" ht="15" customHeight="1">
      <c r="A291" s="1"/>
      <c r="B291" s="1"/>
      <c r="C291" s="1"/>
      <c r="D291" s="1"/>
      <c r="E291" s="78" t="s">
        <v>522</v>
      </c>
      <c r="F291" s="78"/>
      <c r="G291" s="4">
        <f>SUM(G287,G290)</f>
        <v>746.33</v>
      </c>
    </row>
    <row r="292" spans="1:7" ht="15" customHeight="1">
      <c r="A292" s="1"/>
      <c r="B292" s="1"/>
      <c r="C292" s="1"/>
      <c r="D292" s="1"/>
      <c r="E292" s="78" t="s">
        <v>523</v>
      </c>
      <c r="F292" s="78"/>
      <c r="G292" s="4">
        <f>ROUND(G291*(0/100),2)</f>
        <v>0</v>
      </c>
    </row>
    <row r="293" spans="1:7" ht="15" customHeight="1">
      <c r="A293" s="1"/>
      <c r="B293" s="1"/>
      <c r="C293" s="1"/>
      <c r="D293" s="1"/>
      <c r="E293" s="78" t="s">
        <v>524</v>
      </c>
      <c r="F293" s="78"/>
      <c r="G293" s="4">
        <f>G292+G291</f>
        <v>746.33</v>
      </c>
    </row>
    <row r="294" spans="1:7" ht="9.9499999999999993" customHeight="1">
      <c r="A294" s="1"/>
      <c r="B294" s="1"/>
      <c r="C294" s="1"/>
      <c r="D294" s="1"/>
      <c r="E294" s="79"/>
      <c r="F294" s="79"/>
      <c r="G294" s="79"/>
    </row>
    <row r="295" spans="1:7" ht="20.100000000000001" customHeight="1">
      <c r="A295" s="80" t="s">
        <v>1437</v>
      </c>
      <c r="B295" s="80"/>
      <c r="C295" s="80"/>
      <c r="D295" s="80"/>
      <c r="E295" s="80"/>
      <c r="F295" s="80"/>
      <c r="G295" s="80"/>
    </row>
    <row r="296" spans="1:7" ht="15" customHeight="1">
      <c r="A296" s="76" t="s">
        <v>807</v>
      </c>
      <c r="B296" s="76"/>
      <c r="C296" s="12" t="s">
        <v>4</v>
      </c>
      <c r="D296" s="12" t="s">
        <v>501</v>
      </c>
      <c r="E296" s="12" t="s">
        <v>502</v>
      </c>
      <c r="F296" s="12" t="s">
        <v>503</v>
      </c>
      <c r="G296" s="12" t="s">
        <v>504</v>
      </c>
    </row>
    <row r="297" spans="1:7" ht="38.1" customHeight="1">
      <c r="A297" s="18" t="s">
        <v>1414</v>
      </c>
      <c r="B297" s="19" t="s">
        <v>1415</v>
      </c>
      <c r="C297" s="18" t="s">
        <v>14</v>
      </c>
      <c r="D297" s="18" t="s">
        <v>840</v>
      </c>
      <c r="E297" s="20">
        <v>3.72</v>
      </c>
      <c r="F297" s="21">
        <v>0.35</v>
      </c>
      <c r="G297" s="21">
        <f>TRUNC(TRUNC(E297,8)*F297,2)</f>
        <v>1.3</v>
      </c>
    </row>
    <row r="298" spans="1:7" ht="38.1" customHeight="1">
      <c r="A298" s="18" t="s">
        <v>1416</v>
      </c>
      <c r="B298" s="19" t="s">
        <v>1417</v>
      </c>
      <c r="C298" s="18" t="s">
        <v>14</v>
      </c>
      <c r="D298" s="18" t="s">
        <v>810</v>
      </c>
      <c r="E298" s="20">
        <v>1.1299999999999999</v>
      </c>
      <c r="F298" s="21">
        <v>1.89</v>
      </c>
      <c r="G298" s="21">
        <f>TRUNC(TRUNC(E298,8)*F298,2)</f>
        <v>2.13</v>
      </c>
    </row>
    <row r="299" spans="1:7" ht="18" customHeight="1">
      <c r="A299" s="1"/>
      <c r="B299" s="1"/>
      <c r="C299" s="1"/>
      <c r="D299" s="1"/>
      <c r="E299" s="77" t="s">
        <v>811</v>
      </c>
      <c r="F299" s="77"/>
      <c r="G299" s="22">
        <f>SUM(G297:G298)</f>
        <v>3.4299999999999997</v>
      </c>
    </row>
    <row r="300" spans="1:7" ht="15" customHeight="1">
      <c r="A300" s="76" t="s">
        <v>553</v>
      </c>
      <c r="B300" s="76"/>
      <c r="C300" s="12" t="s">
        <v>4</v>
      </c>
      <c r="D300" s="12" t="s">
        <v>501</v>
      </c>
      <c r="E300" s="12" t="s">
        <v>502</v>
      </c>
      <c r="F300" s="12" t="s">
        <v>503</v>
      </c>
      <c r="G300" s="12" t="s">
        <v>504</v>
      </c>
    </row>
    <row r="301" spans="1:7" ht="21" customHeight="1">
      <c r="A301" s="18" t="s">
        <v>1408</v>
      </c>
      <c r="B301" s="19" t="s">
        <v>1409</v>
      </c>
      <c r="C301" s="18" t="s">
        <v>14</v>
      </c>
      <c r="D301" s="18" t="s">
        <v>118</v>
      </c>
      <c r="E301" s="20">
        <v>1.36</v>
      </c>
      <c r="F301" s="21">
        <v>130</v>
      </c>
      <c r="G301" s="21">
        <f>TRUNC(TRUNC(E301,8)*F301,2)</f>
        <v>176.8</v>
      </c>
    </row>
    <row r="302" spans="1:7" ht="15" customHeight="1">
      <c r="A302" s="18" t="s">
        <v>1051</v>
      </c>
      <c r="B302" s="19" t="s">
        <v>1052</v>
      </c>
      <c r="C302" s="18" t="s">
        <v>14</v>
      </c>
      <c r="D302" s="18" t="s">
        <v>101</v>
      </c>
      <c r="E302" s="20">
        <v>459.85</v>
      </c>
      <c r="F302" s="21">
        <v>0.72</v>
      </c>
      <c r="G302" s="21">
        <f>TRUNC(TRUNC(E302,8)*F302,2)</f>
        <v>331.09</v>
      </c>
    </row>
    <row r="303" spans="1:7" ht="15" customHeight="1">
      <c r="A303" s="1"/>
      <c r="B303" s="1"/>
      <c r="C303" s="1"/>
      <c r="D303" s="1"/>
      <c r="E303" s="77" t="s">
        <v>555</v>
      </c>
      <c r="F303" s="77"/>
      <c r="G303" s="22">
        <f>SUM(G301:G302)</f>
        <v>507.89</v>
      </c>
    </row>
    <row r="304" spans="1:7" ht="15" customHeight="1">
      <c r="A304" s="76" t="s">
        <v>586</v>
      </c>
      <c r="B304" s="76"/>
      <c r="C304" s="12" t="s">
        <v>4</v>
      </c>
      <c r="D304" s="12" t="s">
        <v>501</v>
      </c>
      <c r="E304" s="12" t="s">
        <v>502</v>
      </c>
      <c r="F304" s="12" t="s">
        <v>503</v>
      </c>
      <c r="G304" s="12" t="s">
        <v>504</v>
      </c>
    </row>
    <row r="305" spans="1:7" ht="21" customHeight="1">
      <c r="A305" s="18" t="s">
        <v>1418</v>
      </c>
      <c r="B305" s="19" t="s">
        <v>1419</v>
      </c>
      <c r="C305" s="18" t="s">
        <v>14</v>
      </c>
      <c r="D305" s="18" t="s">
        <v>15</v>
      </c>
      <c r="E305" s="20">
        <v>4.8499999999999996</v>
      </c>
      <c r="F305" s="21">
        <v>26.7</v>
      </c>
      <c r="G305" s="21">
        <f>TRUNC(TRUNC(E305,8)*F305,2)</f>
        <v>129.49</v>
      </c>
    </row>
    <row r="306" spans="1:7" ht="18" customHeight="1">
      <c r="A306" s="1"/>
      <c r="B306" s="1"/>
      <c r="C306" s="1"/>
      <c r="D306" s="1"/>
      <c r="E306" s="77" t="s">
        <v>589</v>
      </c>
      <c r="F306" s="77"/>
      <c r="G306" s="22">
        <f>SUM(G305:G305)</f>
        <v>129.49</v>
      </c>
    </row>
    <row r="307" spans="1:7" ht="15" customHeight="1">
      <c r="A307" s="1"/>
      <c r="B307" s="1"/>
      <c r="C307" s="1"/>
      <c r="D307" s="1"/>
      <c r="E307" s="78" t="s">
        <v>522</v>
      </c>
      <c r="F307" s="78"/>
      <c r="G307" s="4">
        <f>SUM(G299,G303,G306)</f>
        <v>640.80999999999995</v>
      </c>
    </row>
    <row r="308" spans="1:7" ht="15" customHeight="1">
      <c r="A308" s="1"/>
      <c r="B308" s="1"/>
      <c r="C308" s="1"/>
      <c r="D308" s="1"/>
      <c r="E308" s="78" t="s">
        <v>523</v>
      </c>
      <c r="F308" s="78"/>
      <c r="G308" s="4">
        <f>ROUND(G307*(0/100),2)</f>
        <v>0</v>
      </c>
    </row>
    <row r="309" spans="1:7" ht="15" customHeight="1">
      <c r="A309" s="1"/>
      <c r="B309" s="1"/>
      <c r="C309" s="1"/>
      <c r="D309" s="1"/>
      <c r="E309" s="78" t="s">
        <v>524</v>
      </c>
      <c r="F309" s="78"/>
      <c r="G309" s="4">
        <f>G308+G307</f>
        <v>640.80999999999995</v>
      </c>
    </row>
    <row r="310" spans="1:7" ht="9.9499999999999993" customHeight="1">
      <c r="A310" s="1"/>
      <c r="B310" s="1"/>
      <c r="C310" s="1"/>
      <c r="D310" s="1"/>
      <c r="E310" s="79"/>
      <c r="F310" s="79"/>
      <c r="G310" s="79"/>
    </row>
    <row r="311" spans="1:7" ht="20.100000000000001" customHeight="1">
      <c r="A311" s="80" t="s">
        <v>1438</v>
      </c>
      <c r="B311" s="80"/>
      <c r="C311" s="80"/>
      <c r="D311" s="80"/>
      <c r="E311" s="80"/>
      <c r="F311" s="80"/>
      <c r="G311" s="80"/>
    </row>
    <row r="312" spans="1:7" ht="15" customHeight="1">
      <c r="A312" s="76" t="s">
        <v>500</v>
      </c>
      <c r="B312" s="76"/>
      <c r="C312" s="12" t="s">
        <v>4</v>
      </c>
      <c r="D312" s="12" t="s">
        <v>501</v>
      </c>
      <c r="E312" s="12" t="s">
        <v>502</v>
      </c>
      <c r="F312" s="12" t="s">
        <v>503</v>
      </c>
      <c r="G312" s="12" t="s">
        <v>504</v>
      </c>
    </row>
    <row r="313" spans="1:7" ht="21" customHeight="1">
      <c r="A313" s="18" t="s">
        <v>1359</v>
      </c>
      <c r="B313" s="19" t="s">
        <v>1360</v>
      </c>
      <c r="C313" s="18" t="s">
        <v>14</v>
      </c>
      <c r="D313" s="18" t="s">
        <v>15</v>
      </c>
      <c r="E313" s="20">
        <v>1</v>
      </c>
      <c r="F313" s="21">
        <v>3.39</v>
      </c>
      <c r="G313" s="21">
        <f t="shared" ref="G313:G318" si="4">TRUNC(TRUNC(E313,8)*F313,2)</f>
        <v>3.39</v>
      </c>
    </row>
    <row r="314" spans="1:7" ht="21" customHeight="1">
      <c r="A314" s="18" t="s">
        <v>1361</v>
      </c>
      <c r="B314" s="19" t="s">
        <v>1362</v>
      </c>
      <c r="C314" s="18" t="s">
        <v>14</v>
      </c>
      <c r="D314" s="18" t="s">
        <v>15</v>
      </c>
      <c r="E314" s="20">
        <v>1</v>
      </c>
      <c r="F314" s="21">
        <v>1.24</v>
      </c>
      <c r="G314" s="21">
        <f t="shared" si="4"/>
        <v>1.24</v>
      </c>
    </row>
    <row r="315" spans="1:7" ht="21" customHeight="1">
      <c r="A315" s="18" t="s">
        <v>507</v>
      </c>
      <c r="B315" s="19" t="s">
        <v>508</v>
      </c>
      <c r="C315" s="18" t="s">
        <v>14</v>
      </c>
      <c r="D315" s="18" t="s">
        <v>15</v>
      </c>
      <c r="E315" s="20">
        <v>1</v>
      </c>
      <c r="F315" s="21">
        <v>1.34</v>
      </c>
      <c r="G315" s="21">
        <f t="shared" si="4"/>
        <v>1.34</v>
      </c>
    </row>
    <row r="316" spans="1:7" ht="21" customHeight="1">
      <c r="A316" s="18" t="s">
        <v>1363</v>
      </c>
      <c r="B316" s="19" t="s">
        <v>1364</v>
      </c>
      <c r="C316" s="18" t="s">
        <v>14</v>
      </c>
      <c r="D316" s="18" t="s">
        <v>15</v>
      </c>
      <c r="E316" s="20">
        <v>1</v>
      </c>
      <c r="F316" s="21">
        <v>0.82</v>
      </c>
      <c r="G316" s="21">
        <f t="shared" si="4"/>
        <v>0.82</v>
      </c>
    </row>
    <row r="317" spans="1:7" ht="21" customHeight="1">
      <c r="A317" s="18" t="s">
        <v>511</v>
      </c>
      <c r="B317" s="19" t="s">
        <v>512</v>
      </c>
      <c r="C317" s="18" t="s">
        <v>14</v>
      </c>
      <c r="D317" s="18" t="s">
        <v>15</v>
      </c>
      <c r="E317" s="20">
        <v>1</v>
      </c>
      <c r="F317" s="21">
        <v>0.04</v>
      </c>
      <c r="G317" s="21">
        <f t="shared" si="4"/>
        <v>0.04</v>
      </c>
    </row>
    <row r="318" spans="1:7" ht="21" customHeight="1">
      <c r="A318" s="18" t="s">
        <v>1365</v>
      </c>
      <c r="B318" s="19" t="s">
        <v>1366</v>
      </c>
      <c r="C318" s="18" t="s">
        <v>14</v>
      </c>
      <c r="D318" s="18" t="s">
        <v>15</v>
      </c>
      <c r="E318" s="20">
        <v>1</v>
      </c>
      <c r="F318" s="21">
        <v>1.1000000000000001</v>
      </c>
      <c r="G318" s="21">
        <f t="shared" si="4"/>
        <v>1.1000000000000001</v>
      </c>
    </row>
    <row r="319" spans="1:7" ht="15" customHeight="1">
      <c r="A319" s="1"/>
      <c r="B319" s="1"/>
      <c r="C319" s="1"/>
      <c r="D319" s="1"/>
      <c r="E319" s="77" t="s">
        <v>513</v>
      </c>
      <c r="F319" s="77"/>
      <c r="G319" s="22">
        <f>SUM(G313:G318)</f>
        <v>7.93</v>
      </c>
    </row>
    <row r="320" spans="1:7" ht="15" customHeight="1">
      <c r="A320" s="76" t="s">
        <v>514</v>
      </c>
      <c r="B320" s="76"/>
      <c r="C320" s="12" t="s">
        <v>4</v>
      </c>
      <c r="D320" s="12" t="s">
        <v>501</v>
      </c>
      <c r="E320" s="12" t="s">
        <v>502</v>
      </c>
      <c r="F320" s="12" t="s">
        <v>503</v>
      </c>
      <c r="G320" s="12" t="s">
        <v>504</v>
      </c>
    </row>
    <row r="321" spans="1:7" ht="15" customHeight="1">
      <c r="A321" s="18" t="s">
        <v>1439</v>
      </c>
      <c r="B321" s="19" t="s">
        <v>1440</v>
      </c>
      <c r="C321" s="18" t="s">
        <v>14</v>
      </c>
      <c r="D321" s="18" t="s">
        <v>15</v>
      </c>
      <c r="E321" s="20">
        <v>1</v>
      </c>
      <c r="F321" s="21">
        <v>20.53</v>
      </c>
      <c r="G321" s="21">
        <f>TRUNC(TRUNC(E321,8)*F321,2)</f>
        <v>20.53</v>
      </c>
    </row>
    <row r="322" spans="1:7" ht="15" customHeight="1">
      <c r="A322" s="1"/>
      <c r="B322" s="1"/>
      <c r="C322" s="1"/>
      <c r="D322" s="1"/>
      <c r="E322" s="77" t="s">
        <v>517</v>
      </c>
      <c r="F322" s="77"/>
      <c r="G322" s="22">
        <f>SUM(G321:G321)</f>
        <v>20.53</v>
      </c>
    </row>
    <row r="323" spans="1:7" ht="15" customHeight="1">
      <c r="A323" s="76" t="s">
        <v>518</v>
      </c>
      <c r="B323" s="76"/>
      <c r="C323" s="12" t="s">
        <v>4</v>
      </c>
      <c r="D323" s="12" t="s">
        <v>501</v>
      </c>
      <c r="E323" s="12" t="s">
        <v>502</v>
      </c>
      <c r="F323" s="12" t="s">
        <v>503</v>
      </c>
      <c r="G323" s="12" t="s">
        <v>504</v>
      </c>
    </row>
    <row r="324" spans="1:7" ht="21" customHeight="1">
      <c r="A324" s="18" t="s">
        <v>1441</v>
      </c>
      <c r="B324" s="19" t="s">
        <v>1442</v>
      </c>
      <c r="C324" s="18" t="s">
        <v>14</v>
      </c>
      <c r="D324" s="18" t="s">
        <v>15</v>
      </c>
      <c r="E324" s="20">
        <v>1</v>
      </c>
      <c r="F324" s="21">
        <v>0.27</v>
      </c>
      <c r="G324" s="21">
        <f>TRUNC(TRUNC(E324,8)*F324,2)</f>
        <v>0.27</v>
      </c>
    </row>
    <row r="325" spans="1:7" ht="15" customHeight="1">
      <c r="A325" s="1"/>
      <c r="B325" s="1"/>
      <c r="C325" s="1"/>
      <c r="D325" s="1"/>
      <c r="E325" s="77" t="s">
        <v>521</v>
      </c>
      <c r="F325" s="77"/>
      <c r="G325" s="22">
        <f>SUM(G324:G324)</f>
        <v>0.27</v>
      </c>
    </row>
    <row r="326" spans="1:7" ht="15" customHeight="1">
      <c r="A326" s="1"/>
      <c r="B326" s="1"/>
      <c r="C326" s="1"/>
      <c r="D326" s="1"/>
      <c r="E326" s="78" t="s">
        <v>522</v>
      </c>
      <c r="F326" s="78"/>
      <c r="G326" s="4">
        <f>SUM(G319,G322,G325)</f>
        <v>28.73</v>
      </c>
    </row>
    <row r="327" spans="1:7" ht="15" customHeight="1">
      <c r="A327" s="1"/>
      <c r="B327" s="1"/>
      <c r="C327" s="1"/>
      <c r="D327" s="1"/>
      <c r="E327" s="78" t="s">
        <v>523</v>
      </c>
      <c r="F327" s="78"/>
      <c r="G327" s="4">
        <f>ROUND(G326*(0/100),2)</f>
        <v>0</v>
      </c>
    </row>
    <row r="328" spans="1:7" ht="15" customHeight="1">
      <c r="A328" s="1"/>
      <c r="B328" s="1"/>
      <c r="C328" s="1"/>
      <c r="D328" s="1"/>
      <c r="E328" s="78" t="s">
        <v>524</v>
      </c>
      <c r="F328" s="78"/>
      <c r="G328" s="4">
        <f>G327+G326</f>
        <v>28.73</v>
      </c>
    </row>
    <row r="329" spans="1:7" ht="9.9499999999999993" customHeight="1">
      <c r="A329" s="1"/>
      <c r="B329" s="1"/>
      <c r="C329" s="1"/>
      <c r="D329" s="1"/>
      <c r="E329" s="79"/>
      <c r="F329" s="79"/>
      <c r="G329" s="79"/>
    </row>
    <row r="330" spans="1:7" ht="20.100000000000001" customHeight="1">
      <c r="A330" s="80" t="s">
        <v>1443</v>
      </c>
      <c r="B330" s="80"/>
      <c r="C330" s="80"/>
      <c r="D330" s="80"/>
      <c r="E330" s="80"/>
      <c r="F330" s="80"/>
      <c r="G330" s="80"/>
    </row>
    <row r="331" spans="1:7" ht="15" customHeight="1">
      <c r="A331" s="76" t="s">
        <v>553</v>
      </c>
      <c r="B331" s="76"/>
      <c r="C331" s="12" t="s">
        <v>4</v>
      </c>
      <c r="D331" s="12" t="s">
        <v>501</v>
      </c>
      <c r="E331" s="12" t="s">
        <v>502</v>
      </c>
      <c r="F331" s="12" t="s">
        <v>503</v>
      </c>
      <c r="G331" s="12" t="s">
        <v>504</v>
      </c>
    </row>
    <row r="332" spans="1:7" ht="21" customHeight="1">
      <c r="A332" s="18" t="s">
        <v>824</v>
      </c>
      <c r="B332" s="19" t="s">
        <v>825</v>
      </c>
      <c r="C332" s="18" t="s">
        <v>14</v>
      </c>
      <c r="D332" s="18" t="s">
        <v>101</v>
      </c>
      <c r="E332" s="20">
        <v>2.5000000000000001E-2</v>
      </c>
      <c r="F332" s="21">
        <v>15.73</v>
      </c>
      <c r="G332" s="21">
        <f>TRUNC(TRUNC(E332,8)*F332,2)</f>
        <v>0.39</v>
      </c>
    </row>
    <row r="333" spans="1:7" ht="29.1" customHeight="1">
      <c r="A333" s="18" t="s">
        <v>826</v>
      </c>
      <c r="B333" s="19" t="s">
        <v>827</v>
      </c>
      <c r="C333" s="18" t="s">
        <v>14</v>
      </c>
      <c r="D333" s="18" t="s">
        <v>58</v>
      </c>
      <c r="E333" s="20">
        <v>2.8159999999999998</v>
      </c>
      <c r="F333" s="21">
        <v>0.22</v>
      </c>
      <c r="G333" s="21">
        <f>TRUNC(TRUNC(E333,8)*F333,2)</f>
        <v>0.61</v>
      </c>
    </row>
    <row r="334" spans="1:7" ht="15" customHeight="1">
      <c r="A334" s="1"/>
      <c r="B334" s="1"/>
      <c r="C334" s="1"/>
      <c r="D334" s="1"/>
      <c r="E334" s="77" t="s">
        <v>555</v>
      </c>
      <c r="F334" s="77"/>
      <c r="G334" s="22">
        <f>SUM(G332:G333)</f>
        <v>1</v>
      </c>
    </row>
    <row r="335" spans="1:7" ht="15" customHeight="1">
      <c r="A335" s="76" t="s">
        <v>586</v>
      </c>
      <c r="B335" s="76"/>
      <c r="C335" s="12" t="s">
        <v>4</v>
      </c>
      <c r="D335" s="12" t="s">
        <v>501</v>
      </c>
      <c r="E335" s="12" t="s">
        <v>502</v>
      </c>
      <c r="F335" s="12" t="s">
        <v>503</v>
      </c>
      <c r="G335" s="12" t="s">
        <v>504</v>
      </c>
    </row>
    <row r="336" spans="1:7" ht="21" customHeight="1">
      <c r="A336" s="18" t="s">
        <v>828</v>
      </c>
      <c r="B336" s="19" t="s">
        <v>829</v>
      </c>
      <c r="C336" s="18" t="s">
        <v>14</v>
      </c>
      <c r="D336" s="18" t="s">
        <v>15</v>
      </c>
      <c r="E336" s="20">
        <v>1.72E-2</v>
      </c>
      <c r="F336" s="21">
        <v>23.22</v>
      </c>
      <c r="G336" s="21">
        <f>TRUNC(TRUNC(E336,8)*F336,2)</f>
        <v>0.39</v>
      </c>
    </row>
    <row r="337" spans="1:7" ht="15" customHeight="1">
      <c r="A337" s="18" t="s">
        <v>830</v>
      </c>
      <c r="B337" s="19" t="s">
        <v>831</v>
      </c>
      <c r="C337" s="18" t="s">
        <v>14</v>
      </c>
      <c r="D337" s="18" t="s">
        <v>15</v>
      </c>
      <c r="E337" s="20">
        <v>0.1055</v>
      </c>
      <c r="F337" s="21">
        <v>28.73</v>
      </c>
      <c r="G337" s="21">
        <f>TRUNC(TRUNC(E337,8)*F337,2)</f>
        <v>3.03</v>
      </c>
    </row>
    <row r="338" spans="1:7" ht="18" customHeight="1">
      <c r="A338" s="1"/>
      <c r="B338" s="1"/>
      <c r="C338" s="1"/>
      <c r="D338" s="1"/>
      <c r="E338" s="77" t="s">
        <v>589</v>
      </c>
      <c r="F338" s="77"/>
      <c r="G338" s="22">
        <f>SUM(G336:G337)</f>
        <v>3.42</v>
      </c>
    </row>
    <row r="339" spans="1:7" ht="15" customHeight="1">
      <c r="A339" s="76" t="s">
        <v>518</v>
      </c>
      <c r="B339" s="76"/>
      <c r="C339" s="12" t="s">
        <v>4</v>
      </c>
      <c r="D339" s="12" t="s">
        <v>501</v>
      </c>
      <c r="E339" s="12" t="s">
        <v>502</v>
      </c>
      <c r="F339" s="12" t="s">
        <v>503</v>
      </c>
      <c r="G339" s="12" t="s">
        <v>504</v>
      </c>
    </row>
    <row r="340" spans="1:7" ht="21" customHeight="1">
      <c r="A340" s="18" t="s">
        <v>1124</v>
      </c>
      <c r="B340" s="19" t="s">
        <v>1125</v>
      </c>
      <c r="C340" s="18" t="s">
        <v>14</v>
      </c>
      <c r="D340" s="18" t="s">
        <v>101</v>
      </c>
      <c r="E340" s="20">
        <v>1</v>
      </c>
      <c r="F340" s="21">
        <v>11.16</v>
      </c>
      <c r="G340" s="21">
        <f>TRUNC(TRUNC(E340,8)*F340,2)</f>
        <v>11.16</v>
      </c>
    </row>
    <row r="341" spans="1:7" ht="15" customHeight="1">
      <c r="A341" s="1"/>
      <c r="B341" s="1"/>
      <c r="C341" s="1"/>
      <c r="D341" s="1"/>
      <c r="E341" s="77" t="s">
        <v>521</v>
      </c>
      <c r="F341" s="77"/>
      <c r="G341" s="22">
        <f>SUM(G340:G340)</f>
        <v>11.16</v>
      </c>
    </row>
    <row r="342" spans="1:7" ht="15" customHeight="1">
      <c r="A342" s="1"/>
      <c r="B342" s="1"/>
      <c r="C342" s="1"/>
      <c r="D342" s="1"/>
      <c r="E342" s="78" t="s">
        <v>522</v>
      </c>
      <c r="F342" s="78"/>
      <c r="G342" s="4">
        <f>SUM(G334,G338,G341)</f>
        <v>15.58</v>
      </c>
    </row>
    <row r="343" spans="1:7" ht="15" customHeight="1">
      <c r="A343" s="1"/>
      <c r="B343" s="1"/>
      <c r="C343" s="1"/>
      <c r="D343" s="1"/>
      <c r="E343" s="78" t="s">
        <v>523</v>
      </c>
      <c r="F343" s="78"/>
      <c r="G343" s="4">
        <f>ROUND(G342*(0/100),2)</f>
        <v>0</v>
      </c>
    </row>
    <row r="344" spans="1:7" ht="15" customHeight="1">
      <c r="A344" s="1"/>
      <c r="B344" s="1"/>
      <c r="C344" s="1"/>
      <c r="D344" s="1"/>
      <c r="E344" s="78" t="s">
        <v>524</v>
      </c>
      <c r="F344" s="78"/>
      <c r="G344" s="4">
        <f>G343+G342</f>
        <v>15.58</v>
      </c>
    </row>
    <row r="345" spans="1:7" ht="9.9499999999999993" customHeight="1">
      <c r="A345" s="1"/>
      <c r="B345" s="1"/>
      <c r="C345" s="1"/>
      <c r="D345" s="1"/>
      <c r="E345" s="79"/>
      <c r="F345" s="79"/>
      <c r="G345" s="79"/>
    </row>
    <row r="346" spans="1:7" ht="20.100000000000001" customHeight="1">
      <c r="A346" s="80" t="s">
        <v>1444</v>
      </c>
      <c r="B346" s="80"/>
      <c r="C346" s="80"/>
      <c r="D346" s="80"/>
      <c r="E346" s="80"/>
      <c r="F346" s="80"/>
      <c r="G346" s="80"/>
    </row>
    <row r="347" spans="1:7" ht="15" customHeight="1">
      <c r="A347" s="76" t="s">
        <v>807</v>
      </c>
      <c r="B347" s="76"/>
      <c r="C347" s="12" t="s">
        <v>4</v>
      </c>
      <c r="D347" s="12" t="s">
        <v>501</v>
      </c>
      <c r="E347" s="12" t="s">
        <v>502</v>
      </c>
      <c r="F347" s="12" t="s">
        <v>503</v>
      </c>
      <c r="G347" s="12" t="s">
        <v>504</v>
      </c>
    </row>
    <row r="348" spans="1:7" ht="45.95" customHeight="1">
      <c r="A348" s="18" t="s">
        <v>1445</v>
      </c>
      <c r="B348" s="19" t="s">
        <v>1446</v>
      </c>
      <c r="C348" s="18" t="s">
        <v>14</v>
      </c>
      <c r="D348" s="18" t="s">
        <v>810</v>
      </c>
      <c r="E348" s="20">
        <v>7.6999999999999999E-2</v>
      </c>
      <c r="F348" s="21">
        <v>290.97000000000003</v>
      </c>
      <c r="G348" s="21">
        <f>TRUNC(TRUNC(E348,8)*F348,2)</f>
        <v>22.4</v>
      </c>
    </row>
    <row r="349" spans="1:7" ht="18" customHeight="1">
      <c r="A349" s="1"/>
      <c r="B349" s="1"/>
      <c r="C349" s="1"/>
      <c r="D349" s="1"/>
      <c r="E349" s="77" t="s">
        <v>811</v>
      </c>
      <c r="F349" s="77"/>
      <c r="G349" s="22">
        <f>SUM(G348:G348)</f>
        <v>22.4</v>
      </c>
    </row>
    <row r="350" spans="1:7" ht="15" customHeight="1">
      <c r="A350" s="76" t="s">
        <v>553</v>
      </c>
      <c r="B350" s="76"/>
      <c r="C350" s="12" t="s">
        <v>4</v>
      </c>
      <c r="D350" s="12" t="s">
        <v>501</v>
      </c>
      <c r="E350" s="12" t="s">
        <v>502</v>
      </c>
      <c r="F350" s="12" t="s">
        <v>503</v>
      </c>
      <c r="G350" s="12" t="s">
        <v>504</v>
      </c>
    </row>
    <row r="351" spans="1:7" ht="15" customHeight="1">
      <c r="A351" s="18" t="s">
        <v>1447</v>
      </c>
      <c r="B351" s="19" t="s">
        <v>1448</v>
      </c>
      <c r="C351" s="18" t="s">
        <v>14</v>
      </c>
      <c r="D351" s="18" t="s">
        <v>81</v>
      </c>
      <c r="E351" s="20">
        <v>9</v>
      </c>
      <c r="F351" s="21">
        <v>39.9</v>
      </c>
      <c r="G351" s="21">
        <f>TRUNC(TRUNC(E351,8)*F351,2)</f>
        <v>359.1</v>
      </c>
    </row>
    <row r="352" spans="1:7" ht="15" customHeight="1">
      <c r="A352" s="1"/>
      <c r="B352" s="1"/>
      <c r="C352" s="1"/>
      <c r="D352" s="1"/>
      <c r="E352" s="77" t="s">
        <v>555</v>
      </c>
      <c r="F352" s="77"/>
      <c r="G352" s="22">
        <f>SUM(G351:G351)</f>
        <v>359.1</v>
      </c>
    </row>
    <row r="353" spans="1:7" ht="15" customHeight="1">
      <c r="A353" s="76" t="s">
        <v>586</v>
      </c>
      <c r="B353" s="76"/>
      <c r="C353" s="12" t="s">
        <v>4</v>
      </c>
      <c r="D353" s="12" t="s">
        <v>501</v>
      </c>
      <c r="E353" s="12" t="s">
        <v>502</v>
      </c>
      <c r="F353" s="12" t="s">
        <v>503</v>
      </c>
      <c r="G353" s="12" t="s">
        <v>504</v>
      </c>
    </row>
    <row r="354" spans="1:7" ht="21" customHeight="1">
      <c r="A354" s="18" t="s">
        <v>737</v>
      </c>
      <c r="B354" s="19" t="s">
        <v>738</v>
      </c>
      <c r="C354" s="18" t="s">
        <v>14</v>
      </c>
      <c r="D354" s="18" t="s">
        <v>15</v>
      </c>
      <c r="E354" s="20">
        <v>1.2330000000000001</v>
      </c>
      <c r="F354" s="21">
        <v>23.65</v>
      </c>
      <c r="G354" s="21">
        <f>TRUNC(TRUNC(E354,8)*F354,2)</f>
        <v>29.16</v>
      </c>
    </row>
    <row r="355" spans="1:7" ht="15" customHeight="1">
      <c r="A355" s="18" t="s">
        <v>739</v>
      </c>
      <c r="B355" s="19" t="s">
        <v>740</v>
      </c>
      <c r="C355" s="18" t="s">
        <v>14</v>
      </c>
      <c r="D355" s="18" t="s">
        <v>15</v>
      </c>
      <c r="E355" s="20">
        <v>4.008</v>
      </c>
      <c r="F355" s="21">
        <v>29.25</v>
      </c>
      <c r="G355" s="21">
        <f>TRUNC(TRUNC(E355,8)*F355,2)</f>
        <v>117.23</v>
      </c>
    </row>
    <row r="356" spans="1:7" ht="18" customHeight="1">
      <c r="A356" s="1"/>
      <c r="B356" s="1"/>
      <c r="C356" s="1"/>
      <c r="D356" s="1"/>
      <c r="E356" s="77" t="s">
        <v>589</v>
      </c>
      <c r="F356" s="77"/>
      <c r="G356" s="22">
        <f>SUM(G354:G355)</f>
        <v>146.39000000000001</v>
      </c>
    </row>
    <row r="357" spans="1:7" ht="15" customHeight="1">
      <c r="A357" s="1"/>
      <c r="B357" s="1"/>
      <c r="C357" s="1"/>
      <c r="D357" s="1"/>
      <c r="E357" s="78" t="s">
        <v>522</v>
      </c>
      <c r="F357" s="78"/>
      <c r="G357" s="4">
        <f>SUM(G349,G352,G356)</f>
        <v>527.89</v>
      </c>
    </row>
    <row r="358" spans="1:7" ht="15" customHeight="1">
      <c r="A358" s="1"/>
      <c r="B358" s="1"/>
      <c r="C358" s="1"/>
      <c r="D358" s="1"/>
      <c r="E358" s="78" t="s">
        <v>523</v>
      </c>
      <c r="F358" s="78"/>
      <c r="G358" s="4">
        <f>ROUND(G357*(0/100),2)</f>
        <v>0</v>
      </c>
    </row>
    <row r="359" spans="1:7" ht="15" customHeight="1">
      <c r="A359" s="1"/>
      <c r="B359" s="1"/>
      <c r="C359" s="1"/>
      <c r="D359" s="1"/>
      <c r="E359" s="78" t="s">
        <v>524</v>
      </c>
      <c r="F359" s="78"/>
      <c r="G359" s="4">
        <f>G358+G357</f>
        <v>527.89</v>
      </c>
    </row>
    <row r="360" spans="1:7" ht="9.9499999999999993" customHeight="1">
      <c r="A360" s="1"/>
      <c r="B360" s="1"/>
      <c r="C360" s="1"/>
      <c r="D360" s="1"/>
      <c r="E360" s="79"/>
      <c r="F360" s="79"/>
      <c r="G360" s="79"/>
    </row>
    <row r="361" spans="1:7" ht="20.100000000000001" customHeight="1">
      <c r="A361" s="80" t="s">
        <v>1449</v>
      </c>
      <c r="B361" s="80"/>
      <c r="C361" s="80"/>
      <c r="D361" s="80"/>
      <c r="E361" s="80"/>
      <c r="F361" s="80"/>
      <c r="G361" s="80"/>
    </row>
    <row r="362" spans="1:7" ht="15" customHeight="1">
      <c r="A362" s="76" t="s">
        <v>500</v>
      </c>
      <c r="B362" s="76"/>
      <c r="C362" s="12" t="s">
        <v>4</v>
      </c>
      <c r="D362" s="12" t="s">
        <v>501</v>
      </c>
      <c r="E362" s="12" t="s">
        <v>502</v>
      </c>
      <c r="F362" s="12" t="s">
        <v>503</v>
      </c>
      <c r="G362" s="12" t="s">
        <v>504</v>
      </c>
    </row>
    <row r="363" spans="1:7" ht="21" customHeight="1">
      <c r="A363" s="18" t="s">
        <v>1359</v>
      </c>
      <c r="B363" s="19" t="s">
        <v>1360</v>
      </c>
      <c r="C363" s="18" t="s">
        <v>14</v>
      </c>
      <c r="D363" s="18" t="s">
        <v>15</v>
      </c>
      <c r="E363" s="20">
        <v>1</v>
      </c>
      <c r="F363" s="21">
        <v>3.39</v>
      </c>
      <c r="G363" s="21">
        <f t="shared" ref="G363:G368" si="5">TRUNC(TRUNC(E363,8)*F363,2)</f>
        <v>3.39</v>
      </c>
    </row>
    <row r="364" spans="1:7" ht="21" customHeight="1">
      <c r="A364" s="18" t="s">
        <v>1450</v>
      </c>
      <c r="B364" s="19" t="s">
        <v>1451</v>
      </c>
      <c r="C364" s="18" t="s">
        <v>14</v>
      </c>
      <c r="D364" s="18" t="s">
        <v>15</v>
      </c>
      <c r="E364" s="20">
        <v>1</v>
      </c>
      <c r="F364" s="21">
        <v>1.2</v>
      </c>
      <c r="G364" s="21">
        <f t="shared" si="5"/>
        <v>1.2</v>
      </c>
    </row>
    <row r="365" spans="1:7" ht="21" customHeight="1">
      <c r="A365" s="18" t="s">
        <v>507</v>
      </c>
      <c r="B365" s="19" t="s">
        <v>508</v>
      </c>
      <c r="C365" s="18" t="s">
        <v>14</v>
      </c>
      <c r="D365" s="18" t="s">
        <v>15</v>
      </c>
      <c r="E365" s="20">
        <v>1</v>
      </c>
      <c r="F365" s="21">
        <v>1.34</v>
      </c>
      <c r="G365" s="21">
        <f t="shared" si="5"/>
        <v>1.34</v>
      </c>
    </row>
    <row r="366" spans="1:7" ht="21" customHeight="1">
      <c r="A366" s="18" t="s">
        <v>1452</v>
      </c>
      <c r="B366" s="19" t="s">
        <v>1453</v>
      </c>
      <c r="C366" s="18" t="s">
        <v>14</v>
      </c>
      <c r="D366" s="18" t="s">
        <v>15</v>
      </c>
      <c r="E366" s="20">
        <v>1</v>
      </c>
      <c r="F366" s="21">
        <v>0.85</v>
      </c>
      <c r="G366" s="21">
        <f t="shared" si="5"/>
        <v>0.85</v>
      </c>
    </row>
    <row r="367" spans="1:7" ht="21" customHeight="1">
      <c r="A367" s="18" t="s">
        <v>511</v>
      </c>
      <c r="B367" s="19" t="s">
        <v>512</v>
      </c>
      <c r="C367" s="18" t="s">
        <v>14</v>
      </c>
      <c r="D367" s="18" t="s">
        <v>15</v>
      </c>
      <c r="E367" s="20">
        <v>1</v>
      </c>
      <c r="F367" s="21">
        <v>0.04</v>
      </c>
      <c r="G367" s="21">
        <f t="shared" si="5"/>
        <v>0.04</v>
      </c>
    </row>
    <row r="368" spans="1:7" ht="21" customHeight="1">
      <c r="A368" s="18" t="s">
        <v>1365</v>
      </c>
      <c r="B368" s="19" t="s">
        <v>1366</v>
      </c>
      <c r="C368" s="18" t="s">
        <v>14</v>
      </c>
      <c r="D368" s="18" t="s">
        <v>15</v>
      </c>
      <c r="E368" s="20">
        <v>1</v>
      </c>
      <c r="F368" s="21">
        <v>1.1000000000000001</v>
      </c>
      <c r="G368" s="21">
        <f t="shared" si="5"/>
        <v>1.1000000000000001</v>
      </c>
    </row>
    <row r="369" spans="1:7" ht="15" customHeight="1">
      <c r="A369" s="1"/>
      <c r="B369" s="1"/>
      <c r="C369" s="1"/>
      <c r="D369" s="1"/>
      <c r="E369" s="77" t="s">
        <v>513</v>
      </c>
      <c r="F369" s="77"/>
      <c r="G369" s="22">
        <f>SUM(G363:G368)</f>
        <v>7.92</v>
      </c>
    </row>
    <row r="370" spans="1:7" ht="15" customHeight="1">
      <c r="A370" s="76" t="s">
        <v>514</v>
      </c>
      <c r="B370" s="76"/>
      <c r="C370" s="12" t="s">
        <v>4</v>
      </c>
      <c r="D370" s="12" t="s">
        <v>501</v>
      </c>
      <c r="E370" s="12" t="s">
        <v>502</v>
      </c>
      <c r="F370" s="12" t="s">
        <v>503</v>
      </c>
      <c r="G370" s="12" t="s">
        <v>504</v>
      </c>
    </row>
    <row r="371" spans="1:7" ht="15" customHeight="1">
      <c r="A371" s="18" t="s">
        <v>1454</v>
      </c>
      <c r="B371" s="19" t="s">
        <v>1455</v>
      </c>
      <c r="C371" s="18" t="s">
        <v>14</v>
      </c>
      <c r="D371" s="18" t="s">
        <v>15</v>
      </c>
      <c r="E371" s="20">
        <v>1</v>
      </c>
      <c r="F371" s="21">
        <v>15.09</v>
      </c>
      <c r="G371" s="21">
        <f>TRUNC(TRUNC(E371,8)*F371,2)</f>
        <v>15.09</v>
      </c>
    </row>
    <row r="372" spans="1:7" ht="15" customHeight="1">
      <c r="A372" s="1"/>
      <c r="B372" s="1"/>
      <c r="C372" s="1"/>
      <c r="D372" s="1"/>
      <c r="E372" s="77" t="s">
        <v>517</v>
      </c>
      <c r="F372" s="77"/>
      <c r="G372" s="22">
        <f>SUM(G371:G371)</f>
        <v>15.09</v>
      </c>
    </row>
    <row r="373" spans="1:7" ht="15" customHeight="1">
      <c r="A373" s="76" t="s">
        <v>518</v>
      </c>
      <c r="B373" s="76"/>
      <c r="C373" s="12" t="s">
        <v>4</v>
      </c>
      <c r="D373" s="12" t="s">
        <v>501</v>
      </c>
      <c r="E373" s="12" t="s">
        <v>502</v>
      </c>
      <c r="F373" s="12" t="s">
        <v>503</v>
      </c>
      <c r="G373" s="12" t="s">
        <v>504</v>
      </c>
    </row>
    <row r="374" spans="1:7" ht="21" customHeight="1">
      <c r="A374" s="18" t="s">
        <v>1456</v>
      </c>
      <c r="B374" s="19" t="s">
        <v>1457</v>
      </c>
      <c r="C374" s="18" t="s">
        <v>14</v>
      </c>
      <c r="D374" s="18" t="s">
        <v>15</v>
      </c>
      <c r="E374" s="20">
        <v>1</v>
      </c>
      <c r="F374" s="21">
        <v>0.64</v>
      </c>
      <c r="G374" s="21">
        <f>TRUNC(TRUNC(E374,8)*F374,2)</f>
        <v>0.64</v>
      </c>
    </row>
    <row r="375" spans="1:7" ht="15" customHeight="1">
      <c r="A375" s="1"/>
      <c r="B375" s="1"/>
      <c r="C375" s="1"/>
      <c r="D375" s="1"/>
      <c r="E375" s="77" t="s">
        <v>521</v>
      </c>
      <c r="F375" s="77"/>
      <c r="G375" s="22">
        <f>SUM(G374:G374)</f>
        <v>0.64</v>
      </c>
    </row>
    <row r="376" spans="1:7" ht="15" customHeight="1">
      <c r="A376" s="1"/>
      <c r="B376" s="1"/>
      <c r="C376" s="1"/>
      <c r="D376" s="1"/>
      <c r="E376" s="78" t="s">
        <v>522</v>
      </c>
      <c r="F376" s="78"/>
      <c r="G376" s="4">
        <f>SUM(G369,G372,G375)</f>
        <v>23.65</v>
      </c>
    </row>
    <row r="377" spans="1:7" ht="15" customHeight="1">
      <c r="A377" s="1"/>
      <c r="B377" s="1"/>
      <c r="C377" s="1"/>
      <c r="D377" s="1"/>
      <c r="E377" s="78" t="s">
        <v>523</v>
      </c>
      <c r="F377" s="78"/>
      <c r="G377" s="4">
        <f>ROUND(G376*(0/100),2)</f>
        <v>0</v>
      </c>
    </row>
    <row r="378" spans="1:7" ht="15" customHeight="1">
      <c r="A378" s="1"/>
      <c r="B378" s="1"/>
      <c r="C378" s="1"/>
      <c r="D378" s="1"/>
      <c r="E378" s="78" t="s">
        <v>524</v>
      </c>
      <c r="F378" s="78"/>
      <c r="G378" s="4">
        <f>G377+G376</f>
        <v>23.65</v>
      </c>
    </row>
    <row r="379" spans="1:7" ht="9.9499999999999993" customHeight="1">
      <c r="A379" s="1"/>
      <c r="B379" s="1"/>
      <c r="C379" s="1"/>
      <c r="D379" s="1"/>
      <c r="E379" s="79"/>
      <c r="F379" s="79"/>
      <c r="G379" s="79"/>
    </row>
    <row r="380" spans="1:7" ht="20.100000000000001" customHeight="1">
      <c r="A380" s="80" t="s">
        <v>1458</v>
      </c>
      <c r="B380" s="80"/>
      <c r="C380" s="80"/>
      <c r="D380" s="80"/>
      <c r="E380" s="80"/>
      <c r="F380" s="80"/>
      <c r="G380" s="80"/>
    </row>
    <row r="381" spans="1:7" ht="15" customHeight="1">
      <c r="A381" s="76" t="s">
        <v>500</v>
      </c>
      <c r="B381" s="76"/>
      <c r="C381" s="12" t="s">
        <v>4</v>
      </c>
      <c r="D381" s="12" t="s">
        <v>501</v>
      </c>
      <c r="E381" s="12" t="s">
        <v>502</v>
      </c>
      <c r="F381" s="12" t="s">
        <v>503</v>
      </c>
      <c r="G381" s="12" t="s">
        <v>504</v>
      </c>
    </row>
    <row r="382" spans="1:7" ht="21" customHeight="1">
      <c r="A382" s="18" t="s">
        <v>1359</v>
      </c>
      <c r="B382" s="19" t="s">
        <v>1360</v>
      </c>
      <c r="C382" s="18" t="s">
        <v>14</v>
      </c>
      <c r="D382" s="18" t="s">
        <v>15</v>
      </c>
      <c r="E382" s="20">
        <v>1</v>
      </c>
      <c r="F382" s="21">
        <v>3.39</v>
      </c>
      <c r="G382" s="21">
        <f t="shared" ref="G382:G387" si="6">TRUNC(TRUNC(E382,8)*F382,2)</f>
        <v>3.39</v>
      </c>
    </row>
    <row r="383" spans="1:7" ht="21" customHeight="1">
      <c r="A383" s="18" t="s">
        <v>1459</v>
      </c>
      <c r="B383" s="19" t="s">
        <v>1460</v>
      </c>
      <c r="C383" s="18" t="s">
        <v>14</v>
      </c>
      <c r="D383" s="18" t="s">
        <v>15</v>
      </c>
      <c r="E383" s="20">
        <v>1</v>
      </c>
      <c r="F383" s="21">
        <v>1.06</v>
      </c>
      <c r="G383" s="21">
        <f t="shared" si="6"/>
        <v>1.06</v>
      </c>
    </row>
    <row r="384" spans="1:7" ht="21" customHeight="1">
      <c r="A384" s="18" t="s">
        <v>507</v>
      </c>
      <c r="B384" s="19" t="s">
        <v>508</v>
      </c>
      <c r="C384" s="18" t="s">
        <v>14</v>
      </c>
      <c r="D384" s="18" t="s">
        <v>15</v>
      </c>
      <c r="E384" s="20">
        <v>1</v>
      </c>
      <c r="F384" s="21">
        <v>1.34</v>
      </c>
      <c r="G384" s="21">
        <f t="shared" si="6"/>
        <v>1.34</v>
      </c>
    </row>
    <row r="385" spans="1:7" ht="21" customHeight="1">
      <c r="A385" s="18" t="s">
        <v>1461</v>
      </c>
      <c r="B385" s="19" t="s">
        <v>1462</v>
      </c>
      <c r="C385" s="18" t="s">
        <v>14</v>
      </c>
      <c r="D385" s="18" t="s">
        <v>15</v>
      </c>
      <c r="E385" s="20">
        <v>1</v>
      </c>
      <c r="F385" s="21">
        <v>0.31</v>
      </c>
      <c r="G385" s="21">
        <f t="shared" si="6"/>
        <v>0.31</v>
      </c>
    </row>
    <row r="386" spans="1:7" ht="21" customHeight="1">
      <c r="A386" s="18" t="s">
        <v>511</v>
      </c>
      <c r="B386" s="19" t="s">
        <v>512</v>
      </c>
      <c r="C386" s="18" t="s">
        <v>14</v>
      </c>
      <c r="D386" s="18" t="s">
        <v>15</v>
      </c>
      <c r="E386" s="20">
        <v>1</v>
      </c>
      <c r="F386" s="21">
        <v>0.04</v>
      </c>
      <c r="G386" s="21">
        <f t="shared" si="6"/>
        <v>0.04</v>
      </c>
    </row>
    <row r="387" spans="1:7" ht="21" customHeight="1">
      <c r="A387" s="18" t="s">
        <v>1365</v>
      </c>
      <c r="B387" s="19" t="s">
        <v>1366</v>
      </c>
      <c r="C387" s="18" t="s">
        <v>14</v>
      </c>
      <c r="D387" s="18" t="s">
        <v>15</v>
      </c>
      <c r="E387" s="20">
        <v>1</v>
      </c>
      <c r="F387" s="21">
        <v>1.1000000000000001</v>
      </c>
      <c r="G387" s="21">
        <f t="shared" si="6"/>
        <v>1.1000000000000001</v>
      </c>
    </row>
    <row r="388" spans="1:7" ht="15" customHeight="1">
      <c r="A388" s="1"/>
      <c r="B388" s="1"/>
      <c r="C388" s="1"/>
      <c r="D388" s="1"/>
      <c r="E388" s="77" t="s">
        <v>513</v>
      </c>
      <c r="F388" s="77"/>
      <c r="G388" s="22">
        <f>SUM(G382:G387)</f>
        <v>7.24</v>
      </c>
    </row>
    <row r="389" spans="1:7" ht="15" customHeight="1">
      <c r="A389" s="76" t="s">
        <v>514</v>
      </c>
      <c r="B389" s="76"/>
      <c r="C389" s="12" t="s">
        <v>4</v>
      </c>
      <c r="D389" s="12" t="s">
        <v>501</v>
      </c>
      <c r="E389" s="12" t="s">
        <v>502</v>
      </c>
      <c r="F389" s="12" t="s">
        <v>503</v>
      </c>
      <c r="G389" s="12" t="s">
        <v>504</v>
      </c>
    </row>
    <row r="390" spans="1:7" ht="21" customHeight="1">
      <c r="A390" s="18" t="s">
        <v>1463</v>
      </c>
      <c r="B390" s="19" t="s">
        <v>1464</v>
      </c>
      <c r="C390" s="18" t="s">
        <v>14</v>
      </c>
      <c r="D390" s="18" t="s">
        <v>15</v>
      </c>
      <c r="E390" s="20">
        <v>1</v>
      </c>
      <c r="F390" s="21">
        <v>15.09</v>
      </c>
      <c r="G390" s="21">
        <f>TRUNC(TRUNC(E390,8)*F390,2)</f>
        <v>15.09</v>
      </c>
    </row>
    <row r="391" spans="1:7" ht="15" customHeight="1">
      <c r="A391" s="1"/>
      <c r="B391" s="1"/>
      <c r="C391" s="1"/>
      <c r="D391" s="1"/>
      <c r="E391" s="77" t="s">
        <v>517</v>
      </c>
      <c r="F391" s="77"/>
      <c r="G391" s="22">
        <f>SUM(G390:G390)</f>
        <v>15.09</v>
      </c>
    </row>
    <row r="392" spans="1:7" ht="15" customHeight="1">
      <c r="A392" s="76" t="s">
        <v>518</v>
      </c>
      <c r="B392" s="76"/>
      <c r="C392" s="12" t="s">
        <v>4</v>
      </c>
      <c r="D392" s="12" t="s">
        <v>501</v>
      </c>
      <c r="E392" s="12" t="s">
        <v>502</v>
      </c>
      <c r="F392" s="12" t="s">
        <v>503</v>
      </c>
      <c r="G392" s="12" t="s">
        <v>504</v>
      </c>
    </row>
    <row r="393" spans="1:7" ht="29.1" customHeight="1">
      <c r="A393" s="18" t="s">
        <v>1465</v>
      </c>
      <c r="B393" s="19" t="s">
        <v>1466</v>
      </c>
      <c r="C393" s="18" t="s">
        <v>14</v>
      </c>
      <c r="D393" s="18" t="s">
        <v>15</v>
      </c>
      <c r="E393" s="20">
        <v>1</v>
      </c>
      <c r="F393" s="21">
        <v>0.31</v>
      </c>
      <c r="G393" s="21">
        <f>TRUNC(TRUNC(E393,8)*F393,2)</f>
        <v>0.31</v>
      </c>
    </row>
    <row r="394" spans="1:7" ht="15" customHeight="1">
      <c r="A394" s="1"/>
      <c r="B394" s="1"/>
      <c r="C394" s="1"/>
      <c r="D394" s="1"/>
      <c r="E394" s="77" t="s">
        <v>521</v>
      </c>
      <c r="F394" s="77"/>
      <c r="G394" s="22">
        <f>SUM(G393:G393)</f>
        <v>0.31</v>
      </c>
    </row>
    <row r="395" spans="1:7" ht="15" customHeight="1">
      <c r="A395" s="1"/>
      <c r="B395" s="1"/>
      <c r="C395" s="1"/>
      <c r="D395" s="1"/>
      <c r="E395" s="78" t="s">
        <v>522</v>
      </c>
      <c r="F395" s="78"/>
      <c r="G395" s="4">
        <f>SUM(G388,G391,G394)</f>
        <v>22.639999999999997</v>
      </c>
    </row>
    <row r="396" spans="1:7" ht="15" customHeight="1">
      <c r="A396" s="1"/>
      <c r="B396" s="1"/>
      <c r="C396" s="1"/>
      <c r="D396" s="1"/>
      <c r="E396" s="78" t="s">
        <v>523</v>
      </c>
      <c r="F396" s="78"/>
      <c r="G396" s="4">
        <f>ROUND(G395*(0/100),2)</f>
        <v>0</v>
      </c>
    </row>
    <row r="397" spans="1:7" ht="15" customHeight="1">
      <c r="A397" s="1"/>
      <c r="B397" s="1"/>
      <c r="C397" s="1"/>
      <c r="D397" s="1"/>
      <c r="E397" s="78" t="s">
        <v>524</v>
      </c>
      <c r="F397" s="78"/>
      <c r="G397" s="4">
        <f>G396+G395</f>
        <v>22.639999999999997</v>
      </c>
    </row>
    <row r="398" spans="1:7" ht="9.9499999999999993" customHeight="1">
      <c r="A398" s="1"/>
      <c r="B398" s="1"/>
      <c r="C398" s="1"/>
      <c r="D398" s="1"/>
      <c r="E398" s="79"/>
      <c r="F398" s="79"/>
      <c r="G398" s="79"/>
    </row>
    <row r="399" spans="1:7" ht="20.100000000000001" customHeight="1">
      <c r="A399" s="80" t="s">
        <v>1467</v>
      </c>
      <c r="B399" s="80"/>
      <c r="C399" s="80"/>
      <c r="D399" s="80"/>
      <c r="E399" s="80"/>
      <c r="F399" s="80"/>
      <c r="G399" s="80"/>
    </row>
    <row r="400" spans="1:7" ht="15" customHeight="1">
      <c r="A400" s="76" t="s">
        <v>500</v>
      </c>
      <c r="B400" s="76"/>
      <c r="C400" s="12" t="s">
        <v>4</v>
      </c>
      <c r="D400" s="12" t="s">
        <v>501</v>
      </c>
      <c r="E400" s="12" t="s">
        <v>502</v>
      </c>
      <c r="F400" s="12" t="s">
        <v>503</v>
      </c>
      <c r="G400" s="12" t="s">
        <v>504</v>
      </c>
    </row>
    <row r="401" spans="1:7" ht="21" customHeight="1">
      <c r="A401" s="18" t="s">
        <v>1359</v>
      </c>
      <c r="B401" s="19" t="s">
        <v>1360</v>
      </c>
      <c r="C401" s="18" t="s">
        <v>14</v>
      </c>
      <c r="D401" s="18" t="s">
        <v>15</v>
      </c>
      <c r="E401" s="20">
        <v>1</v>
      </c>
      <c r="F401" s="21">
        <v>3.39</v>
      </c>
      <c r="G401" s="21">
        <f t="shared" ref="G401:G406" si="7">TRUNC(TRUNC(E401,8)*F401,2)</f>
        <v>3.39</v>
      </c>
    </row>
    <row r="402" spans="1:7" ht="21" customHeight="1">
      <c r="A402" s="18" t="s">
        <v>1361</v>
      </c>
      <c r="B402" s="19" t="s">
        <v>1362</v>
      </c>
      <c r="C402" s="18" t="s">
        <v>14</v>
      </c>
      <c r="D402" s="18" t="s">
        <v>15</v>
      </c>
      <c r="E402" s="20">
        <v>1</v>
      </c>
      <c r="F402" s="21">
        <v>1.24</v>
      </c>
      <c r="G402" s="21">
        <f t="shared" si="7"/>
        <v>1.24</v>
      </c>
    </row>
    <row r="403" spans="1:7" ht="21" customHeight="1">
      <c r="A403" s="18" t="s">
        <v>507</v>
      </c>
      <c r="B403" s="19" t="s">
        <v>508</v>
      </c>
      <c r="C403" s="18" t="s">
        <v>14</v>
      </c>
      <c r="D403" s="18" t="s">
        <v>15</v>
      </c>
      <c r="E403" s="20">
        <v>1</v>
      </c>
      <c r="F403" s="21">
        <v>1.34</v>
      </c>
      <c r="G403" s="21">
        <f t="shared" si="7"/>
        <v>1.34</v>
      </c>
    </row>
    <row r="404" spans="1:7" ht="21" customHeight="1">
      <c r="A404" s="18" t="s">
        <v>1363</v>
      </c>
      <c r="B404" s="19" t="s">
        <v>1364</v>
      </c>
      <c r="C404" s="18" t="s">
        <v>14</v>
      </c>
      <c r="D404" s="18" t="s">
        <v>15</v>
      </c>
      <c r="E404" s="20">
        <v>1</v>
      </c>
      <c r="F404" s="21">
        <v>0.82</v>
      </c>
      <c r="G404" s="21">
        <f t="shared" si="7"/>
        <v>0.82</v>
      </c>
    </row>
    <row r="405" spans="1:7" ht="21" customHeight="1">
      <c r="A405" s="18" t="s">
        <v>511</v>
      </c>
      <c r="B405" s="19" t="s">
        <v>512</v>
      </c>
      <c r="C405" s="18" t="s">
        <v>14</v>
      </c>
      <c r="D405" s="18" t="s">
        <v>15</v>
      </c>
      <c r="E405" s="20">
        <v>1</v>
      </c>
      <c r="F405" s="21">
        <v>0.04</v>
      </c>
      <c r="G405" s="21">
        <f t="shared" si="7"/>
        <v>0.04</v>
      </c>
    </row>
    <row r="406" spans="1:7" ht="21" customHeight="1">
      <c r="A406" s="18" t="s">
        <v>1365</v>
      </c>
      <c r="B406" s="19" t="s">
        <v>1366</v>
      </c>
      <c r="C406" s="18" t="s">
        <v>14</v>
      </c>
      <c r="D406" s="18" t="s">
        <v>15</v>
      </c>
      <c r="E406" s="20">
        <v>1</v>
      </c>
      <c r="F406" s="21">
        <v>1.1000000000000001</v>
      </c>
      <c r="G406" s="21">
        <f t="shared" si="7"/>
        <v>1.1000000000000001</v>
      </c>
    </row>
    <row r="407" spans="1:7" ht="15" customHeight="1">
      <c r="A407" s="1"/>
      <c r="B407" s="1"/>
      <c r="C407" s="1"/>
      <c r="D407" s="1"/>
      <c r="E407" s="77" t="s">
        <v>513</v>
      </c>
      <c r="F407" s="77"/>
      <c r="G407" s="22">
        <f>SUM(G401:G406)</f>
        <v>7.93</v>
      </c>
    </row>
    <row r="408" spans="1:7" ht="15" customHeight="1">
      <c r="A408" s="76" t="s">
        <v>514</v>
      </c>
      <c r="B408" s="76"/>
      <c r="C408" s="12" t="s">
        <v>4</v>
      </c>
      <c r="D408" s="12" t="s">
        <v>501</v>
      </c>
      <c r="E408" s="12" t="s">
        <v>502</v>
      </c>
      <c r="F408" s="12" t="s">
        <v>503</v>
      </c>
      <c r="G408" s="12" t="s">
        <v>504</v>
      </c>
    </row>
    <row r="409" spans="1:7" ht="15" customHeight="1">
      <c r="A409" s="18" t="s">
        <v>1468</v>
      </c>
      <c r="B409" s="19" t="s">
        <v>1469</v>
      </c>
      <c r="C409" s="18" t="s">
        <v>14</v>
      </c>
      <c r="D409" s="18" t="s">
        <v>15</v>
      </c>
      <c r="E409" s="20">
        <v>1</v>
      </c>
      <c r="F409" s="21">
        <v>20.46</v>
      </c>
      <c r="G409" s="21">
        <f>TRUNC(TRUNC(E409,8)*F409,2)</f>
        <v>20.46</v>
      </c>
    </row>
    <row r="410" spans="1:7" ht="15" customHeight="1">
      <c r="A410" s="1"/>
      <c r="B410" s="1"/>
      <c r="C410" s="1"/>
      <c r="D410" s="1"/>
      <c r="E410" s="77" t="s">
        <v>517</v>
      </c>
      <c r="F410" s="77"/>
      <c r="G410" s="22">
        <f>SUM(G409:G409)</f>
        <v>20.46</v>
      </c>
    </row>
    <row r="411" spans="1:7" ht="15" customHeight="1">
      <c r="A411" s="76" t="s">
        <v>518</v>
      </c>
      <c r="B411" s="76"/>
      <c r="C411" s="12" t="s">
        <v>4</v>
      </c>
      <c r="D411" s="12" t="s">
        <v>501</v>
      </c>
      <c r="E411" s="12" t="s">
        <v>502</v>
      </c>
      <c r="F411" s="12" t="s">
        <v>503</v>
      </c>
      <c r="G411" s="12" t="s">
        <v>504</v>
      </c>
    </row>
    <row r="412" spans="1:7" ht="21" customHeight="1">
      <c r="A412" s="18" t="s">
        <v>1470</v>
      </c>
      <c r="B412" s="19" t="s">
        <v>1471</v>
      </c>
      <c r="C412" s="18" t="s">
        <v>14</v>
      </c>
      <c r="D412" s="18" t="s">
        <v>15</v>
      </c>
      <c r="E412" s="20">
        <v>1</v>
      </c>
      <c r="F412" s="21">
        <v>0.34</v>
      </c>
      <c r="G412" s="21">
        <f>TRUNC(TRUNC(E412,8)*F412,2)</f>
        <v>0.34</v>
      </c>
    </row>
    <row r="413" spans="1:7" ht="15" customHeight="1">
      <c r="A413" s="1"/>
      <c r="B413" s="1"/>
      <c r="C413" s="1"/>
      <c r="D413" s="1"/>
      <c r="E413" s="77" t="s">
        <v>521</v>
      </c>
      <c r="F413" s="77"/>
      <c r="G413" s="22">
        <f>SUM(G412:G412)</f>
        <v>0.34</v>
      </c>
    </row>
    <row r="414" spans="1:7" ht="15" customHeight="1">
      <c r="A414" s="1"/>
      <c r="B414" s="1"/>
      <c r="C414" s="1"/>
      <c r="D414" s="1"/>
      <c r="E414" s="78" t="s">
        <v>522</v>
      </c>
      <c r="F414" s="78"/>
      <c r="G414" s="4">
        <f>SUM(G407,G410,G413)</f>
        <v>28.73</v>
      </c>
    </row>
    <row r="415" spans="1:7" ht="15" customHeight="1">
      <c r="A415" s="1"/>
      <c r="B415" s="1"/>
      <c r="C415" s="1"/>
      <c r="D415" s="1"/>
      <c r="E415" s="78" t="s">
        <v>523</v>
      </c>
      <c r="F415" s="78"/>
      <c r="G415" s="4">
        <f>ROUND(G414*(0/100),2)</f>
        <v>0</v>
      </c>
    </row>
    <row r="416" spans="1:7" ht="15" customHeight="1">
      <c r="A416" s="1"/>
      <c r="B416" s="1"/>
      <c r="C416" s="1"/>
      <c r="D416" s="1"/>
      <c r="E416" s="78" t="s">
        <v>524</v>
      </c>
      <c r="F416" s="78"/>
      <c r="G416" s="4">
        <f>G415+G414</f>
        <v>28.73</v>
      </c>
    </row>
    <row r="417" spans="1:7" ht="9.9499999999999993" customHeight="1">
      <c r="A417" s="1"/>
      <c r="B417" s="1"/>
      <c r="C417" s="1"/>
      <c r="D417" s="1"/>
      <c r="E417" s="79"/>
      <c r="F417" s="79"/>
      <c r="G417" s="79"/>
    </row>
    <row r="418" spans="1:7" ht="27" customHeight="1">
      <c r="A418" s="80" t="s">
        <v>1472</v>
      </c>
      <c r="B418" s="80"/>
      <c r="C418" s="80"/>
      <c r="D418" s="80"/>
      <c r="E418" s="80"/>
      <c r="F418" s="80"/>
      <c r="G418" s="80"/>
    </row>
    <row r="419" spans="1:7" ht="15" customHeight="1">
      <c r="A419" s="76" t="s">
        <v>518</v>
      </c>
      <c r="B419" s="76"/>
      <c r="C419" s="12" t="s">
        <v>4</v>
      </c>
      <c r="D419" s="12" t="s">
        <v>501</v>
      </c>
      <c r="E419" s="12" t="s">
        <v>502</v>
      </c>
      <c r="F419" s="12" t="s">
        <v>503</v>
      </c>
      <c r="G419" s="12" t="s">
        <v>504</v>
      </c>
    </row>
    <row r="420" spans="1:7" ht="29.1" customHeight="1">
      <c r="A420" s="18" t="s">
        <v>1473</v>
      </c>
      <c r="B420" s="19" t="s">
        <v>1474</v>
      </c>
      <c r="C420" s="18" t="s">
        <v>14</v>
      </c>
      <c r="D420" s="18" t="s">
        <v>58</v>
      </c>
      <c r="E420" s="20">
        <v>1</v>
      </c>
      <c r="F420" s="21">
        <v>271.02</v>
      </c>
      <c r="G420" s="21">
        <f>TRUNC(TRUNC(E420,8)*F420,2)</f>
        <v>271.02</v>
      </c>
    </row>
    <row r="421" spans="1:7" ht="21" customHeight="1">
      <c r="A421" s="18" t="s">
        <v>1475</v>
      </c>
      <c r="B421" s="19" t="s">
        <v>1476</v>
      </c>
      <c r="C421" s="18" t="s">
        <v>14</v>
      </c>
      <c r="D421" s="18" t="s">
        <v>58</v>
      </c>
      <c r="E421" s="20">
        <v>1</v>
      </c>
      <c r="F421" s="21">
        <v>13.08</v>
      </c>
      <c r="G421" s="21">
        <f>TRUNC(TRUNC(E421,8)*F421,2)</f>
        <v>13.08</v>
      </c>
    </row>
    <row r="422" spans="1:7" ht="29.1" customHeight="1">
      <c r="A422" s="18" t="s">
        <v>1477</v>
      </c>
      <c r="B422" s="19" t="s">
        <v>1478</v>
      </c>
      <c r="C422" s="18" t="s">
        <v>14</v>
      </c>
      <c r="D422" s="18" t="s">
        <v>58</v>
      </c>
      <c r="E422" s="20">
        <v>1</v>
      </c>
      <c r="F422" s="21">
        <v>81.28</v>
      </c>
      <c r="G422" s="21">
        <f>TRUNC(TRUNC(E422,8)*F422,2)</f>
        <v>81.28</v>
      </c>
    </row>
    <row r="423" spans="1:7" ht="29.1" customHeight="1">
      <c r="A423" s="18" t="s">
        <v>1479</v>
      </c>
      <c r="B423" s="19" t="s">
        <v>1480</v>
      </c>
      <c r="C423" s="18" t="s">
        <v>14</v>
      </c>
      <c r="D423" s="18" t="s">
        <v>58</v>
      </c>
      <c r="E423" s="20">
        <v>1</v>
      </c>
      <c r="F423" s="21">
        <v>28.54</v>
      </c>
      <c r="G423" s="21">
        <f>TRUNC(TRUNC(E423,8)*F423,2)</f>
        <v>28.54</v>
      </c>
    </row>
    <row r="424" spans="1:7" ht="15" customHeight="1">
      <c r="A424" s="1"/>
      <c r="B424" s="1"/>
      <c r="C424" s="1"/>
      <c r="D424" s="1"/>
      <c r="E424" s="77" t="s">
        <v>521</v>
      </c>
      <c r="F424" s="77"/>
      <c r="G424" s="22">
        <f>SUM(G420:G423)</f>
        <v>393.92</v>
      </c>
    </row>
    <row r="425" spans="1:7" ht="15" customHeight="1">
      <c r="A425" s="1"/>
      <c r="B425" s="1"/>
      <c r="C425" s="1"/>
      <c r="D425" s="1"/>
      <c r="E425" s="78" t="s">
        <v>522</v>
      </c>
      <c r="F425" s="78"/>
      <c r="G425" s="4">
        <f>SUM(G424)</f>
        <v>393.92</v>
      </c>
    </row>
    <row r="426" spans="1:7" ht="15" customHeight="1">
      <c r="A426" s="1"/>
      <c r="B426" s="1"/>
      <c r="C426" s="1"/>
      <c r="D426" s="1"/>
      <c r="E426" s="78" t="s">
        <v>523</v>
      </c>
      <c r="F426" s="78"/>
      <c r="G426" s="4">
        <f>ROUND(G425*(0/100),2)</f>
        <v>0</v>
      </c>
    </row>
    <row r="427" spans="1:7" ht="15" customHeight="1">
      <c r="A427" s="1"/>
      <c r="B427" s="1"/>
      <c r="C427" s="1"/>
      <c r="D427" s="1"/>
      <c r="E427" s="78" t="s">
        <v>524</v>
      </c>
      <c r="F427" s="78"/>
      <c r="G427" s="4">
        <f>G426+G425</f>
        <v>393.92</v>
      </c>
    </row>
    <row r="428" spans="1:7" ht="9.9499999999999993" customHeight="1">
      <c r="A428" s="1"/>
      <c r="B428" s="1"/>
      <c r="C428" s="1"/>
      <c r="D428" s="1"/>
      <c r="E428" s="79"/>
      <c r="F428" s="79"/>
      <c r="G428" s="79"/>
    </row>
    <row r="429" spans="1:7" ht="20.100000000000001" customHeight="1">
      <c r="A429" s="80" t="s">
        <v>1481</v>
      </c>
      <c r="B429" s="80"/>
      <c r="C429" s="80"/>
      <c r="D429" s="80"/>
      <c r="E429" s="80"/>
      <c r="F429" s="80"/>
      <c r="G429" s="80"/>
    </row>
    <row r="430" spans="1:7" ht="15" customHeight="1">
      <c r="A430" s="76" t="s">
        <v>553</v>
      </c>
      <c r="B430" s="76"/>
      <c r="C430" s="12" t="s">
        <v>4</v>
      </c>
      <c r="D430" s="12" t="s">
        <v>501</v>
      </c>
      <c r="E430" s="12" t="s">
        <v>502</v>
      </c>
      <c r="F430" s="12" t="s">
        <v>503</v>
      </c>
      <c r="G430" s="12" t="s">
        <v>504</v>
      </c>
    </row>
    <row r="431" spans="1:7" ht="21" customHeight="1">
      <c r="A431" s="18" t="s">
        <v>1482</v>
      </c>
      <c r="B431" s="19" t="s">
        <v>1483</v>
      </c>
      <c r="C431" s="18" t="s">
        <v>14</v>
      </c>
      <c r="D431" s="18" t="s">
        <v>58</v>
      </c>
      <c r="E431" s="20">
        <v>1</v>
      </c>
      <c r="F431" s="21">
        <v>173.4</v>
      </c>
      <c r="G431" s="21">
        <f>TRUNC(TRUNC(E431,8)*F431,2)</f>
        <v>173.4</v>
      </c>
    </row>
    <row r="432" spans="1:7" ht="29.1" customHeight="1">
      <c r="A432" s="18" t="s">
        <v>1222</v>
      </c>
      <c r="B432" s="19" t="s">
        <v>1223</v>
      </c>
      <c r="C432" s="18" t="s">
        <v>14</v>
      </c>
      <c r="D432" s="18" t="s">
        <v>58</v>
      </c>
      <c r="E432" s="20">
        <v>4</v>
      </c>
      <c r="F432" s="21">
        <v>0.92</v>
      </c>
      <c r="G432" s="21">
        <f>TRUNC(TRUNC(E432,8)*F432,2)</f>
        <v>3.68</v>
      </c>
    </row>
    <row r="433" spans="1:7" ht="15" customHeight="1">
      <c r="A433" s="18" t="s">
        <v>1484</v>
      </c>
      <c r="B433" s="19" t="s">
        <v>1485</v>
      </c>
      <c r="C433" s="18" t="s">
        <v>14</v>
      </c>
      <c r="D433" s="18" t="s">
        <v>101</v>
      </c>
      <c r="E433" s="20">
        <v>6.9199999999999998E-2</v>
      </c>
      <c r="F433" s="21">
        <v>45.97</v>
      </c>
      <c r="G433" s="21">
        <f>TRUNC(TRUNC(E433,8)*F433,2)</f>
        <v>3.18</v>
      </c>
    </row>
    <row r="434" spans="1:7" ht="15" customHeight="1">
      <c r="A434" s="18" t="s">
        <v>884</v>
      </c>
      <c r="B434" s="19" t="s">
        <v>885</v>
      </c>
      <c r="C434" s="18" t="s">
        <v>14</v>
      </c>
      <c r="D434" s="18" t="s">
        <v>101</v>
      </c>
      <c r="E434" s="20">
        <v>9.3600000000000003E-2</v>
      </c>
      <c r="F434" s="21">
        <v>138.51</v>
      </c>
      <c r="G434" s="21">
        <f>TRUNC(TRUNC(E434,8)*F434,2)</f>
        <v>12.96</v>
      </c>
    </row>
    <row r="435" spans="1:7" ht="21" customHeight="1">
      <c r="A435" s="18" t="s">
        <v>1486</v>
      </c>
      <c r="B435" s="19" t="s">
        <v>1487</v>
      </c>
      <c r="C435" s="18" t="s">
        <v>14</v>
      </c>
      <c r="D435" s="18" t="s">
        <v>58</v>
      </c>
      <c r="E435" s="20">
        <v>2</v>
      </c>
      <c r="F435" s="21">
        <v>20.27</v>
      </c>
      <c r="G435" s="21">
        <f>TRUNC(TRUNC(E435,8)*F435,2)</f>
        <v>40.54</v>
      </c>
    </row>
    <row r="436" spans="1:7" ht="15" customHeight="1">
      <c r="A436" s="1"/>
      <c r="B436" s="1"/>
      <c r="C436" s="1"/>
      <c r="D436" s="1"/>
      <c r="E436" s="77" t="s">
        <v>555</v>
      </c>
      <c r="F436" s="77"/>
      <c r="G436" s="22">
        <f>SUM(G431:G435)</f>
        <v>233.76000000000002</v>
      </c>
    </row>
    <row r="437" spans="1:7" ht="15" customHeight="1">
      <c r="A437" s="76" t="s">
        <v>586</v>
      </c>
      <c r="B437" s="76"/>
      <c r="C437" s="12" t="s">
        <v>4</v>
      </c>
      <c r="D437" s="12" t="s">
        <v>501</v>
      </c>
      <c r="E437" s="12" t="s">
        <v>502</v>
      </c>
      <c r="F437" s="12" t="s">
        <v>503</v>
      </c>
      <c r="G437" s="12" t="s">
        <v>504</v>
      </c>
    </row>
    <row r="438" spans="1:7" ht="21" customHeight="1">
      <c r="A438" s="18" t="s">
        <v>778</v>
      </c>
      <c r="B438" s="19" t="s">
        <v>779</v>
      </c>
      <c r="C438" s="18" t="s">
        <v>14</v>
      </c>
      <c r="D438" s="18" t="s">
        <v>15</v>
      </c>
      <c r="E438" s="20">
        <v>0.82540000000000002</v>
      </c>
      <c r="F438" s="21">
        <v>28.12</v>
      </c>
      <c r="G438" s="21">
        <f>TRUNC(TRUNC(E438,8)*F438,2)</f>
        <v>23.21</v>
      </c>
    </row>
    <row r="439" spans="1:7" ht="15" customHeight="1">
      <c r="A439" s="18" t="s">
        <v>607</v>
      </c>
      <c r="B439" s="19" t="s">
        <v>608</v>
      </c>
      <c r="C439" s="18" t="s">
        <v>14</v>
      </c>
      <c r="D439" s="18" t="s">
        <v>15</v>
      </c>
      <c r="E439" s="20">
        <v>0.63590000000000002</v>
      </c>
      <c r="F439" s="21">
        <v>22.1</v>
      </c>
      <c r="G439" s="21">
        <f>TRUNC(TRUNC(E439,8)*F439,2)</f>
        <v>14.05</v>
      </c>
    </row>
    <row r="440" spans="1:7" ht="18" customHeight="1">
      <c r="A440" s="1"/>
      <c r="B440" s="1"/>
      <c r="C440" s="1"/>
      <c r="D440" s="1"/>
      <c r="E440" s="77" t="s">
        <v>589</v>
      </c>
      <c r="F440" s="77"/>
      <c r="G440" s="22">
        <f>SUM(G438:G439)</f>
        <v>37.260000000000005</v>
      </c>
    </row>
    <row r="441" spans="1:7" ht="15" customHeight="1">
      <c r="A441" s="1"/>
      <c r="B441" s="1"/>
      <c r="C441" s="1"/>
      <c r="D441" s="1"/>
      <c r="E441" s="78" t="s">
        <v>522</v>
      </c>
      <c r="F441" s="78"/>
      <c r="G441" s="4">
        <f>SUM(G436,G440)</f>
        <v>271.02000000000004</v>
      </c>
    </row>
    <row r="442" spans="1:7" ht="15" customHeight="1">
      <c r="A442" s="1"/>
      <c r="B442" s="1"/>
      <c r="C442" s="1"/>
      <c r="D442" s="1"/>
      <c r="E442" s="78" t="s">
        <v>523</v>
      </c>
      <c r="F442" s="78"/>
      <c r="G442" s="4">
        <f>ROUND(G441*(0/100),2)</f>
        <v>0</v>
      </c>
    </row>
    <row r="443" spans="1:7" ht="15" customHeight="1">
      <c r="A443" s="1"/>
      <c r="B443" s="1"/>
      <c r="C443" s="1"/>
      <c r="D443" s="1"/>
      <c r="E443" s="78" t="s">
        <v>524</v>
      </c>
      <c r="F443" s="78"/>
      <c r="G443" s="4">
        <f>G442+G441</f>
        <v>271.02000000000004</v>
      </c>
    </row>
    <row r="444" spans="1:7" ht="9.9499999999999993" customHeight="1">
      <c r="A444" s="1"/>
      <c r="B444" s="1"/>
      <c r="C444" s="1"/>
      <c r="D444" s="1"/>
      <c r="E444" s="79"/>
      <c r="F444" s="79"/>
      <c r="G444" s="79"/>
    </row>
    <row r="445" spans="1:7" ht="20.100000000000001" customHeight="1">
      <c r="A445" s="80" t="s">
        <v>1488</v>
      </c>
      <c r="B445" s="80"/>
      <c r="C445" s="80"/>
      <c r="D445" s="80"/>
      <c r="E445" s="80"/>
      <c r="F445" s="80"/>
      <c r="G445" s="80"/>
    </row>
    <row r="446" spans="1:7" ht="15" customHeight="1">
      <c r="A446" s="76" t="s">
        <v>518</v>
      </c>
      <c r="B446" s="76"/>
      <c r="C446" s="12" t="s">
        <v>4</v>
      </c>
      <c r="D446" s="12" t="s">
        <v>501</v>
      </c>
      <c r="E446" s="12" t="s">
        <v>502</v>
      </c>
      <c r="F446" s="12" t="s">
        <v>503</v>
      </c>
      <c r="G446" s="12" t="s">
        <v>504</v>
      </c>
    </row>
    <row r="447" spans="1:7" ht="38.1" customHeight="1">
      <c r="A447" s="18" t="s">
        <v>1489</v>
      </c>
      <c r="B447" s="19" t="s">
        <v>1490</v>
      </c>
      <c r="C447" s="18" t="s">
        <v>14</v>
      </c>
      <c r="D447" s="18" t="s">
        <v>15</v>
      </c>
      <c r="E447" s="20">
        <v>1</v>
      </c>
      <c r="F447" s="21">
        <v>0.28000000000000003</v>
      </c>
      <c r="G447" s="21">
        <f>TRUNC(TRUNC(E447,8)*F447,2)</f>
        <v>0.28000000000000003</v>
      </c>
    </row>
    <row r="448" spans="1:7" ht="38.1" customHeight="1">
      <c r="A448" s="18" t="s">
        <v>1491</v>
      </c>
      <c r="B448" s="19" t="s">
        <v>1492</v>
      </c>
      <c r="C448" s="18" t="s">
        <v>14</v>
      </c>
      <c r="D448" s="18" t="s">
        <v>15</v>
      </c>
      <c r="E448" s="20">
        <v>1</v>
      </c>
      <c r="F448" s="21">
        <v>7.0000000000000007E-2</v>
      </c>
      <c r="G448" s="21">
        <f>TRUNC(TRUNC(E448,8)*F448,2)</f>
        <v>7.0000000000000007E-2</v>
      </c>
    </row>
    <row r="449" spans="1:7" ht="15" customHeight="1">
      <c r="A449" s="1"/>
      <c r="B449" s="1"/>
      <c r="C449" s="1"/>
      <c r="D449" s="1"/>
      <c r="E449" s="77" t="s">
        <v>521</v>
      </c>
      <c r="F449" s="77"/>
      <c r="G449" s="22">
        <f>SUM(G447:G448)</f>
        <v>0.35000000000000003</v>
      </c>
    </row>
    <row r="450" spans="1:7" ht="15" customHeight="1">
      <c r="A450" s="1"/>
      <c r="B450" s="1"/>
      <c r="C450" s="1"/>
      <c r="D450" s="1"/>
      <c r="E450" s="78" t="s">
        <v>522</v>
      </c>
      <c r="F450" s="78"/>
      <c r="G450" s="4">
        <f>SUM(G449)</f>
        <v>0.35000000000000003</v>
      </c>
    </row>
    <row r="451" spans="1:7" ht="15" customHeight="1">
      <c r="A451" s="1"/>
      <c r="B451" s="1"/>
      <c r="C451" s="1"/>
      <c r="D451" s="1"/>
      <c r="E451" s="78" t="s">
        <v>523</v>
      </c>
      <c r="F451" s="78"/>
      <c r="G451" s="4">
        <f>ROUND(G450*(0/100),2)</f>
        <v>0</v>
      </c>
    </row>
    <row r="452" spans="1:7" ht="15" customHeight="1">
      <c r="A452" s="1"/>
      <c r="B452" s="1"/>
      <c r="C452" s="1"/>
      <c r="D452" s="1"/>
      <c r="E452" s="78" t="s">
        <v>524</v>
      </c>
      <c r="F452" s="78"/>
      <c r="G452" s="4">
        <f>G451+G450</f>
        <v>0.35000000000000003</v>
      </c>
    </row>
    <row r="453" spans="1:7" ht="9.9499999999999993" customHeight="1">
      <c r="A453" s="1"/>
      <c r="B453" s="1"/>
      <c r="C453" s="1"/>
      <c r="D453" s="1"/>
      <c r="E453" s="79"/>
      <c r="F453" s="79"/>
      <c r="G453" s="79"/>
    </row>
    <row r="454" spans="1:7" ht="20.100000000000001" customHeight="1">
      <c r="A454" s="80" t="s">
        <v>1493</v>
      </c>
      <c r="B454" s="80"/>
      <c r="C454" s="80"/>
      <c r="D454" s="80"/>
      <c r="E454" s="80"/>
      <c r="F454" s="80"/>
      <c r="G454" s="80"/>
    </row>
    <row r="455" spans="1:7" ht="15" customHeight="1">
      <c r="A455" s="76" t="s">
        <v>518</v>
      </c>
      <c r="B455" s="76"/>
      <c r="C455" s="12" t="s">
        <v>4</v>
      </c>
      <c r="D455" s="12" t="s">
        <v>501</v>
      </c>
      <c r="E455" s="12" t="s">
        <v>502</v>
      </c>
      <c r="F455" s="12" t="s">
        <v>503</v>
      </c>
      <c r="G455" s="12" t="s">
        <v>504</v>
      </c>
    </row>
    <row r="456" spans="1:7" ht="38.1" customHeight="1">
      <c r="A456" s="18" t="s">
        <v>1489</v>
      </c>
      <c r="B456" s="19" t="s">
        <v>1490</v>
      </c>
      <c r="C456" s="18" t="s">
        <v>14</v>
      </c>
      <c r="D456" s="18" t="s">
        <v>15</v>
      </c>
      <c r="E456" s="20">
        <v>1</v>
      </c>
      <c r="F456" s="21">
        <v>0.28000000000000003</v>
      </c>
      <c r="G456" s="21">
        <f>TRUNC(TRUNC(E456,8)*F456,2)</f>
        <v>0.28000000000000003</v>
      </c>
    </row>
    <row r="457" spans="1:7" ht="38.1" customHeight="1">
      <c r="A457" s="18" t="s">
        <v>1491</v>
      </c>
      <c r="B457" s="19" t="s">
        <v>1492</v>
      </c>
      <c r="C457" s="18" t="s">
        <v>14</v>
      </c>
      <c r="D457" s="18" t="s">
        <v>15</v>
      </c>
      <c r="E457" s="20">
        <v>1</v>
      </c>
      <c r="F457" s="21">
        <v>7.0000000000000007E-2</v>
      </c>
      <c r="G457" s="21">
        <f>TRUNC(TRUNC(E457,8)*F457,2)</f>
        <v>7.0000000000000007E-2</v>
      </c>
    </row>
    <row r="458" spans="1:7" ht="38.1" customHeight="1">
      <c r="A458" s="18" t="s">
        <v>1494</v>
      </c>
      <c r="B458" s="19" t="s">
        <v>1495</v>
      </c>
      <c r="C458" s="18" t="s">
        <v>14</v>
      </c>
      <c r="D458" s="18" t="s">
        <v>15</v>
      </c>
      <c r="E458" s="20">
        <v>1</v>
      </c>
      <c r="F458" s="21">
        <v>0.33</v>
      </c>
      <c r="G458" s="21">
        <f>TRUNC(TRUNC(E458,8)*F458,2)</f>
        <v>0.33</v>
      </c>
    </row>
    <row r="459" spans="1:7" ht="38.1" customHeight="1">
      <c r="A459" s="18" t="s">
        <v>1496</v>
      </c>
      <c r="B459" s="19" t="s">
        <v>1497</v>
      </c>
      <c r="C459" s="18" t="s">
        <v>14</v>
      </c>
      <c r="D459" s="18" t="s">
        <v>15</v>
      </c>
      <c r="E459" s="20">
        <v>1</v>
      </c>
      <c r="F459" s="21">
        <v>1.21</v>
      </c>
      <c r="G459" s="21">
        <f>TRUNC(TRUNC(E459,8)*F459,2)</f>
        <v>1.21</v>
      </c>
    </row>
    <row r="460" spans="1:7" ht="15" customHeight="1">
      <c r="A460" s="1"/>
      <c r="B460" s="1"/>
      <c r="C460" s="1"/>
      <c r="D460" s="1"/>
      <c r="E460" s="77" t="s">
        <v>521</v>
      </c>
      <c r="F460" s="77"/>
      <c r="G460" s="22">
        <f>SUM(G456:G459)</f>
        <v>1.8900000000000001</v>
      </c>
    </row>
    <row r="461" spans="1:7" ht="15" customHeight="1">
      <c r="A461" s="1"/>
      <c r="B461" s="1"/>
      <c r="C461" s="1"/>
      <c r="D461" s="1"/>
      <c r="E461" s="78" t="s">
        <v>522</v>
      </c>
      <c r="F461" s="78"/>
      <c r="G461" s="4">
        <f>SUM(G460)</f>
        <v>1.8900000000000001</v>
      </c>
    </row>
    <row r="462" spans="1:7" ht="15" customHeight="1">
      <c r="A462" s="1"/>
      <c r="B462" s="1"/>
      <c r="C462" s="1"/>
      <c r="D462" s="1"/>
      <c r="E462" s="78" t="s">
        <v>523</v>
      </c>
      <c r="F462" s="78"/>
      <c r="G462" s="4">
        <f>ROUND(G461*(0/100),2)</f>
        <v>0</v>
      </c>
    </row>
    <row r="463" spans="1:7" ht="15" customHeight="1">
      <c r="A463" s="1"/>
      <c r="B463" s="1"/>
      <c r="C463" s="1"/>
      <c r="D463" s="1"/>
      <c r="E463" s="78" t="s">
        <v>524</v>
      </c>
      <c r="F463" s="78"/>
      <c r="G463" s="4">
        <f>G462+G461</f>
        <v>1.8900000000000001</v>
      </c>
    </row>
    <row r="464" spans="1:7" ht="9.9499999999999993" customHeight="1">
      <c r="A464" s="1"/>
      <c r="B464" s="1"/>
      <c r="C464" s="1"/>
      <c r="D464" s="1"/>
      <c r="E464" s="79"/>
      <c r="F464" s="79"/>
      <c r="G464" s="79"/>
    </row>
    <row r="465" spans="1:7" ht="20.100000000000001" customHeight="1">
      <c r="A465" s="80" t="s">
        <v>1498</v>
      </c>
      <c r="B465" s="80"/>
      <c r="C465" s="80"/>
      <c r="D465" s="80"/>
      <c r="E465" s="80"/>
      <c r="F465" s="80"/>
      <c r="G465" s="80"/>
    </row>
    <row r="466" spans="1:7" ht="15" customHeight="1">
      <c r="A466" s="76" t="s">
        <v>557</v>
      </c>
      <c r="B466" s="76"/>
      <c r="C466" s="12" t="s">
        <v>4</v>
      </c>
      <c r="D466" s="12" t="s">
        <v>501</v>
      </c>
      <c r="E466" s="12" t="s">
        <v>502</v>
      </c>
      <c r="F466" s="12" t="s">
        <v>503</v>
      </c>
      <c r="G466" s="12" t="s">
        <v>504</v>
      </c>
    </row>
    <row r="467" spans="1:7" ht="29.1" customHeight="1">
      <c r="A467" s="18" t="s">
        <v>1499</v>
      </c>
      <c r="B467" s="19" t="s">
        <v>1500</v>
      </c>
      <c r="C467" s="18" t="s">
        <v>14</v>
      </c>
      <c r="D467" s="18" t="s">
        <v>58</v>
      </c>
      <c r="E467" s="20">
        <v>6.0000000000000002E-5</v>
      </c>
      <c r="F467" s="21">
        <v>4800</v>
      </c>
      <c r="G467" s="21">
        <f>TRUNC(TRUNC(E467,8)*F467,2)</f>
        <v>0.28000000000000003</v>
      </c>
    </row>
    <row r="468" spans="1:7" ht="15" customHeight="1">
      <c r="A468" s="1"/>
      <c r="B468" s="1"/>
      <c r="C468" s="1"/>
      <c r="D468" s="1"/>
      <c r="E468" s="77" t="s">
        <v>558</v>
      </c>
      <c r="F468" s="77"/>
      <c r="G468" s="22">
        <f>SUM(G467:G467)</f>
        <v>0.28000000000000003</v>
      </c>
    </row>
    <row r="469" spans="1:7" ht="15" customHeight="1">
      <c r="A469" s="1"/>
      <c r="B469" s="1"/>
      <c r="C469" s="1"/>
      <c r="D469" s="1"/>
      <c r="E469" s="78" t="s">
        <v>522</v>
      </c>
      <c r="F469" s="78"/>
      <c r="G469" s="4">
        <f>SUM(G468)</f>
        <v>0.28000000000000003</v>
      </c>
    </row>
    <row r="470" spans="1:7" ht="15" customHeight="1">
      <c r="A470" s="1"/>
      <c r="B470" s="1"/>
      <c r="C470" s="1"/>
      <c r="D470" s="1"/>
      <c r="E470" s="78" t="s">
        <v>523</v>
      </c>
      <c r="F470" s="78"/>
      <c r="G470" s="4">
        <f>ROUND(G469*(0/100),2)</f>
        <v>0</v>
      </c>
    </row>
    <row r="471" spans="1:7" ht="15" customHeight="1">
      <c r="A471" s="1"/>
      <c r="B471" s="1"/>
      <c r="C471" s="1"/>
      <c r="D471" s="1"/>
      <c r="E471" s="78" t="s">
        <v>524</v>
      </c>
      <c r="F471" s="78"/>
      <c r="G471" s="4">
        <f>G470+G469</f>
        <v>0.28000000000000003</v>
      </c>
    </row>
    <row r="472" spans="1:7" ht="9.9499999999999993" customHeight="1">
      <c r="A472" s="1"/>
      <c r="B472" s="1"/>
      <c r="C472" s="1"/>
      <c r="D472" s="1"/>
      <c r="E472" s="79"/>
      <c r="F472" s="79"/>
      <c r="G472" s="79"/>
    </row>
    <row r="473" spans="1:7" ht="20.100000000000001" customHeight="1">
      <c r="A473" s="80" t="s">
        <v>1501</v>
      </c>
      <c r="B473" s="80"/>
      <c r="C473" s="80"/>
      <c r="D473" s="80"/>
      <c r="E473" s="80"/>
      <c r="F473" s="80"/>
      <c r="G473" s="80"/>
    </row>
    <row r="474" spans="1:7" ht="15" customHeight="1">
      <c r="A474" s="76" t="s">
        <v>557</v>
      </c>
      <c r="B474" s="76"/>
      <c r="C474" s="12" t="s">
        <v>4</v>
      </c>
      <c r="D474" s="12" t="s">
        <v>501</v>
      </c>
      <c r="E474" s="12" t="s">
        <v>502</v>
      </c>
      <c r="F474" s="12" t="s">
        <v>503</v>
      </c>
      <c r="G474" s="12" t="s">
        <v>504</v>
      </c>
    </row>
    <row r="475" spans="1:7" ht="29.1" customHeight="1">
      <c r="A475" s="18" t="s">
        <v>1499</v>
      </c>
      <c r="B475" s="19" t="s">
        <v>1500</v>
      </c>
      <c r="C475" s="18" t="s">
        <v>14</v>
      </c>
      <c r="D475" s="18" t="s">
        <v>58</v>
      </c>
      <c r="E475" s="20">
        <v>1.4800000000000001E-5</v>
      </c>
      <c r="F475" s="21">
        <v>4800</v>
      </c>
      <c r="G475" s="21">
        <f>TRUNC(TRUNC(E475,8)*F475,2)</f>
        <v>7.0000000000000007E-2</v>
      </c>
    </row>
    <row r="476" spans="1:7" ht="15" customHeight="1">
      <c r="A476" s="1"/>
      <c r="B476" s="1"/>
      <c r="C476" s="1"/>
      <c r="D476" s="1"/>
      <c r="E476" s="77" t="s">
        <v>558</v>
      </c>
      <c r="F476" s="77"/>
      <c r="G476" s="22">
        <f>SUM(G475:G475)</f>
        <v>7.0000000000000007E-2</v>
      </c>
    </row>
    <row r="477" spans="1:7" ht="15" customHeight="1">
      <c r="A477" s="1"/>
      <c r="B477" s="1"/>
      <c r="C477" s="1"/>
      <c r="D477" s="1"/>
      <c r="E477" s="78" t="s">
        <v>522</v>
      </c>
      <c r="F477" s="78"/>
      <c r="G477" s="4">
        <f>SUM(G476)</f>
        <v>7.0000000000000007E-2</v>
      </c>
    </row>
    <row r="478" spans="1:7" ht="15" customHeight="1">
      <c r="A478" s="1"/>
      <c r="B478" s="1"/>
      <c r="C478" s="1"/>
      <c r="D478" s="1"/>
      <c r="E478" s="78" t="s">
        <v>523</v>
      </c>
      <c r="F478" s="78"/>
      <c r="G478" s="4">
        <f>ROUND(G477*(0/100),2)</f>
        <v>0</v>
      </c>
    </row>
    <row r="479" spans="1:7" ht="15" customHeight="1">
      <c r="A479" s="1"/>
      <c r="B479" s="1"/>
      <c r="C479" s="1"/>
      <c r="D479" s="1"/>
      <c r="E479" s="78" t="s">
        <v>524</v>
      </c>
      <c r="F479" s="78"/>
      <c r="G479" s="4">
        <f>G478+G477</f>
        <v>7.0000000000000007E-2</v>
      </c>
    </row>
    <row r="480" spans="1:7" ht="9.9499999999999993" customHeight="1">
      <c r="A480" s="1"/>
      <c r="B480" s="1"/>
      <c r="C480" s="1"/>
      <c r="D480" s="1"/>
      <c r="E480" s="79"/>
      <c r="F480" s="79"/>
      <c r="G480" s="79"/>
    </row>
    <row r="481" spans="1:7" ht="20.100000000000001" customHeight="1">
      <c r="A481" s="80" t="s">
        <v>1502</v>
      </c>
      <c r="B481" s="80"/>
      <c r="C481" s="80"/>
      <c r="D481" s="80"/>
      <c r="E481" s="80"/>
      <c r="F481" s="80"/>
      <c r="G481" s="80"/>
    </row>
    <row r="482" spans="1:7" ht="15" customHeight="1">
      <c r="A482" s="76" t="s">
        <v>557</v>
      </c>
      <c r="B482" s="76"/>
      <c r="C482" s="12" t="s">
        <v>4</v>
      </c>
      <c r="D482" s="12" t="s">
        <v>501</v>
      </c>
      <c r="E482" s="12" t="s">
        <v>502</v>
      </c>
      <c r="F482" s="12" t="s">
        <v>503</v>
      </c>
      <c r="G482" s="12" t="s">
        <v>504</v>
      </c>
    </row>
    <row r="483" spans="1:7" ht="29.1" customHeight="1">
      <c r="A483" s="18" t="s">
        <v>1499</v>
      </c>
      <c r="B483" s="19" t="s">
        <v>1500</v>
      </c>
      <c r="C483" s="18" t="s">
        <v>14</v>
      </c>
      <c r="D483" s="18" t="s">
        <v>58</v>
      </c>
      <c r="E483" s="20">
        <v>6.9999999999999994E-5</v>
      </c>
      <c r="F483" s="21">
        <v>4800</v>
      </c>
      <c r="G483" s="21">
        <f>TRUNC(TRUNC(E483,8)*F483,2)</f>
        <v>0.33</v>
      </c>
    </row>
    <row r="484" spans="1:7" ht="15" customHeight="1">
      <c r="A484" s="1"/>
      <c r="B484" s="1"/>
      <c r="C484" s="1"/>
      <c r="D484" s="1"/>
      <c r="E484" s="77" t="s">
        <v>558</v>
      </c>
      <c r="F484" s="77"/>
      <c r="G484" s="22">
        <f>SUM(G483:G483)</f>
        <v>0.33</v>
      </c>
    </row>
    <row r="485" spans="1:7" ht="15" customHeight="1">
      <c r="A485" s="1"/>
      <c r="B485" s="1"/>
      <c r="C485" s="1"/>
      <c r="D485" s="1"/>
      <c r="E485" s="78" t="s">
        <v>522</v>
      </c>
      <c r="F485" s="78"/>
      <c r="G485" s="4">
        <f>SUM(G484)</f>
        <v>0.33</v>
      </c>
    </row>
    <row r="486" spans="1:7" ht="15" customHeight="1">
      <c r="A486" s="1"/>
      <c r="B486" s="1"/>
      <c r="C486" s="1"/>
      <c r="D486" s="1"/>
      <c r="E486" s="78" t="s">
        <v>523</v>
      </c>
      <c r="F486" s="78"/>
      <c r="G486" s="4">
        <f>ROUND(G485*(0/100),2)</f>
        <v>0</v>
      </c>
    </row>
    <row r="487" spans="1:7" ht="15" customHeight="1">
      <c r="A487" s="1"/>
      <c r="B487" s="1"/>
      <c r="C487" s="1"/>
      <c r="D487" s="1"/>
      <c r="E487" s="78" t="s">
        <v>524</v>
      </c>
      <c r="F487" s="78"/>
      <c r="G487" s="4">
        <f>G486+G485</f>
        <v>0.33</v>
      </c>
    </row>
    <row r="488" spans="1:7" ht="9.9499999999999993" customHeight="1">
      <c r="A488" s="1"/>
      <c r="B488" s="1"/>
      <c r="C488" s="1"/>
      <c r="D488" s="1"/>
      <c r="E488" s="79"/>
      <c r="F488" s="79"/>
      <c r="G488" s="79"/>
    </row>
    <row r="489" spans="1:7" ht="20.100000000000001" customHeight="1">
      <c r="A489" s="80" t="s">
        <v>1503</v>
      </c>
      <c r="B489" s="80"/>
      <c r="C489" s="80"/>
      <c r="D489" s="80"/>
      <c r="E489" s="80"/>
      <c r="F489" s="80"/>
      <c r="G489" s="80"/>
    </row>
    <row r="490" spans="1:7" ht="15" customHeight="1">
      <c r="A490" s="76" t="s">
        <v>1504</v>
      </c>
      <c r="B490" s="76"/>
      <c r="C490" s="12" t="s">
        <v>4</v>
      </c>
      <c r="D490" s="12" t="s">
        <v>501</v>
      </c>
      <c r="E490" s="12" t="s">
        <v>502</v>
      </c>
      <c r="F490" s="12" t="s">
        <v>503</v>
      </c>
      <c r="G490" s="12" t="s">
        <v>504</v>
      </c>
    </row>
    <row r="491" spans="1:7" ht="21" customHeight="1">
      <c r="A491" s="18" t="s">
        <v>1505</v>
      </c>
      <c r="B491" s="19" t="s">
        <v>1506</v>
      </c>
      <c r="C491" s="18" t="s">
        <v>14</v>
      </c>
      <c r="D491" s="18" t="s">
        <v>1507</v>
      </c>
      <c r="E491" s="20">
        <v>1.2512000000000001</v>
      </c>
      <c r="F491" s="21">
        <v>0.97</v>
      </c>
      <c r="G491" s="21">
        <f>TRUNC(TRUNC(E491,8)*F491,2)</f>
        <v>1.21</v>
      </c>
    </row>
    <row r="492" spans="1:7" ht="15" customHeight="1">
      <c r="A492" s="1"/>
      <c r="B492" s="1"/>
      <c r="C492" s="1"/>
      <c r="D492" s="1"/>
      <c r="E492" s="77" t="s">
        <v>1508</v>
      </c>
      <c r="F492" s="77"/>
      <c r="G492" s="22">
        <f>SUM(G491:G491)</f>
        <v>1.21</v>
      </c>
    </row>
    <row r="493" spans="1:7" ht="15" customHeight="1">
      <c r="A493" s="1"/>
      <c r="B493" s="1"/>
      <c r="C493" s="1"/>
      <c r="D493" s="1"/>
      <c r="E493" s="78" t="s">
        <v>522</v>
      </c>
      <c r="F493" s="78"/>
      <c r="G493" s="4">
        <f>SUM(G492)</f>
        <v>1.21</v>
      </c>
    </row>
    <row r="494" spans="1:7" ht="15" customHeight="1">
      <c r="A494" s="1"/>
      <c r="B494" s="1"/>
      <c r="C494" s="1"/>
      <c r="D494" s="1"/>
      <c r="E494" s="78" t="s">
        <v>523</v>
      </c>
      <c r="F494" s="78"/>
      <c r="G494" s="4">
        <f>ROUND(G493*(0/100),2)</f>
        <v>0</v>
      </c>
    </row>
    <row r="495" spans="1:7" ht="15" customHeight="1">
      <c r="A495" s="1"/>
      <c r="B495" s="1"/>
      <c r="C495" s="1"/>
      <c r="D495" s="1"/>
      <c r="E495" s="78" t="s">
        <v>524</v>
      </c>
      <c r="F495" s="78"/>
      <c r="G495" s="4">
        <f>G494+G493</f>
        <v>1.21</v>
      </c>
    </row>
    <row r="496" spans="1:7" ht="9.9499999999999993" customHeight="1">
      <c r="A496" s="1"/>
      <c r="B496" s="1"/>
      <c r="C496" s="1"/>
      <c r="D496" s="1"/>
      <c r="E496" s="79"/>
      <c r="F496" s="79"/>
      <c r="G496" s="79"/>
    </row>
    <row r="497" spans="1:7" ht="20.100000000000001" customHeight="1">
      <c r="A497" s="80" t="s">
        <v>1509</v>
      </c>
      <c r="B497" s="80"/>
      <c r="C497" s="80"/>
      <c r="D497" s="80"/>
      <c r="E497" s="80"/>
      <c r="F497" s="80"/>
      <c r="G497" s="80"/>
    </row>
    <row r="498" spans="1:7" ht="15" customHeight="1">
      <c r="A498" s="76" t="s">
        <v>518</v>
      </c>
      <c r="B498" s="76"/>
      <c r="C498" s="12" t="s">
        <v>4</v>
      </c>
      <c r="D498" s="12" t="s">
        <v>501</v>
      </c>
      <c r="E498" s="12" t="s">
        <v>502</v>
      </c>
      <c r="F498" s="12" t="s">
        <v>503</v>
      </c>
      <c r="G498" s="12" t="s">
        <v>504</v>
      </c>
    </row>
    <row r="499" spans="1:7" ht="38.1" customHeight="1">
      <c r="A499" s="18" t="s">
        <v>1510</v>
      </c>
      <c r="B499" s="19" t="s">
        <v>1511</v>
      </c>
      <c r="C499" s="18" t="s">
        <v>14</v>
      </c>
      <c r="D499" s="18" t="s">
        <v>15</v>
      </c>
      <c r="E499" s="20">
        <v>1</v>
      </c>
      <c r="F499" s="21">
        <v>1.17</v>
      </c>
      <c r="G499" s="21">
        <f>TRUNC(TRUNC(E499,8)*F499,2)</f>
        <v>1.17</v>
      </c>
    </row>
    <row r="500" spans="1:7" ht="38.1" customHeight="1">
      <c r="A500" s="18" t="s">
        <v>1512</v>
      </c>
      <c r="B500" s="19" t="s">
        <v>1513</v>
      </c>
      <c r="C500" s="18" t="s">
        <v>14</v>
      </c>
      <c r="D500" s="18" t="s">
        <v>15</v>
      </c>
      <c r="E500" s="20">
        <v>1</v>
      </c>
      <c r="F500" s="21">
        <v>0.28000000000000003</v>
      </c>
      <c r="G500" s="21">
        <f>TRUNC(TRUNC(E500,8)*F500,2)</f>
        <v>0.28000000000000003</v>
      </c>
    </row>
    <row r="501" spans="1:7" ht="15" customHeight="1">
      <c r="A501" s="1"/>
      <c r="B501" s="1"/>
      <c r="C501" s="1"/>
      <c r="D501" s="1"/>
      <c r="E501" s="77" t="s">
        <v>521</v>
      </c>
      <c r="F501" s="77"/>
      <c r="G501" s="22">
        <f>SUM(G499:G500)</f>
        <v>1.45</v>
      </c>
    </row>
    <row r="502" spans="1:7" ht="15" customHeight="1">
      <c r="A502" s="1"/>
      <c r="B502" s="1"/>
      <c r="C502" s="1"/>
      <c r="D502" s="1"/>
      <c r="E502" s="78" t="s">
        <v>522</v>
      </c>
      <c r="F502" s="78"/>
      <c r="G502" s="4">
        <f>SUM(G501)</f>
        <v>1.45</v>
      </c>
    </row>
    <row r="503" spans="1:7" ht="15" customHeight="1">
      <c r="A503" s="1"/>
      <c r="B503" s="1"/>
      <c r="C503" s="1"/>
      <c r="D503" s="1"/>
      <c r="E503" s="78" t="s">
        <v>523</v>
      </c>
      <c r="F503" s="78"/>
      <c r="G503" s="4">
        <f>ROUND(G502*(0/100),2)</f>
        <v>0</v>
      </c>
    </row>
    <row r="504" spans="1:7" ht="15" customHeight="1">
      <c r="A504" s="1"/>
      <c r="B504" s="1"/>
      <c r="C504" s="1"/>
      <c r="D504" s="1"/>
      <c r="E504" s="78" t="s">
        <v>524</v>
      </c>
      <c r="F504" s="78"/>
      <c r="G504" s="4">
        <f>G503+G502</f>
        <v>1.45</v>
      </c>
    </row>
    <row r="505" spans="1:7" ht="9.9499999999999993" customHeight="1">
      <c r="A505" s="1"/>
      <c r="B505" s="1"/>
      <c r="C505" s="1"/>
      <c r="D505" s="1"/>
      <c r="E505" s="79"/>
      <c r="F505" s="79"/>
      <c r="G505" s="79"/>
    </row>
    <row r="506" spans="1:7" ht="20.100000000000001" customHeight="1">
      <c r="A506" s="80" t="s">
        <v>1514</v>
      </c>
      <c r="B506" s="80"/>
      <c r="C506" s="80"/>
      <c r="D506" s="80"/>
      <c r="E506" s="80"/>
      <c r="F506" s="80"/>
      <c r="G506" s="80"/>
    </row>
    <row r="507" spans="1:7" ht="15" customHeight="1">
      <c r="A507" s="76" t="s">
        <v>518</v>
      </c>
      <c r="B507" s="76"/>
      <c r="C507" s="12" t="s">
        <v>4</v>
      </c>
      <c r="D507" s="12" t="s">
        <v>501</v>
      </c>
      <c r="E507" s="12" t="s">
        <v>502</v>
      </c>
      <c r="F507" s="12" t="s">
        <v>503</v>
      </c>
      <c r="G507" s="12" t="s">
        <v>504</v>
      </c>
    </row>
    <row r="508" spans="1:7" ht="38.1" customHeight="1">
      <c r="A508" s="18" t="s">
        <v>1510</v>
      </c>
      <c r="B508" s="19" t="s">
        <v>1511</v>
      </c>
      <c r="C508" s="18" t="s">
        <v>14</v>
      </c>
      <c r="D508" s="18" t="s">
        <v>15</v>
      </c>
      <c r="E508" s="20">
        <v>1</v>
      </c>
      <c r="F508" s="21">
        <v>1.17</v>
      </c>
      <c r="G508" s="21">
        <f>TRUNC(TRUNC(E508,8)*F508,2)</f>
        <v>1.17</v>
      </c>
    </row>
    <row r="509" spans="1:7" ht="38.1" customHeight="1">
      <c r="A509" s="18" t="s">
        <v>1512</v>
      </c>
      <c r="B509" s="19" t="s">
        <v>1513</v>
      </c>
      <c r="C509" s="18" t="s">
        <v>14</v>
      </c>
      <c r="D509" s="18" t="s">
        <v>15</v>
      </c>
      <c r="E509" s="20">
        <v>1</v>
      </c>
      <c r="F509" s="21">
        <v>0.28000000000000003</v>
      </c>
      <c r="G509" s="21">
        <f>TRUNC(TRUNC(E509,8)*F509,2)</f>
        <v>0.28000000000000003</v>
      </c>
    </row>
    <row r="510" spans="1:7" ht="38.1" customHeight="1">
      <c r="A510" s="18" t="s">
        <v>1515</v>
      </c>
      <c r="B510" s="19" t="s">
        <v>1516</v>
      </c>
      <c r="C510" s="18" t="s">
        <v>14</v>
      </c>
      <c r="D510" s="18" t="s">
        <v>15</v>
      </c>
      <c r="E510" s="20">
        <v>1</v>
      </c>
      <c r="F510" s="21">
        <v>1.36</v>
      </c>
      <c r="G510" s="21">
        <f>TRUNC(TRUNC(E510,8)*F510,2)</f>
        <v>1.36</v>
      </c>
    </row>
    <row r="511" spans="1:7" ht="38.1" customHeight="1">
      <c r="A511" s="18" t="s">
        <v>1517</v>
      </c>
      <c r="B511" s="19" t="s">
        <v>1518</v>
      </c>
      <c r="C511" s="18" t="s">
        <v>14</v>
      </c>
      <c r="D511" s="18" t="s">
        <v>15</v>
      </c>
      <c r="E511" s="20">
        <v>1</v>
      </c>
      <c r="F511" s="21">
        <v>2.42</v>
      </c>
      <c r="G511" s="21">
        <f>TRUNC(TRUNC(E511,8)*F511,2)</f>
        <v>2.42</v>
      </c>
    </row>
    <row r="512" spans="1:7" ht="15" customHeight="1">
      <c r="A512" s="1"/>
      <c r="B512" s="1"/>
      <c r="C512" s="1"/>
      <c r="D512" s="1"/>
      <c r="E512" s="77" t="s">
        <v>521</v>
      </c>
      <c r="F512" s="77"/>
      <c r="G512" s="22">
        <f>SUM(G508:G511)</f>
        <v>5.23</v>
      </c>
    </row>
    <row r="513" spans="1:7" ht="15" customHeight="1">
      <c r="A513" s="1"/>
      <c r="B513" s="1"/>
      <c r="C513" s="1"/>
      <c r="D513" s="1"/>
      <c r="E513" s="78" t="s">
        <v>522</v>
      </c>
      <c r="F513" s="78"/>
      <c r="G513" s="4">
        <f>SUM(G512)</f>
        <v>5.23</v>
      </c>
    </row>
    <row r="514" spans="1:7" ht="15" customHeight="1">
      <c r="A514" s="1"/>
      <c r="B514" s="1"/>
      <c r="C514" s="1"/>
      <c r="D514" s="1"/>
      <c r="E514" s="78" t="s">
        <v>523</v>
      </c>
      <c r="F514" s="78"/>
      <c r="G514" s="4">
        <f>ROUND(G513*(0/100),2)</f>
        <v>0</v>
      </c>
    </row>
    <row r="515" spans="1:7" ht="15" customHeight="1">
      <c r="A515" s="1"/>
      <c r="B515" s="1"/>
      <c r="C515" s="1"/>
      <c r="D515" s="1"/>
      <c r="E515" s="78" t="s">
        <v>524</v>
      </c>
      <c r="F515" s="78"/>
      <c r="G515" s="4">
        <f>G514+G513</f>
        <v>5.23</v>
      </c>
    </row>
    <row r="516" spans="1:7" ht="9.9499999999999993" customHeight="1">
      <c r="A516" s="1"/>
      <c r="B516" s="1"/>
      <c r="C516" s="1"/>
      <c r="D516" s="1"/>
      <c r="E516" s="79"/>
      <c r="F516" s="79"/>
      <c r="G516" s="79"/>
    </row>
    <row r="517" spans="1:7" ht="20.100000000000001" customHeight="1">
      <c r="A517" s="80" t="s">
        <v>1519</v>
      </c>
      <c r="B517" s="80"/>
      <c r="C517" s="80"/>
      <c r="D517" s="80"/>
      <c r="E517" s="80"/>
      <c r="F517" s="80"/>
      <c r="G517" s="80"/>
    </row>
    <row r="518" spans="1:7" ht="15" customHeight="1">
      <c r="A518" s="76" t="s">
        <v>557</v>
      </c>
      <c r="B518" s="76"/>
      <c r="C518" s="12" t="s">
        <v>4</v>
      </c>
      <c r="D518" s="12" t="s">
        <v>501</v>
      </c>
      <c r="E518" s="12" t="s">
        <v>502</v>
      </c>
      <c r="F518" s="12" t="s">
        <v>503</v>
      </c>
      <c r="G518" s="12" t="s">
        <v>504</v>
      </c>
    </row>
    <row r="519" spans="1:7" ht="29.1" customHeight="1">
      <c r="A519" s="18" t="s">
        <v>1520</v>
      </c>
      <c r="B519" s="19" t="s">
        <v>1521</v>
      </c>
      <c r="C519" s="18" t="s">
        <v>14</v>
      </c>
      <c r="D519" s="18" t="s">
        <v>58</v>
      </c>
      <c r="E519" s="20">
        <v>6.0000000000000002E-5</v>
      </c>
      <c r="F519" s="21">
        <v>19525.419999999998</v>
      </c>
      <c r="G519" s="21">
        <f>TRUNC(TRUNC(E519,8)*F519,2)</f>
        <v>1.17</v>
      </c>
    </row>
    <row r="520" spans="1:7" ht="15" customHeight="1">
      <c r="A520" s="1"/>
      <c r="B520" s="1"/>
      <c r="C520" s="1"/>
      <c r="D520" s="1"/>
      <c r="E520" s="77" t="s">
        <v>558</v>
      </c>
      <c r="F520" s="77"/>
      <c r="G520" s="22">
        <f>SUM(G519:G519)</f>
        <v>1.17</v>
      </c>
    </row>
    <row r="521" spans="1:7" ht="15" customHeight="1">
      <c r="A521" s="1"/>
      <c r="B521" s="1"/>
      <c r="C521" s="1"/>
      <c r="D521" s="1"/>
      <c r="E521" s="78" t="s">
        <v>522</v>
      </c>
      <c r="F521" s="78"/>
      <c r="G521" s="4">
        <f>SUM(G520)</f>
        <v>1.17</v>
      </c>
    </row>
    <row r="522" spans="1:7" ht="15" customHeight="1">
      <c r="A522" s="1"/>
      <c r="B522" s="1"/>
      <c r="C522" s="1"/>
      <c r="D522" s="1"/>
      <c r="E522" s="78" t="s">
        <v>523</v>
      </c>
      <c r="F522" s="78"/>
      <c r="G522" s="4">
        <f>ROUND(G521*(0/100),2)</f>
        <v>0</v>
      </c>
    </row>
    <row r="523" spans="1:7" ht="15" customHeight="1">
      <c r="A523" s="1"/>
      <c r="B523" s="1"/>
      <c r="C523" s="1"/>
      <c r="D523" s="1"/>
      <c r="E523" s="78" t="s">
        <v>524</v>
      </c>
      <c r="F523" s="78"/>
      <c r="G523" s="4">
        <f>G522+G521</f>
        <v>1.17</v>
      </c>
    </row>
    <row r="524" spans="1:7" ht="9.9499999999999993" customHeight="1">
      <c r="A524" s="1"/>
      <c r="B524" s="1"/>
      <c r="C524" s="1"/>
      <c r="D524" s="1"/>
      <c r="E524" s="79"/>
      <c r="F524" s="79"/>
      <c r="G524" s="79"/>
    </row>
    <row r="525" spans="1:7" ht="20.100000000000001" customHeight="1">
      <c r="A525" s="80" t="s">
        <v>1522</v>
      </c>
      <c r="B525" s="80"/>
      <c r="C525" s="80"/>
      <c r="D525" s="80"/>
      <c r="E525" s="80"/>
      <c r="F525" s="80"/>
      <c r="G525" s="80"/>
    </row>
    <row r="526" spans="1:7" ht="15" customHeight="1">
      <c r="A526" s="76" t="s">
        <v>557</v>
      </c>
      <c r="B526" s="76"/>
      <c r="C526" s="12" t="s">
        <v>4</v>
      </c>
      <c r="D526" s="12" t="s">
        <v>501</v>
      </c>
      <c r="E526" s="12" t="s">
        <v>502</v>
      </c>
      <c r="F526" s="12" t="s">
        <v>503</v>
      </c>
      <c r="G526" s="12" t="s">
        <v>504</v>
      </c>
    </row>
    <row r="527" spans="1:7" ht="29.1" customHeight="1">
      <c r="A527" s="18" t="s">
        <v>1520</v>
      </c>
      <c r="B527" s="19" t="s">
        <v>1521</v>
      </c>
      <c r="C527" s="18" t="s">
        <v>14</v>
      </c>
      <c r="D527" s="18" t="s">
        <v>58</v>
      </c>
      <c r="E527" s="20">
        <v>1.4800000000000001E-5</v>
      </c>
      <c r="F527" s="21">
        <v>19525.419999999998</v>
      </c>
      <c r="G527" s="21">
        <f>TRUNC(TRUNC(E527,8)*F527,2)</f>
        <v>0.28000000000000003</v>
      </c>
    </row>
    <row r="528" spans="1:7" ht="15" customHeight="1">
      <c r="A528" s="1"/>
      <c r="B528" s="1"/>
      <c r="C528" s="1"/>
      <c r="D528" s="1"/>
      <c r="E528" s="77" t="s">
        <v>558</v>
      </c>
      <c r="F528" s="77"/>
      <c r="G528" s="22">
        <f>SUM(G527:G527)</f>
        <v>0.28000000000000003</v>
      </c>
    </row>
    <row r="529" spans="1:7" ht="15" customHeight="1">
      <c r="A529" s="1"/>
      <c r="B529" s="1"/>
      <c r="C529" s="1"/>
      <c r="D529" s="1"/>
      <c r="E529" s="78" t="s">
        <v>522</v>
      </c>
      <c r="F529" s="78"/>
      <c r="G529" s="4">
        <f>SUM(G528)</f>
        <v>0.28000000000000003</v>
      </c>
    </row>
    <row r="530" spans="1:7" ht="15" customHeight="1">
      <c r="A530" s="1"/>
      <c r="B530" s="1"/>
      <c r="C530" s="1"/>
      <c r="D530" s="1"/>
      <c r="E530" s="78" t="s">
        <v>523</v>
      </c>
      <c r="F530" s="78"/>
      <c r="G530" s="4">
        <f>ROUND(G529*(0/100),2)</f>
        <v>0</v>
      </c>
    </row>
    <row r="531" spans="1:7" ht="15" customHeight="1">
      <c r="A531" s="1"/>
      <c r="B531" s="1"/>
      <c r="C531" s="1"/>
      <c r="D531" s="1"/>
      <c r="E531" s="78" t="s">
        <v>524</v>
      </c>
      <c r="F531" s="78"/>
      <c r="G531" s="4">
        <f>G530+G529</f>
        <v>0.28000000000000003</v>
      </c>
    </row>
    <row r="532" spans="1:7" ht="9.9499999999999993" customHeight="1">
      <c r="A532" s="1"/>
      <c r="B532" s="1"/>
      <c r="C532" s="1"/>
      <c r="D532" s="1"/>
      <c r="E532" s="79"/>
      <c r="F532" s="79"/>
      <c r="G532" s="79"/>
    </row>
    <row r="533" spans="1:7" ht="20.100000000000001" customHeight="1">
      <c r="A533" s="80" t="s">
        <v>1523</v>
      </c>
      <c r="B533" s="80"/>
      <c r="C533" s="80"/>
      <c r="D533" s="80"/>
      <c r="E533" s="80"/>
      <c r="F533" s="80"/>
      <c r="G533" s="80"/>
    </row>
    <row r="534" spans="1:7" ht="15" customHeight="1">
      <c r="A534" s="76" t="s">
        <v>557</v>
      </c>
      <c r="B534" s="76"/>
      <c r="C534" s="12" t="s">
        <v>4</v>
      </c>
      <c r="D534" s="12" t="s">
        <v>501</v>
      </c>
      <c r="E534" s="12" t="s">
        <v>502</v>
      </c>
      <c r="F534" s="12" t="s">
        <v>503</v>
      </c>
      <c r="G534" s="12" t="s">
        <v>504</v>
      </c>
    </row>
    <row r="535" spans="1:7" ht="29.1" customHeight="1">
      <c r="A535" s="18" t="s">
        <v>1520</v>
      </c>
      <c r="B535" s="19" t="s">
        <v>1521</v>
      </c>
      <c r="C535" s="18" t="s">
        <v>14</v>
      </c>
      <c r="D535" s="18" t="s">
        <v>58</v>
      </c>
      <c r="E535" s="20">
        <v>6.9999999999999994E-5</v>
      </c>
      <c r="F535" s="21">
        <v>19525.419999999998</v>
      </c>
      <c r="G535" s="21">
        <f>TRUNC(TRUNC(E535,8)*F535,2)</f>
        <v>1.36</v>
      </c>
    </row>
    <row r="536" spans="1:7" ht="15" customHeight="1">
      <c r="A536" s="1"/>
      <c r="B536" s="1"/>
      <c r="C536" s="1"/>
      <c r="D536" s="1"/>
      <c r="E536" s="77" t="s">
        <v>558</v>
      </c>
      <c r="F536" s="77"/>
      <c r="G536" s="22">
        <f>SUM(G535:G535)</f>
        <v>1.36</v>
      </c>
    </row>
    <row r="537" spans="1:7" ht="15" customHeight="1">
      <c r="A537" s="1"/>
      <c r="B537" s="1"/>
      <c r="C537" s="1"/>
      <c r="D537" s="1"/>
      <c r="E537" s="78" t="s">
        <v>522</v>
      </c>
      <c r="F537" s="78"/>
      <c r="G537" s="4">
        <f>SUM(G536)</f>
        <v>1.36</v>
      </c>
    </row>
    <row r="538" spans="1:7" ht="15" customHeight="1">
      <c r="A538" s="1"/>
      <c r="B538" s="1"/>
      <c r="C538" s="1"/>
      <c r="D538" s="1"/>
      <c r="E538" s="78" t="s">
        <v>523</v>
      </c>
      <c r="F538" s="78"/>
      <c r="G538" s="4">
        <f>ROUND(G537*(0/100),2)</f>
        <v>0</v>
      </c>
    </row>
    <row r="539" spans="1:7" ht="15" customHeight="1">
      <c r="A539" s="1"/>
      <c r="B539" s="1"/>
      <c r="C539" s="1"/>
      <c r="D539" s="1"/>
      <c r="E539" s="78" t="s">
        <v>524</v>
      </c>
      <c r="F539" s="78"/>
      <c r="G539" s="4">
        <f>G538+G537</f>
        <v>1.36</v>
      </c>
    </row>
    <row r="540" spans="1:7" ht="9.9499999999999993" customHeight="1">
      <c r="A540" s="1"/>
      <c r="B540" s="1"/>
      <c r="C540" s="1"/>
      <c r="D540" s="1"/>
      <c r="E540" s="79"/>
      <c r="F540" s="79"/>
      <c r="G540" s="79"/>
    </row>
    <row r="541" spans="1:7" ht="20.100000000000001" customHeight="1">
      <c r="A541" s="80" t="s">
        <v>1524</v>
      </c>
      <c r="B541" s="80"/>
      <c r="C541" s="80"/>
      <c r="D541" s="80"/>
      <c r="E541" s="80"/>
      <c r="F541" s="80"/>
      <c r="G541" s="80"/>
    </row>
    <row r="542" spans="1:7" ht="15" customHeight="1">
      <c r="A542" s="76" t="s">
        <v>1504</v>
      </c>
      <c r="B542" s="76"/>
      <c r="C542" s="12" t="s">
        <v>4</v>
      </c>
      <c r="D542" s="12" t="s">
        <v>501</v>
      </c>
      <c r="E542" s="12" t="s">
        <v>502</v>
      </c>
      <c r="F542" s="12" t="s">
        <v>503</v>
      </c>
      <c r="G542" s="12" t="s">
        <v>504</v>
      </c>
    </row>
    <row r="543" spans="1:7" ht="21" customHeight="1">
      <c r="A543" s="18" t="s">
        <v>1505</v>
      </c>
      <c r="B543" s="19" t="s">
        <v>1506</v>
      </c>
      <c r="C543" s="18" t="s">
        <v>14</v>
      </c>
      <c r="D543" s="18" t="s">
        <v>1507</v>
      </c>
      <c r="E543" s="20">
        <v>2.5023900000000001</v>
      </c>
      <c r="F543" s="21">
        <v>0.97</v>
      </c>
      <c r="G543" s="21">
        <f>TRUNC(TRUNC(E543,8)*F543,2)</f>
        <v>2.42</v>
      </c>
    </row>
    <row r="544" spans="1:7" ht="15" customHeight="1">
      <c r="A544" s="1"/>
      <c r="B544" s="1"/>
      <c r="C544" s="1"/>
      <c r="D544" s="1"/>
      <c r="E544" s="77" t="s">
        <v>1508</v>
      </c>
      <c r="F544" s="77"/>
      <c r="G544" s="22">
        <f>SUM(G543:G543)</f>
        <v>2.42</v>
      </c>
    </row>
    <row r="545" spans="1:7" ht="15" customHeight="1">
      <c r="A545" s="1"/>
      <c r="B545" s="1"/>
      <c r="C545" s="1"/>
      <c r="D545" s="1"/>
      <c r="E545" s="78" t="s">
        <v>522</v>
      </c>
      <c r="F545" s="78"/>
      <c r="G545" s="4">
        <f>SUM(G544)</f>
        <v>2.42</v>
      </c>
    </row>
    <row r="546" spans="1:7" ht="15" customHeight="1">
      <c r="A546" s="1"/>
      <c r="B546" s="1"/>
      <c r="C546" s="1"/>
      <c r="D546" s="1"/>
      <c r="E546" s="78" t="s">
        <v>523</v>
      </c>
      <c r="F546" s="78"/>
      <c r="G546" s="4">
        <f>ROUND(G545*(0/100),2)</f>
        <v>0</v>
      </c>
    </row>
    <row r="547" spans="1:7" ht="15" customHeight="1">
      <c r="A547" s="1"/>
      <c r="B547" s="1"/>
      <c r="C547" s="1"/>
      <c r="D547" s="1"/>
      <c r="E547" s="78" t="s">
        <v>524</v>
      </c>
      <c r="F547" s="78"/>
      <c r="G547" s="4">
        <f>G546+G545</f>
        <v>2.42</v>
      </c>
    </row>
    <row r="548" spans="1:7" ht="9.9499999999999993" customHeight="1">
      <c r="A548" s="1"/>
      <c r="B548" s="1"/>
      <c r="C548" s="1"/>
      <c r="D548" s="1"/>
      <c r="E548" s="79"/>
      <c r="F548" s="79"/>
      <c r="G548" s="79"/>
    </row>
    <row r="549" spans="1:7" ht="20.100000000000001" customHeight="1">
      <c r="A549" s="80" t="s">
        <v>1525</v>
      </c>
      <c r="B549" s="80"/>
      <c r="C549" s="80"/>
      <c r="D549" s="80"/>
      <c r="E549" s="80"/>
      <c r="F549" s="80"/>
      <c r="G549" s="80"/>
    </row>
    <row r="550" spans="1:7" ht="15" customHeight="1">
      <c r="A550" s="76" t="s">
        <v>553</v>
      </c>
      <c r="B550" s="76"/>
      <c r="C550" s="12" t="s">
        <v>4</v>
      </c>
      <c r="D550" s="12" t="s">
        <v>501</v>
      </c>
      <c r="E550" s="12" t="s">
        <v>502</v>
      </c>
      <c r="F550" s="12" t="s">
        <v>503</v>
      </c>
      <c r="G550" s="12" t="s">
        <v>504</v>
      </c>
    </row>
    <row r="551" spans="1:7" ht="29.1" customHeight="1">
      <c r="A551" s="18" t="s">
        <v>1526</v>
      </c>
      <c r="B551" s="19" t="s">
        <v>1527</v>
      </c>
      <c r="C551" s="18" t="s">
        <v>14</v>
      </c>
      <c r="D551" s="18" t="s">
        <v>81</v>
      </c>
      <c r="E551" s="20">
        <v>1.2434000000000001</v>
      </c>
      <c r="F551" s="21">
        <v>1.52</v>
      </c>
      <c r="G551" s="21">
        <f>TRUNC(TRUNC(E551,8)*F551,2)</f>
        <v>1.88</v>
      </c>
    </row>
    <row r="552" spans="1:7" ht="21" customHeight="1">
      <c r="A552" s="18" t="s">
        <v>1528</v>
      </c>
      <c r="B552" s="19" t="s">
        <v>1529</v>
      </c>
      <c r="C552" s="18" t="s">
        <v>14</v>
      </c>
      <c r="D552" s="18" t="s">
        <v>58</v>
      </c>
      <c r="E552" s="20">
        <v>9.4000000000000004E-3</v>
      </c>
      <c r="F552" s="21">
        <v>3.4</v>
      </c>
      <c r="G552" s="21">
        <f>TRUNC(TRUNC(E552,8)*F552,2)</f>
        <v>0.03</v>
      </c>
    </row>
    <row r="553" spans="1:7" ht="15" customHeight="1">
      <c r="A553" s="1"/>
      <c r="B553" s="1"/>
      <c r="C553" s="1"/>
      <c r="D553" s="1"/>
      <c r="E553" s="77" t="s">
        <v>555</v>
      </c>
      <c r="F553" s="77"/>
      <c r="G553" s="22">
        <f>SUM(G551:G552)</f>
        <v>1.91</v>
      </c>
    </row>
    <row r="554" spans="1:7" ht="15" customHeight="1">
      <c r="A554" s="76" t="s">
        <v>586</v>
      </c>
      <c r="B554" s="76"/>
      <c r="C554" s="12" t="s">
        <v>4</v>
      </c>
      <c r="D554" s="12" t="s">
        <v>501</v>
      </c>
      <c r="E554" s="12" t="s">
        <v>502</v>
      </c>
      <c r="F554" s="12" t="s">
        <v>503</v>
      </c>
      <c r="G554" s="12" t="s">
        <v>504</v>
      </c>
    </row>
    <row r="555" spans="1:7" ht="21" customHeight="1">
      <c r="A555" s="18" t="s">
        <v>737</v>
      </c>
      <c r="B555" s="19" t="s">
        <v>738</v>
      </c>
      <c r="C555" s="18" t="s">
        <v>14</v>
      </c>
      <c r="D555" s="18" t="s">
        <v>15</v>
      </c>
      <c r="E555" s="20">
        <v>2.3E-2</v>
      </c>
      <c r="F555" s="21">
        <v>23.65</v>
      </c>
      <c r="G555" s="21">
        <f>TRUNC(TRUNC(E555,8)*F555,2)</f>
        <v>0.54</v>
      </c>
    </row>
    <row r="556" spans="1:7" ht="15" customHeight="1">
      <c r="A556" s="18" t="s">
        <v>739</v>
      </c>
      <c r="B556" s="19" t="s">
        <v>740</v>
      </c>
      <c r="C556" s="18" t="s">
        <v>14</v>
      </c>
      <c r="D556" s="18" t="s">
        <v>15</v>
      </c>
      <c r="E556" s="20">
        <v>2.3E-2</v>
      </c>
      <c r="F556" s="21">
        <v>29.25</v>
      </c>
      <c r="G556" s="21">
        <f>TRUNC(TRUNC(E556,8)*F556,2)</f>
        <v>0.67</v>
      </c>
    </row>
    <row r="557" spans="1:7" ht="18" customHeight="1">
      <c r="A557" s="1"/>
      <c r="B557" s="1"/>
      <c r="C557" s="1"/>
      <c r="D557" s="1"/>
      <c r="E557" s="77" t="s">
        <v>589</v>
      </c>
      <c r="F557" s="77"/>
      <c r="G557" s="22">
        <f>SUM(G555:G556)</f>
        <v>1.21</v>
      </c>
    </row>
    <row r="558" spans="1:7" ht="15" customHeight="1">
      <c r="A558" s="1"/>
      <c r="B558" s="1"/>
      <c r="C558" s="1"/>
      <c r="D558" s="1"/>
      <c r="E558" s="78" t="s">
        <v>522</v>
      </c>
      <c r="F558" s="78"/>
      <c r="G558" s="4">
        <f>SUM(G553,G557)</f>
        <v>3.12</v>
      </c>
    </row>
    <row r="559" spans="1:7" ht="15" customHeight="1">
      <c r="A559" s="1"/>
      <c r="B559" s="1"/>
      <c r="C559" s="1"/>
      <c r="D559" s="1"/>
      <c r="E559" s="78" t="s">
        <v>523</v>
      </c>
      <c r="F559" s="78"/>
      <c r="G559" s="4">
        <f>ROUND(G558*(0/100),2)</f>
        <v>0</v>
      </c>
    </row>
    <row r="560" spans="1:7" ht="15" customHeight="1">
      <c r="A560" s="1"/>
      <c r="B560" s="1"/>
      <c r="C560" s="1"/>
      <c r="D560" s="1"/>
      <c r="E560" s="78" t="s">
        <v>524</v>
      </c>
      <c r="F560" s="78"/>
      <c r="G560" s="4">
        <f>G559+G558</f>
        <v>3.12</v>
      </c>
    </row>
    <row r="561" spans="1:7" ht="9.9499999999999993" customHeight="1">
      <c r="A561" s="1"/>
      <c r="B561" s="1"/>
      <c r="C561" s="1"/>
      <c r="D561" s="1"/>
      <c r="E561" s="79"/>
      <c r="F561" s="79"/>
      <c r="G561" s="79"/>
    </row>
    <row r="562" spans="1:7" ht="20.100000000000001" customHeight="1">
      <c r="A562" s="80" t="s">
        <v>1530</v>
      </c>
      <c r="B562" s="80"/>
      <c r="C562" s="80"/>
      <c r="D562" s="80"/>
      <c r="E562" s="80"/>
      <c r="F562" s="80"/>
      <c r="G562" s="80"/>
    </row>
    <row r="563" spans="1:7" ht="15" customHeight="1">
      <c r="A563" s="76" t="s">
        <v>553</v>
      </c>
      <c r="B563" s="76"/>
      <c r="C563" s="12" t="s">
        <v>4</v>
      </c>
      <c r="D563" s="12" t="s">
        <v>501</v>
      </c>
      <c r="E563" s="12" t="s">
        <v>502</v>
      </c>
      <c r="F563" s="12" t="s">
        <v>503</v>
      </c>
      <c r="G563" s="12" t="s">
        <v>504</v>
      </c>
    </row>
    <row r="564" spans="1:7" ht="38.1" customHeight="1">
      <c r="A564" s="18" t="s">
        <v>1531</v>
      </c>
      <c r="B564" s="19" t="s">
        <v>1532</v>
      </c>
      <c r="C564" s="18" t="s">
        <v>14</v>
      </c>
      <c r="D564" s="18" t="s">
        <v>81</v>
      </c>
      <c r="E564" s="20">
        <v>1.2434000000000001</v>
      </c>
      <c r="F564" s="21">
        <v>10.48</v>
      </c>
      <c r="G564" s="21">
        <f>TRUNC(TRUNC(E564,8)*F564,2)</f>
        <v>13.03</v>
      </c>
    </row>
    <row r="565" spans="1:7" ht="21" customHeight="1">
      <c r="A565" s="18" t="s">
        <v>1528</v>
      </c>
      <c r="B565" s="19" t="s">
        <v>1529</v>
      </c>
      <c r="C565" s="18" t="s">
        <v>14</v>
      </c>
      <c r="D565" s="18" t="s">
        <v>58</v>
      </c>
      <c r="E565" s="20">
        <v>9.4000000000000004E-3</v>
      </c>
      <c r="F565" s="21">
        <v>3.4</v>
      </c>
      <c r="G565" s="21">
        <f>TRUNC(TRUNC(E565,8)*F565,2)</f>
        <v>0.03</v>
      </c>
    </row>
    <row r="566" spans="1:7" ht="15" customHeight="1">
      <c r="A566" s="1"/>
      <c r="B566" s="1"/>
      <c r="C566" s="1"/>
      <c r="D566" s="1"/>
      <c r="E566" s="77" t="s">
        <v>555</v>
      </c>
      <c r="F566" s="77"/>
      <c r="G566" s="22">
        <f>SUM(G564:G565)</f>
        <v>13.059999999999999</v>
      </c>
    </row>
    <row r="567" spans="1:7" ht="15" customHeight="1">
      <c r="A567" s="76" t="s">
        <v>586</v>
      </c>
      <c r="B567" s="76"/>
      <c r="C567" s="12" t="s">
        <v>4</v>
      </c>
      <c r="D567" s="12" t="s">
        <v>501</v>
      </c>
      <c r="E567" s="12" t="s">
        <v>502</v>
      </c>
      <c r="F567" s="12" t="s">
        <v>503</v>
      </c>
      <c r="G567" s="12" t="s">
        <v>504</v>
      </c>
    </row>
    <row r="568" spans="1:7" ht="21" customHeight="1">
      <c r="A568" s="18" t="s">
        <v>737</v>
      </c>
      <c r="B568" s="19" t="s">
        <v>738</v>
      </c>
      <c r="C568" s="18" t="s">
        <v>14</v>
      </c>
      <c r="D568" s="18" t="s">
        <v>15</v>
      </c>
      <c r="E568" s="20">
        <v>7.5999999999999998E-2</v>
      </c>
      <c r="F568" s="21">
        <v>23.65</v>
      </c>
      <c r="G568" s="21">
        <f>TRUNC(TRUNC(E568,8)*F568,2)</f>
        <v>1.79</v>
      </c>
    </row>
    <row r="569" spans="1:7" ht="15" customHeight="1">
      <c r="A569" s="18" t="s">
        <v>739</v>
      </c>
      <c r="B569" s="19" t="s">
        <v>740</v>
      </c>
      <c r="C569" s="18" t="s">
        <v>14</v>
      </c>
      <c r="D569" s="18" t="s">
        <v>15</v>
      </c>
      <c r="E569" s="20">
        <v>7.5999999999999998E-2</v>
      </c>
      <c r="F569" s="21">
        <v>29.25</v>
      </c>
      <c r="G569" s="21">
        <f>TRUNC(TRUNC(E569,8)*F569,2)</f>
        <v>2.2200000000000002</v>
      </c>
    </row>
    <row r="570" spans="1:7" ht="18" customHeight="1">
      <c r="A570" s="1"/>
      <c r="B570" s="1"/>
      <c r="C570" s="1"/>
      <c r="D570" s="1"/>
      <c r="E570" s="77" t="s">
        <v>589</v>
      </c>
      <c r="F570" s="77"/>
      <c r="G570" s="22">
        <f>SUM(G568:G569)</f>
        <v>4.01</v>
      </c>
    </row>
    <row r="571" spans="1:7" ht="15" customHeight="1">
      <c r="A571" s="1"/>
      <c r="B571" s="1"/>
      <c r="C571" s="1"/>
      <c r="D571" s="1"/>
      <c r="E571" s="78" t="s">
        <v>522</v>
      </c>
      <c r="F571" s="78"/>
      <c r="G571" s="4">
        <f>SUM(G566,G570)</f>
        <v>17.07</v>
      </c>
    </row>
    <row r="572" spans="1:7" ht="15" customHeight="1">
      <c r="A572" s="1"/>
      <c r="B572" s="1"/>
      <c r="C572" s="1"/>
      <c r="D572" s="1"/>
      <c r="E572" s="78" t="s">
        <v>523</v>
      </c>
      <c r="F572" s="78"/>
      <c r="G572" s="4">
        <f>ROUND(G571*(0/100),2)</f>
        <v>0</v>
      </c>
    </row>
    <row r="573" spans="1:7" ht="15" customHeight="1">
      <c r="A573" s="1"/>
      <c r="B573" s="1"/>
      <c r="C573" s="1"/>
      <c r="D573" s="1"/>
      <c r="E573" s="78" t="s">
        <v>524</v>
      </c>
      <c r="F573" s="78"/>
      <c r="G573" s="4">
        <f>G572+G571</f>
        <v>17.07</v>
      </c>
    </row>
    <row r="574" spans="1:7" ht="9.9499999999999993" customHeight="1">
      <c r="A574" s="1"/>
      <c r="B574" s="1"/>
      <c r="C574" s="1"/>
      <c r="D574" s="1"/>
      <c r="E574" s="79"/>
      <c r="F574" s="79"/>
      <c r="G574" s="79"/>
    </row>
    <row r="575" spans="1:7" ht="20.100000000000001" customHeight="1">
      <c r="A575" s="80" t="s">
        <v>1533</v>
      </c>
      <c r="B575" s="80"/>
      <c r="C575" s="80"/>
      <c r="D575" s="80"/>
      <c r="E575" s="80"/>
      <c r="F575" s="80"/>
      <c r="G575" s="80"/>
    </row>
    <row r="576" spans="1:7" ht="15" customHeight="1">
      <c r="A576" s="76" t="s">
        <v>553</v>
      </c>
      <c r="B576" s="76"/>
      <c r="C576" s="12" t="s">
        <v>4</v>
      </c>
      <c r="D576" s="12" t="s">
        <v>501</v>
      </c>
      <c r="E576" s="12" t="s">
        <v>502</v>
      </c>
      <c r="F576" s="12" t="s">
        <v>503</v>
      </c>
      <c r="G576" s="12" t="s">
        <v>504</v>
      </c>
    </row>
    <row r="577" spans="1:7" ht="29.1" customHeight="1">
      <c r="A577" s="18" t="s">
        <v>1534</v>
      </c>
      <c r="B577" s="19" t="s">
        <v>1535</v>
      </c>
      <c r="C577" s="18" t="s">
        <v>14</v>
      </c>
      <c r="D577" s="18" t="s">
        <v>81</v>
      </c>
      <c r="E577" s="20">
        <v>1.2434000000000001</v>
      </c>
      <c r="F577" s="21">
        <v>2.41</v>
      </c>
      <c r="G577" s="21">
        <f>TRUNC(TRUNC(E577,8)*F577,2)</f>
        <v>2.99</v>
      </c>
    </row>
    <row r="578" spans="1:7" ht="21" customHeight="1">
      <c r="A578" s="18" t="s">
        <v>1528</v>
      </c>
      <c r="B578" s="19" t="s">
        <v>1529</v>
      </c>
      <c r="C578" s="18" t="s">
        <v>14</v>
      </c>
      <c r="D578" s="18" t="s">
        <v>58</v>
      </c>
      <c r="E578" s="20">
        <v>9.4000000000000004E-3</v>
      </c>
      <c r="F578" s="21">
        <v>3.4</v>
      </c>
      <c r="G578" s="21">
        <f>TRUNC(TRUNC(E578,8)*F578,2)</f>
        <v>0.03</v>
      </c>
    </row>
    <row r="579" spans="1:7" ht="15" customHeight="1">
      <c r="A579" s="1"/>
      <c r="B579" s="1"/>
      <c r="C579" s="1"/>
      <c r="D579" s="1"/>
      <c r="E579" s="77" t="s">
        <v>555</v>
      </c>
      <c r="F579" s="77"/>
      <c r="G579" s="22">
        <f>SUM(G577:G578)</f>
        <v>3.02</v>
      </c>
    </row>
    <row r="580" spans="1:7" ht="15" customHeight="1">
      <c r="A580" s="76" t="s">
        <v>586</v>
      </c>
      <c r="B580" s="76"/>
      <c r="C580" s="12" t="s">
        <v>4</v>
      </c>
      <c r="D580" s="12" t="s">
        <v>501</v>
      </c>
      <c r="E580" s="12" t="s">
        <v>502</v>
      </c>
      <c r="F580" s="12" t="s">
        <v>503</v>
      </c>
      <c r="G580" s="12" t="s">
        <v>504</v>
      </c>
    </row>
    <row r="581" spans="1:7" ht="21" customHeight="1">
      <c r="A581" s="18" t="s">
        <v>737</v>
      </c>
      <c r="B581" s="19" t="s">
        <v>738</v>
      </c>
      <c r="C581" s="18" t="s">
        <v>14</v>
      </c>
      <c r="D581" s="18" t="s">
        <v>15</v>
      </c>
      <c r="E581" s="20">
        <v>2.9000000000000001E-2</v>
      </c>
      <c r="F581" s="21">
        <v>23.65</v>
      </c>
      <c r="G581" s="21">
        <f>TRUNC(TRUNC(E581,8)*F581,2)</f>
        <v>0.68</v>
      </c>
    </row>
    <row r="582" spans="1:7" ht="15" customHeight="1">
      <c r="A582" s="18" t="s">
        <v>739</v>
      </c>
      <c r="B582" s="19" t="s">
        <v>740</v>
      </c>
      <c r="C582" s="18" t="s">
        <v>14</v>
      </c>
      <c r="D582" s="18" t="s">
        <v>15</v>
      </c>
      <c r="E582" s="20">
        <v>2.9000000000000001E-2</v>
      </c>
      <c r="F582" s="21">
        <v>29.25</v>
      </c>
      <c r="G582" s="21">
        <f>TRUNC(TRUNC(E582,8)*F582,2)</f>
        <v>0.84</v>
      </c>
    </row>
    <row r="583" spans="1:7" ht="18" customHeight="1">
      <c r="A583" s="1"/>
      <c r="B583" s="1"/>
      <c r="C583" s="1"/>
      <c r="D583" s="1"/>
      <c r="E583" s="77" t="s">
        <v>589</v>
      </c>
      <c r="F583" s="77"/>
      <c r="G583" s="22">
        <f>SUM(G581:G582)</f>
        <v>1.52</v>
      </c>
    </row>
    <row r="584" spans="1:7" ht="15" customHeight="1">
      <c r="A584" s="1"/>
      <c r="B584" s="1"/>
      <c r="C584" s="1"/>
      <c r="D584" s="1"/>
      <c r="E584" s="78" t="s">
        <v>522</v>
      </c>
      <c r="F584" s="78"/>
      <c r="G584" s="4">
        <f>SUM(G579,G583)</f>
        <v>4.54</v>
      </c>
    </row>
    <row r="585" spans="1:7" ht="15" customHeight="1">
      <c r="A585" s="1"/>
      <c r="B585" s="1"/>
      <c r="C585" s="1"/>
      <c r="D585" s="1"/>
      <c r="E585" s="78" t="s">
        <v>523</v>
      </c>
      <c r="F585" s="78"/>
      <c r="G585" s="4">
        <f>ROUND(G584*(0/100),2)</f>
        <v>0</v>
      </c>
    </row>
    <row r="586" spans="1:7" ht="15" customHeight="1">
      <c r="A586" s="1"/>
      <c r="B586" s="1"/>
      <c r="C586" s="1"/>
      <c r="D586" s="1"/>
      <c r="E586" s="78" t="s">
        <v>524</v>
      </c>
      <c r="F586" s="78"/>
      <c r="G586" s="4">
        <f>G585+G584</f>
        <v>4.54</v>
      </c>
    </row>
    <row r="587" spans="1:7" ht="9.9499999999999993" customHeight="1">
      <c r="A587" s="1"/>
      <c r="B587" s="1"/>
      <c r="C587" s="1"/>
      <c r="D587" s="1"/>
      <c r="E587" s="79"/>
      <c r="F587" s="79"/>
      <c r="G587" s="79"/>
    </row>
    <row r="588" spans="1:7" ht="20.100000000000001" customHeight="1">
      <c r="A588" s="80" t="s">
        <v>1536</v>
      </c>
      <c r="B588" s="80"/>
      <c r="C588" s="80"/>
      <c r="D588" s="80"/>
      <c r="E588" s="80"/>
      <c r="F588" s="80"/>
      <c r="G588" s="80"/>
    </row>
    <row r="589" spans="1:7" ht="15" customHeight="1">
      <c r="A589" s="76" t="s">
        <v>807</v>
      </c>
      <c r="B589" s="76"/>
      <c r="C589" s="12" t="s">
        <v>4</v>
      </c>
      <c r="D589" s="12" t="s">
        <v>501</v>
      </c>
      <c r="E589" s="12" t="s">
        <v>502</v>
      </c>
      <c r="F589" s="12" t="s">
        <v>503</v>
      </c>
      <c r="G589" s="12" t="s">
        <v>504</v>
      </c>
    </row>
    <row r="590" spans="1:7" ht="45.95" customHeight="1">
      <c r="A590" s="18" t="s">
        <v>1537</v>
      </c>
      <c r="B590" s="19" t="s">
        <v>1538</v>
      </c>
      <c r="C590" s="18" t="s">
        <v>14</v>
      </c>
      <c r="D590" s="18" t="s">
        <v>840</v>
      </c>
      <c r="E590" s="20">
        <v>3.15E-2</v>
      </c>
      <c r="F590" s="21">
        <v>62.63</v>
      </c>
      <c r="G590" s="21">
        <f>TRUNC(TRUNC(E590,8)*F590,2)</f>
        <v>1.97</v>
      </c>
    </row>
    <row r="591" spans="1:7" ht="45.95" customHeight="1">
      <c r="A591" s="18" t="s">
        <v>1539</v>
      </c>
      <c r="B591" s="19" t="s">
        <v>1540</v>
      </c>
      <c r="C591" s="18" t="s">
        <v>14</v>
      </c>
      <c r="D591" s="18" t="s">
        <v>810</v>
      </c>
      <c r="E591" s="20">
        <v>1.55E-2</v>
      </c>
      <c r="F591" s="21">
        <v>145.5</v>
      </c>
      <c r="G591" s="21">
        <f>TRUNC(TRUNC(E591,8)*F591,2)</f>
        <v>2.25</v>
      </c>
    </row>
    <row r="592" spans="1:7" ht="18" customHeight="1">
      <c r="A592" s="1"/>
      <c r="B592" s="1"/>
      <c r="C592" s="1"/>
      <c r="D592" s="1"/>
      <c r="E592" s="77" t="s">
        <v>811</v>
      </c>
      <c r="F592" s="77"/>
      <c r="G592" s="22">
        <f>SUM(G590:G591)</f>
        <v>4.22</v>
      </c>
    </row>
    <row r="593" spans="1:7" ht="15" customHeight="1">
      <c r="A593" s="76" t="s">
        <v>553</v>
      </c>
      <c r="B593" s="76"/>
      <c r="C593" s="12" t="s">
        <v>4</v>
      </c>
      <c r="D593" s="12" t="s">
        <v>501</v>
      </c>
      <c r="E593" s="12" t="s">
        <v>502</v>
      </c>
      <c r="F593" s="12" t="s">
        <v>503</v>
      </c>
      <c r="G593" s="12" t="s">
        <v>504</v>
      </c>
    </row>
    <row r="594" spans="1:7" ht="29.1" customHeight="1">
      <c r="A594" s="18" t="s">
        <v>1541</v>
      </c>
      <c r="B594" s="19" t="s">
        <v>1542</v>
      </c>
      <c r="C594" s="18" t="s">
        <v>14</v>
      </c>
      <c r="D594" s="18" t="s">
        <v>58</v>
      </c>
      <c r="E594" s="20">
        <v>1</v>
      </c>
      <c r="F594" s="21">
        <v>174.28</v>
      </c>
      <c r="G594" s="21">
        <f>TRUNC(TRUNC(E594,8)*F594,2)</f>
        <v>174.28</v>
      </c>
    </row>
    <row r="595" spans="1:7" ht="15" customHeight="1">
      <c r="A595" s="1"/>
      <c r="B595" s="1"/>
      <c r="C595" s="1"/>
      <c r="D595" s="1"/>
      <c r="E595" s="77" t="s">
        <v>555</v>
      </c>
      <c r="F595" s="77"/>
      <c r="G595" s="22">
        <f>SUM(G594:G594)</f>
        <v>174.28</v>
      </c>
    </row>
    <row r="596" spans="1:7" ht="15" customHeight="1">
      <c r="A596" s="76" t="s">
        <v>586</v>
      </c>
      <c r="B596" s="76"/>
      <c r="C596" s="12" t="s">
        <v>4</v>
      </c>
      <c r="D596" s="12" t="s">
        <v>501</v>
      </c>
      <c r="E596" s="12" t="s">
        <v>502</v>
      </c>
      <c r="F596" s="12" t="s">
        <v>503</v>
      </c>
      <c r="G596" s="12" t="s">
        <v>504</v>
      </c>
    </row>
    <row r="597" spans="1:7" ht="15" customHeight="1">
      <c r="A597" s="18" t="s">
        <v>818</v>
      </c>
      <c r="B597" s="19" t="s">
        <v>819</v>
      </c>
      <c r="C597" s="18" t="s">
        <v>14</v>
      </c>
      <c r="D597" s="18" t="s">
        <v>15</v>
      </c>
      <c r="E597" s="20">
        <v>4.1500000000000002E-2</v>
      </c>
      <c r="F597" s="21">
        <v>28.88</v>
      </c>
      <c r="G597" s="21">
        <f>TRUNC(TRUNC(E597,8)*F597,2)</f>
        <v>1.19</v>
      </c>
    </row>
    <row r="598" spans="1:7" ht="15" customHeight="1">
      <c r="A598" s="18" t="s">
        <v>607</v>
      </c>
      <c r="B598" s="19" t="s">
        <v>608</v>
      </c>
      <c r="C598" s="18" t="s">
        <v>14</v>
      </c>
      <c r="D598" s="18" t="s">
        <v>15</v>
      </c>
      <c r="E598" s="20">
        <v>3.2599999999999997E-2</v>
      </c>
      <c r="F598" s="21">
        <v>22.1</v>
      </c>
      <c r="G598" s="21">
        <f>TRUNC(TRUNC(E598,8)*F598,2)</f>
        <v>0.72</v>
      </c>
    </row>
    <row r="599" spans="1:7" ht="18" customHeight="1">
      <c r="A599" s="1"/>
      <c r="B599" s="1"/>
      <c r="C599" s="1"/>
      <c r="D599" s="1"/>
      <c r="E599" s="77" t="s">
        <v>589</v>
      </c>
      <c r="F599" s="77"/>
      <c r="G599" s="22">
        <f>SUM(G597:G598)</f>
        <v>1.91</v>
      </c>
    </row>
    <row r="600" spans="1:7" ht="15" customHeight="1">
      <c r="A600" s="76" t="s">
        <v>518</v>
      </c>
      <c r="B600" s="76"/>
      <c r="C600" s="12" t="s">
        <v>4</v>
      </c>
      <c r="D600" s="12" t="s">
        <v>501</v>
      </c>
      <c r="E600" s="12" t="s">
        <v>502</v>
      </c>
      <c r="F600" s="12" t="s">
        <v>503</v>
      </c>
      <c r="G600" s="12" t="s">
        <v>504</v>
      </c>
    </row>
    <row r="601" spans="1:7" ht="29.1" customHeight="1">
      <c r="A601" s="18" t="s">
        <v>1543</v>
      </c>
      <c r="B601" s="19" t="s">
        <v>1544</v>
      </c>
      <c r="C601" s="18" t="s">
        <v>14</v>
      </c>
      <c r="D601" s="18" t="s">
        <v>118</v>
      </c>
      <c r="E601" s="20">
        <v>1.9199999999999998E-2</v>
      </c>
      <c r="F601" s="21">
        <v>273.56</v>
      </c>
      <c r="G601" s="21">
        <f>TRUNC(TRUNC(E601,8)*F601,2)</f>
        <v>5.25</v>
      </c>
    </row>
    <row r="602" spans="1:7" ht="15" customHeight="1">
      <c r="A602" s="1"/>
      <c r="B602" s="1"/>
      <c r="C602" s="1"/>
      <c r="D602" s="1"/>
      <c r="E602" s="77" t="s">
        <v>521</v>
      </c>
      <c r="F602" s="77"/>
      <c r="G602" s="22">
        <f>SUM(G601:G601)</f>
        <v>5.25</v>
      </c>
    </row>
    <row r="603" spans="1:7" ht="15" customHeight="1">
      <c r="A603" s="1"/>
      <c r="B603" s="1"/>
      <c r="C603" s="1"/>
      <c r="D603" s="1"/>
      <c r="E603" s="78" t="s">
        <v>522</v>
      </c>
      <c r="F603" s="78"/>
      <c r="G603" s="4">
        <f>SUM(G592,G595,G599,G602)</f>
        <v>185.66</v>
      </c>
    </row>
    <row r="604" spans="1:7" ht="15" customHeight="1">
      <c r="A604" s="1"/>
      <c r="B604" s="1"/>
      <c r="C604" s="1"/>
      <c r="D604" s="1"/>
      <c r="E604" s="78" t="s">
        <v>523</v>
      </c>
      <c r="F604" s="78"/>
      <c r="G604" s="4">
        <f>ROUND(G603*(0/100),2)</f>
        <v>0</v>
      </c>
    </row>
    <row r="605" spans="1:7" ht="15" customHeight="1">
      <c r="A605" s="1"/>
      <c r="B605" s="1"/>
      <c r="C605" s="1"/>
      <c r="D605" s="1"/>
      <c r="E605" s="78" t="s">
        <v>524</v>
      </c>
      <c r="F605" s="78"/>
      <c r="G605" s="4">
        <f>G604+G603</f>
        <v>185.66</v>
      </c>
    </row>
    <row r="606" spans="1:7" ht="9.9499999999999993" customHeight="1">
      <c r="A606" s="1"/>
      <c r="B606" s="1"/>
      <c r="C606" s="1"/>
      <c r="D606" s="1"/>
      <c r="E606" s="79"/>
      <c r="F606" s="79"/>
      <c r="G606" s="79"/>
    </row>
    <row r="607" spans="1:7" ht="20.100000000000001" customHeight="1">
      <c r="A607" s="80" t="s">
        <v>1545</v>
      </c>
      <c r="B607" s="80"/>
      <c r="C607" s="80"/>
      <c r="D607" s="80"/>
      <c r="E607" s="80"/>
      <c r="F607" s="80"/>
      <c r="G607" s="80"/>
    </row>
    <row r="608" spans="1:7" ht="15" customHeight="1">
      <c r="A608" s="76" t="s">
        <v>807</v>
      </c>
      <c r="B608" s="76"/>
      <c r="C608" s="12" t="s">
        <v>4</v>
      </c>
      <c r="D608" s="12" t="s">
        <v>501</v>
      </c>
      <c r="E608" s="12" t="s">
        <v>502</v>
      </c>
      <c r="F608" s="12" t="s">
        <v>503</v>
      </c>
      <c r="G608" s="12" t="s">
        <v>504</v>
      </c>
    </row>
    <row r="609" spans="1:7" ht="45.95" customHeight="1">
      <c r="A609" s="18" t="s">
        <v>1537</v>
      </c>
      <c r="B609" s="19" t="s">
        <v>1538</v>
      </c>
      <c r="C609" s="18" t="s">
        <v>14</v>
      </c>
      <c r="D609" s="18" t="s">
        <v>840</v>
      </c>
      <c r="E609" s="20">
        <v>1.78E-2</v>
      </c>
      <c r="F609" s="21">
        <v>62.63</v>
      </c>
      <c r="G609" s="21">
        <f>TRUNC(TRUNC(E609,8)*F609,2)</f>
        <v>1.1100000000000001</v>
      </c>
    </row>
    <row r="610" spans="1:7" ht="45.95" customHeight="1">
      <c r="A610" s="18" t="s">
        <v>1539</v>
      </c>
      <c r="B610" s="19" t="s">
        <v>1540</v>
      </c>
      <c r="C610" s="18" t="s">
        <v>14</v>
      </c>
      <c r="D610" s="18" t="s">
        <v>810</v>
      </c>
      <c r="E610" s="20">
        <v>8.6999999999999994E-3</v>
      </c>
      <c r="F610" s="21">
        <v>145.5</v>
      </c>
      <c r="G610" s="21">
        <f>TRUNC(TRUNC(E610,8)*F610,2)</f>
        <v>1.26</v>
      </c>
    </row>
    <row r="611" spans="1:7" ht="18" customHeight="1">
      <c r="A611" s="1"/>
      <c r="B611" s="1"/>
      <c r="C611" s="1"/>
      <c r="D611" s="1"/>
      <c r="E611" s="77" t="s">
        <v>811</v>
      </c>
      <c r="F611" s="77"/>
      <c r="G611" s="22">
        <f>SUM(G609:G610)</f>
        <v>2.37</v>
      </c>
    </row>
    <row r="612" spans="1:7" ht="15" customHeight="1">
      <c r="A612" s="76" t="s">
        <v>553</v>
      </c>
      <c r="B612" s="76"/>
      <c r="C612" s="12" t="s">
        <v>4</v>
      </c>
      <c r="D612" s="12" t="s">
        <v>501</v>
      </c>
      <c r="E612" s="12" t="s">
        <v>502</v>
      </c>
      <c r="F612" s="12" t="s">
        <v>503</v>
      </c>
      <c r="G612" s="12" t="s">
        <v>504</v>
      </c>
    </row>
    <row r="613" spans="1:7" ht="21" customHeight="1">
      <c r="A613" s="18" t="s">
        <v>1546</v>
      </c>
      <c r="B613" s="19" t="s">
        <v>1547</v>
      </c>
      <c r="C613" s="18" t="s">
        <v>14</v>
      </c>
      <c r="D613" s="18" t="s">
        <v>58</v>
      </c>
      <c r="E613" s="20">
        <v>20.761500000000002</v>
      </c>
      <c r="F613" s="21">
        <v>3.4</v>
      </c>
      <c r="G613" s="21">
        <f t="shared" ref="G613:G618" si="8">TRUNC(TRUNC(E613,8)*F613,2)</f>
        <v>70.58</v>
      </c>
    </row>
    <row r="614" spans="1:7" ht="21" customHeight="1">
      <c r="A614" s="18" t="s">
        <v>977</v>
      </c>
      <c r="B614" s="19" t="s">
        <v>978</v>
      </c>
      <c r="C614" s="18" t="s">
        <v>14</v>
      </c>
      <c r="D614" s="18" t="s">
        <v>817</v>
      </c>
      <c r="E614" s="20">
        <v>5.4000000000000003E-3</v>
      </c>
      <c r="F614" s="21">
        <v>7.74</v>
      </c>
      <c r="G614" s="21">
        <f t="shared" si="8"/>
        <v>0.04</v>
      </c>
    </row>
    <row r="615" spans="1:7" ht="21" customHeight="1">
      <c r="A615" s="18" t="s">
        <v>1548</v>
      </c>
      <c r="B615" s="19" t="s">
        <v>1549</v>
      </c>
      <c r="C615" s="18" t="s">
        <v>14</v>
      </c>
      <c r="D615" s="18" t="s">
        <v>81</v>
      </c>
      <c r="E615" s="20">
        <v>0.11840000000000001</v>
      </c>
      <c r="F615" s="21">
        <v>11.26</v>
      </c>
      <c r="G615" s="21">
        <f t="shared" si="8"/>
        <v>1.33</v>
      </c>
    </row>
    <row r="616" spans="1:7" ht="15" customHeight="1">
      <c r="A616" s="18" t="s">
        <v>601</v>
      </c>
      <c r="B616" s="19" t="s">
        <v>602</v>
      </c>
      <c r="C616" s="18" t="s">
        <v>14</v>
      </c>
      <c r="D616" s="18" t="s">
        <v>101</v>
      </c>
      <c r="E616" s="20">
        <v>1.2500000000000001E-2</v>
      </c>
      <c r="F616" s="21">
        <v>13.87</v>
      </c>
      <c r="G616" s="21">
        <f t="shared" si="8"/>
        <v>0.17</v>
      </c>
    </row>
    <row r="617" spans="1:7" ht="21" customHeight="1">
      <c r="A617" s="18" t="s">
        <v>1550</v>
      </c>
      <c r="B617" s="19" t="s">
        <v>1551</v>
      </c>
      <c r="C617" s="18" t="s">
        <v>14</v>
      </c>
      <c r="D617" s="18" t="s">
        <v>81</v>
      </c>
      <c r="E617" s="20">
        <v>0.14080000000000001</v>
      </c>
      <c r="F617" s="21">
        <v>3.94</v>
      </c>
      <c r="G617" s="21">
        <f t="shared" si="8"/>
        <v>0.55000000000000004</v>
      </c>
    </row>
    <row r="618" spans="1:7" ht="29.1" customHeight="1">
      <c r="A618" s="18" t="s">
        <v>622</v>
      </c>
      <c r="B618" s="19" t="s">
        <v>623</v>
      </c>
      <c r="C618" s="18" t="s">
        <v>14</v>
      </c>
      <c r="D618" s="18" t="s">
        <v>81</v>
      </c>
      <c r="E618" s="20">
        <v>0.44159999999999999</v>
      </c>
      <c r="F618" s="21">
        <v>17.66</v>
      </c>
      <c r="G618" s="21">
        <f t="shared" si="8"/>
        <v>7.79</v>
      </c>
    </row>
    <row r="619" spans="1:7" ht="15" customHeight="1">
      <c r="A619" s="1"/>
      <c r="B619" s="1"/>
      <c r="C619" s="1"/>
      <c r="D619" s="1"/>
      <c r="E619" s="77" t="s">
        <v>555</v>
      </c>
      <c r="F619" s="77"/>
      <c r="G619" s="22">
        <f>SUM(G613:G618)</f>
        <v>80.460000000000008</v>
      </c>
    </row>
    <row r="620" spans="1:7" ht="15" customHeight="1">
      <c r="A620" s="76" t="s">
        <v>586</v>
      </c>
      <c r="B620" s="76"/>
      <c r="C620" s="12" t="s">
        <v>4</v>
      </c>
      <c r="D620" s="12" t="s">
        <v>501</v>
      </c>
      <c r="E620" s="12" t="s">
        <v>502</v>
      </c>
      <c r="F620" s="12" t="s">
        <v>503</v>
      </c>
      <c r="G620" s="12" t="s">
        <v>504</v>
      </c>
    </row>
    <row r="621" spans="1:7" ht="15" customHeight="1">
      <c r="A621" s="18" t="s">
        <v>818</v>
      </c>
      <c r="B621" s="19" t="s">
        <v>819</v>
      </c>
      <c r="C621" s="18" t="s">
        <v>14</v>
      </c>
      <c r="D621" s="18" t="s">
        <v>15</v>
      </c>
      <c r="E621" s="20">
        <v>3.5684</v>
      </c>
      <c r="F621" s="21">
        <v>28.88</v>
      </c>
      <c r="G621" s="21">
        <f>TRUNC(TRUNC(E621,8)*F621,2)</f>
        <v>103.05</v>
      </c>
    </row>
    <row r="622" spans="1:7" ht="15" customHeight="1">
      <c r="A622" s="18" t="s">
        <v>607</v>
      </c>
      <c r="B622" s="19" t="s">
        <v>608</v>
      </c>
      <c r="C622" s="18" t="s">
        <v>14</v>
      </c>
      <c r="D622" s="18" t="s">
        <v>15</v>
      </c>
      <c r="E622" s="20">
        <v>2.8037999999999998</v>
      </c>
      <c r="F622" s="21">
        <v>22.1</v>
      </c>
      <c r="G622" s="21">
        <f>TRUNC(TRUNC(E622,8)*F622,2)</f>
        <v>61.96</v>
      </c>
    </row>
    <row r="623" spans="1:7" ht="18" customHeight="1">
      <c r="A623" s="1"/>
      <c r="B623" s="1"/>
      <c r="C623" s="1"/>
      <c r="D623" s="1"/>
      <c r="E623" s="77" t="s">
        <v>589</v>
      </c>
      <c r="F623" s="77"/>
      <c r="G623" s="22">
        <f>SUM(G621:G622)</f>
        <v>165.01</v>
      </c>
    </row>
    <row r="624" spans="1:7" ht="15" customHeight="1">
      <c r="A624" s="76" t="s">
        <v>518</v>
      </c>
      <c r="B624" s="76"/>
      <c r="C624" s="12" t="s">
        <v>4</v>
      </c>
      <c r="D624" s="12" t="s">
        <v>501</v>
      </c>
      <c r="E624" s="12" t="s">
        <v>502</v>
      </c>
      <c r="F624" s="12" t="s">
        <v>503</v>
      </c>
      <c r="G624" s="12" t="s">
        <v>504</v>
      </c>
    </row>
    <row r="625" spans="1:7" ht="29.1" customHeight="1">
      <c r="A625" s="18" t="s">
        <v>1552</v>
      </c>
      <c r="B625" s="19" t="s">
        <v>1553</v>
      </c>
      <c r="C625" s="18" t="s">
        <v>14</v>
      </c>
      <c r="D625" s="18" t="s">
        <v>118</v>
      </c>
      <c r="E625" s="20">
        <v>7.2800000000000004E-2</v>
      </c>
      <c r="F625" s="21">
        <v>749.76</v>
      </c>
      <c r="G625" s="21">
        <f>TRUNC(TRUNC(E625,8)*F625,2)</f>
        <v>54.58</v>
      </c>
    </row>
    <row r="626" spans="1:7" ht="29.1" customHeight="1">
      <c r="A626" s="18" t="s">
        <v>1119</v>
      </c>
      <c r="B626" s="19" t="s">
        <v>1120</v>
      </c>
      <c r="C626" s="18" t="s">
        <v>14</v>
      </c>
      <c r="D626" s="18" t="s">
        <v>118</v>
      </c>
      <c r="E626" s="20">
        <v>1.4800000000000001E-2</v>
      </c>
      <c r="F626" s="21">
        <v>508.81</v>
      </c>
      <c r="G626" s="21">
        <f>TRUNC(TRUNC(E626,8)*F626,2)</f>
        <v>7.53</v>
      </c>
    </row>
    <row r="627" spans="1:7" ht="29.1" customHeight="1">
      <c r="A627" s="18" t="s">
        <v>1554</v>
      </c>
      <c r="B627" s="19" t="s">
        <v>1555</v>
      </c>
      <c r="C627" s="18" t="s">
        <v>14</v>
      </c>
      <c r="D627" s="18" t="s">
        <v>118</v>
      </c>
      <c r="E627" s="20">
        <v>7.4399999999999994E-2</v>
      </c>
      <c r="F627" s="21">
        <v>484.58</v>
      </c>
      <c r="G627" s="21">
        <f>TRUNC(TRUNC(E627,8)*F627,2)</f>
        <v>36.049999999999997</v>
      </c>
    </row>
    <row r="628" spans="1:7" ht="29.1" customHeight="1">
      <c r="A628" s="18" t="s">
        <v>1556</v>
      </c>
      <c r="B628" s="19" t="s">
        <v>1557</v>
      </c>
      <c r="C628" s="18" t="s">
        <v>14</v>
      </c>
      <c r="D628" s="18" t="s">
        <v>118</v>
      </c>
      <c r="E628" s="20">
        <v>4.48E-2</v>
      </c>
      <c r="F628" s="21">
        <v>2478.2199999999998</v>
      </c>
      <c r="G628" s="21">
        <f>TRUNC(TRUNC(E628,8)*F628,2)</f>
        <v>111.02</v>
      </c>
    </row>
    <row r="629" spans="1:7" ht="21" customHeight="1">
      <c r="A629" s="18" t="s">
        <v>1558</v>
      </c>
      <c r="B629" s="19" t="s">
        <v>1559</v>
      </c>
      <c r="C629" s="18" t="s">
        <v>14</v>
      </c>
      <c r="D629" s="18" t="s">
        <v>48</v>
      </c>
      <c r="E629" s="20">
        <v>0.81</v>
      </c>
      <c r="F629" s="21">
        <v>6.57</v>
      </c>
      <c r="G629" s="21">
        <f>TRUNC(TRUNC(E629,8)*F629,2)</f>
        <v>5.32</v>
      </c>
    </row>
    <row r="630" spans="1:7" ht="15" customHeight="1">
      <c r="A630" s="1"/>
      <c r="B630" s="1"/>
      <c r="C630" s="1"/>
      <c r="D630" s="1"/>
      <c r="E630" s="77" t="s">
        <v>521</v>
      </c>
      <c r="F630" s="77"/>
      <c r="G630" s="22">
        <f>SUM(G625:G629)</f>
        <v>214.5</v>
      </c>
    </row>
    <row r="631" spans="1:7" ht="15" customHeight="1">
      <c r="A631" s="1"/>
      <c r="B631" s="1"/>
      <c r="C631" s="1"/>
      <c r="D631" s="1"/>
      <c r="E631" s="78" t="s">
        <v>522</v>
      </c>
      <c r="F631" s="78"/>
      <c r="G631" s="4">
        <f>SUM(G611,G619,G623,G630)</f>
        <v>462.34000000000003</v>
      </c>
    </row>
    <row r="632" spans="1:7" ht="15" customHeight="1">
      <c r="A632" s="1"/>
      <c r="B632" s="1"/>
      <c r="C632" s="1"/>
      <c r="D632" s="1"/>
      <c r="E632" s="78" t="s">
        <v>523</v>
      </c>
      <c r="F632" s="78"/>
      <c r="G632" s="4">
        <f>ROUND(G631*(0/100),2)</f>
        <v>0</v>
      </c>
    </row>
    <row r="633" spans="1:7" ht="15" customHeight="1">
      <c r="A633" s="1"/>
      <c r="B633" s="1"/>
      <c r="C633" s="1"/>
      <c r="D633" s="1"/>
      <c r="E633" s="78" t="s">
        <v>524</v>
      </c>
      <c r="F633" s="78"/>
      <c r="G633" s="4">
        <f>G632+G631</f>
        <v>462.34000000000003</v>
      </c>
    </row>
    <row r="634" spans="1:7" ht="9.9499999999999993" customHeight="1">
      <c r="A634" s="1"/>
      <c r="B634" s="1"/>
      <c r="C634" s="1"/>
      <c r="D634" s="1"/>
      <c r="E634" s="79"/>
      <c r="F634" s="79"/>
      <c r="G634" s="79"/>
    </row>
    <row r="635" spans="1:7" ht="20.100000000000001" customHeight="1">
      <c r="A635" s="80" t="s">
        <v>1560</v>
      </c>
      <c r="B635" s="80"/>
      <c r="C635" s="80"/>
      <c r="D635" s="80"/>
      <c r="E635" s="80"/>
      <c r="F635" s="80"/>
      <c r="G635" s="80"/>
    </row>
    <row r="636" spans="1:7" ht="15" customHeight="1">
      <c r="A636" s="76" t="s">
        <v>553</v>
      </c>
      <c r="B636" s="76"/>
      <c r="C636" s="12" t="s">
        <v>4</v>
      </c>
      <c r="D636" s="12" t="s">
        <v>501</v>
      </c>
      <c r="E636" s="12" t="s">
        <v>502</v>
      </c>
      <c r="F636" s="12" t="s">
        <v>503</v>
      </c>
      <c r="G636" s="12" t="s">
        <v>504</v>
      </c>
    </row>
    <row r="637" spans="1:7" ht="21" customHeight="1">
      <c r="A637" s="18" t="s">
        <v>1561</v>
      </c>
      <c r="B637" s="19" t="s">
        <v>1562</v>
      </c>
      <c r="C637" s="18" t="s">
        <v>14</v>
      </c>
      <c r="D637" s="18" t="s">
        <v>58</v>
      </c>
      <c r="E637" s="20">
        <v>1</v>
      </c>
      <c r="F637" s="21">
        <v>3.5</v>
      </c>
      <c r="G637" s="21">
        <f>TRUNC(TRUNC(E637,8)*F637,2)</f>
        <v>3.5</v>
      </c>
    </row>
    <row r="638" spans="1:7" ht="15" customHeight="1">
      <c r="A638" s="1"/>
      <c r="B638" s="1"/>
      <c r="C638" s="1"/>
      <c r="D638" s="1"/>
      <c r="E638" s="77" t="s">
        <v>555</v>
      </c>
      <c r="F638" s="77"/>
      <c r="G638" s="22">
        <f>SUM(G637:G637)</f>
        <v>3.5</v>
      </c>
    </row>
    <row r="639" spans="1:7" ht="15" customHeight="1">
      <c r="A639" s="76" t="s">
        <v>586</v>
      </c>
      <c r="B639" s="76"/>
      <c r="C639" s="12" t="s">
        <v>4</v>
      </c>
      <c r="D639" s="12" t="s">
        <v>501</v>
      </c>
      <c r="E639" s="12" t="s">
        <v>502</v>
      </c>
      <c r="F639" s="12" t="s">
        <v>503</v>
      </c>
      <c r="G639" s="12" t="s">
        <v>504</v>
      </c>
    </row>
    <row r="640" spans="1:7" ht="21" customHeight="1">
      <c r="A640" s="18" t="s">
        <v>737</v>
      </c>
      <c r="B640" s="19" t="s">
        <v>738</v>
      </c>
      <c r="C640" s="18" t="s">
        <v>14</v>
      </c>
      <c r="D640" s="18" t="s">
        <v>15</v>
      </c>
      <c r="E640" s="20">
        <v>0.222</v>
      </c>
      <c r="F640" s="21">
        <v>23.65</v>
      </c>
      <c r="G640" s="21">
        <f>TRUNC(TRUNC(E640,8)*F640,2)</f>
        <v>5.25</v>
      </c>
    </row>
    <row r="641" spans="1:7" ht="15" customHeight="1">
      <c r="A641" s="18" t="s">
        <v>739</v>
      </c>
      <c r="B641" s="19" t="s">
        <v>740</v>
      </c>
      <c r="C641" s="18" t="s">
        <v>14</v>
      </c>
      <c r="D641" s="18" t="s">
        <v>15</v>
      </c>
      <c r="E641" s="20">
        <v>0.222</v>
      </c>
      <c r="F641" s="21">
        <v>29.25</v>
      </c>
      <c r="G641" s="21">
        <f>TRUNC(TRUNC(E641,8)*F641,2)</f>
        <v>6.49</v>
      </c>
    </row>
    <row r="642" spans="1:7" ht="18" customHeight="1">
      <c r="A642" s="1"/>
      <c r="B642" s="1"/>
      <c r="C642" s="1"/>
      <c r="D642" s="1"/>
      <c r="E642" s="77" t="s">
        <v>589</v>
      </c>
      <c r="F642" s="77"/>
      <c r="G642" s="22">
        <f>SUM(G640:G641)</f>
        <v>11.74</v>
      </c>
    </row>
    <row r="643" spans="1:7" ht="15" customHeight="1">
      <c r="A643" s="1"/>
      <c r="B643" s="1"/>
      <c r="C643" s="1"/>
      <c r="D643" s="1"/>
      <c r="E643" s="78" t="s">
        <v>522</v>
      </c>
      <c r="F643" s="78"/>
      <c r="G643" s="4">
        <f>SUM(G638,G642)</f>
        <v>15.24</v>
      </c>
    </row>
    <row r="644" spans="1:7" ht="15" customHeight="1">
      <c r="A644" s="1"/>
      <c r="B644" s="1"/>
      <c r="C644" s="1"/>
      <c r="D644" s="1"/>
      <c r="E644" s="78" t="s">
        <v>523</v>
      </c>
      <c r="F644" s="78"/>
      <c r="G644" s="4">
        <f>ROUND(G643*(0/100),2)</f>
        <v>0</v>
      </c>
    </row>
    <row r="645" spans="1:7" ht="15" customHeight="1">
      <c r="A645" s="1"/>
      <c r="B645" s="1"/>
      <c r="C645" s="1"/>
      <c r="D645" s="1"/>
      <c r="E645" s="78" t="s">
        <v>524</v>
      </c>
      <c r="F645" s="78"/>
      <c r="G645" s="4">
        <f>G644+G643</f>
        <v>15.24</v>
      </c>
    </row>
    <row r="646" spans="1:7" ht="9.9499999999999993" customHeight="1">
      <c r="A646" s="1"/>
      <c r="B646" s="1"/>
      <c r="C646" s="1"/>
      <c r="D646" s="1"/>
      <c r="E646" s="79"/>
      <c r="F646" s="79"/>
      <c r="G646" s="79"/>
    </row>
    <row r="647" spans="1:7" ht="20.100000000000001" customHeight="1">
      <c r="A647" s="80" t="s">
        <v>1563</v>
      </c>
      <c r="B647" s="80"/>
      <c r="C647" s="80"/>
      <c r="D647" s="80"/>
      <c r="E647" s="80"/>
      <c r="F647" s="80"/>
      <c r="G647" s="80"/>
    </row>
    <row r="648" spans="1:7" ht="15" customHeight="1">
      <c r="A648" s="76" t="s">
        <v>586</v>
      </c>
      <c r="B648" s="76"/>
      <c r="C648" s="12" t="s">
        <v>4</v>
      </c>
      <c r="D648" s="12" t="s">
        <v>501</v>
      </c>
      <c r="E648" s="12" t="s">
        <v>502</v>
      </c>
      <c r="F648" s="12" t="s">
        <v>503</v>
      </c>
      <c r="G648" s="12" t="s">
        <v>504</v>
      </c>
    </row>
    <row r="649" spans="1:7" ht="21" customHeight="1">
      <c r="A649" s="18" t="s">
        <v>1564</v>
      </c>
      <c r="B649" s="19" t="s">
        <v>1565</v>
      </c>
      <c r="C649" s="18" t="s">
        <v>14</v>
      </c>
      <c r="D649" s="18" t="s">
        <v>15</v>
      </c>
      <c r="E649" s="20">
        <v>1</v>
      </c>
      <c r="F649" s="21">
        <v>35.47</v>
      </c>
      <c r="G649" s="21">
        <f>TRUNC(TRUNC(E649,8)*F649,2)</f>
        <v>35.47</v>
      </c>
    </row>
    <row r="650" spans="1:7" ht="18" customHeight="1">
      <c r="A650" s="1"/>
      <c r="B650" s="1"/>
      <c r="C650" s="1"/>
      <c r="D650" s="1"/>
      <c r="E650" s="77" t="s">
        <v>589</v>
      </c>
      <c r="F650" s="77"/>
      <c r="G650" s="22">
        <f>SUM(G649:G649)</f>
        <v>35.47</v>
      </c>
    </row>
    <row r="651" spans="1:7" ht="15" customHeight="1">
      <c r="A651" s="76" t="s">
        <v>518</v>
      </c>
      <c r="B651" s="76"/>
      <c r="C651" s="12" t="s">
        <v>4</v>
      </c>
      <c r="D651" s="12" t="s">
        <v>501</v>
      </c>
      <c r="E651" s="12" t="s">
        <v>502</v>
      </c>
      <c r="F651" s="12" t="s">
        <v>503</v>
      </c>
      <c r="G651" s="12" t="s">
        <v>504</v>
      </c>
    </row>
    <row r="652" spans="1:7" ht="45.95" customHeight="1">
      <c r="A652" s="18" t="s">
        <v>1566</v>
      </c>
      <c r="B652" s="19" t="s">
        <v>1567</v>
      </c>
      <c r="C652" s="18" t="s">
        <v>14</v>
      </c>
      <c r="D652" s="18" t="s">
        <v>15</v>
      </c>
      <c r="E652" s="20">
        <v>1</v>
      </c>
      <c r="F652" s="21">
        <v>29.13</v>
      </c>
      <c r="G652" s="21">
        <f>TRUNC(TRUNC(E652,8)*F652,2)</f>
        <v>29.13</v>
      </c>
    </row>
    <row r="653" spans="1:7" ht="45.95" customHeight="1">
      <c r="A653" s="18" t="s">
        <v>1568</v>
      </c>
      <c r="B653" s="19" t="s">
        <v>1569</v>
      </c>
      <c r="C653" s="18" t="s">
        <v>14</v>
      </c>
      <c r="D653" s="18" t="s">
        <v>15</v>
      </c>
      <c r="E653" s="20">
        <v>1</v>
      </c>
      <c r="F653" s="21">
        <v>4.5199999999999996</v>
      </c>
      <c r="G653" s="21">
        <f>TRUNC(TRUNC(E653,8)*F653,2)</f>
        <v>4.5199999999999996</v>
      </c>
    </row>
    <row r="654" spans="1:7" ht="45.95" customHeight="1">
      <c r="A654" s="18" t="s">
        <v>1570</v>
      </c>
      <c r="B654" s="19" t="s">
        <v>1571</v>
      </c>
      <c r="C654" s="18" t="s">
        <v>14</v>
      </c>
      <c r="D654" s="18" t="s">
        <v>15</v>
      </c>
      <c r="E654" s="20">
        <v>1</v>
      </c>
      <c r="F654" s="21">
        <v>11.19</v>
      </c>
      <c r="G654" s="21">
        <f>TRUNC(TRUNC(E654,8)*F654,2)</f>
        <v>11.19</v>
      </c>
    </row>
    <row r="655" spans="1:7" ht="15" customHeight="1">
      <c r="A655" s="1"/>
      <c r="B655" s="1"/>
      <c r="C655" s="1"/>
      <c r="D655" s="1"/>
      <c r="E655" s="77" t="s">
        <v>521</v>
      </c>
      <c r="F655" s="77"/>
      <c r="G655" s="22">
        <f>SUM(G652:G654)</f>
        <v>44.839999999999996</v>
      </c>
    </row>
    <row r="656" spans="1:7" ht="15" customHeight="1">
      <c r="A656" s="1"/>
      <c r="B656" s="1"/>
      <c r="C656" s="1"/>
      <c r="D656" s="1"/>
      <c r="E656" s="78" t="s">
        <v>522</v>
      </c>
      <c r="F656" s="78"/>
      <c r="G656" s="4">
        <f>SUM(G650,G655)</f>
        <v>80.31</v>
      </c>
    </row>
    <row r="657" spans="1:7" ht="15" customHeight="1">
      <c r="A657" s="1"/>
      <c r="B657" s="1"/>
      <c r="C657" s="1"/>
      <c r="D657" s="1"/>
      <c r="E657" s="78" t="s">
        <v>523</v>
      </c>
      <c r="F657" s="78"/>
      <c r="G657" s="4">
        <f>ROUND(G656*(0/100),2)</f>
        <v>0</v>
      </c>
    </row>
    <row r="658" spans="1:7" ht="15" customHeight="1">
      <c r="A658" s="1"/>
      <c r="B658" s="1"/>
      <c r="C658" s="1"/>
      <c r="D658" s="1"/>
      <c r="E658" s="78" t="s">
        <v>524</v>
      </c>
      <c r="F658" s="78"/>
      <c r="G658" s="4">
        <f>G657+G656</f>
        <v>80.31</v>
      </c>
    </row>
    <row r="659" spans="1:7" ht="9.9499999999999993" customHeight="1">
      <c r="A659" s="1"/>
      <c r="B659" s="1"/>
      <c r="C659" s="1"/>
      <c r="D659" s="1"/>
      <c r="E659" s="79"/>
      <c r="F659" s="79"/>
      <c r="G659" s="79"/>
    </row>
    <row r="660" spans="1:7" ht="20.100000000000001" customHeight="1">
      <c r="A660" s="80" t="s">
        <v>1572</v>
      </c>
      <c r="B660" s="80"/>
      <c r="C660" s="80"/>
      <c r="D660" s="80"/>
      <c r="E660" s="80"/>
      <c r="F660" s="80"/>
      <c r="G660" s="80"/>
    </row>
    <row r="661" spans="1:7" ht="15" customHeight="1">
      <c r="A661" s="76" t="s">
        <v>586</v>
      </c>
      <c r="B661" s="76"/>
      <c r="C661" s="12" t="s">
        <v>4</v>
      </c>
      <c r="D661" s="12" t="s">
        <v>501</v>
      </c>
      <c r="E661" s="12" t="s">
        <v>502</v>
      </c>
      <c r="F661" s="12" t="s">
        <v>503</v>
      </c>
      <c r="G661" s="12" t="s">
        <v>504</v>
      </c>
    </row>
    <row r="662" spans="1:7" ht="21" customHeight="1">
      <c r="A662" s="18" t="s">
        <v>1564</v>
      </c>
      <c r="B662" s="19" t="s">
        <v>1565</v>
      </c>
      <c r="C662" s="18" t="s">
        <v>14</v>
      </c>
      <c r="D662" s="18" t="s">
        <v>15</v>
      </c>
      <c r="E662" s="20">
        <v>1</v>
      </c>
      <c r="F662" s="21">
        <v>35.47</v>
      </c>
      <c r="G662" s="21">
        <f>TRUNC(TRUNC(E662,8)*F662,2)</f>
        <v>35.47</v>
      </c>
    </row>
    <row r="663" spans="1:7" ht="18" customHeight="1">
      <c r="A663" s="1"/>
      <c r="B663" s="1"/>
      <c r="C663" s="1"/>
      <c r="D663" s="1"/>
      <c r="E663" s="77" t="s">
        <v>589</v>
      </c>
      <c r="F663" s="77"/>
      <c r="G663" s="22">
        <f>SUM(G662:G662)</f>
        <v>35.47</v>
      </c>
    </row>
    <row r="664" spans="1:7" ht="15" customHeight="1">
      <c r="A664" s="76" t="s">
        <v>518</v>
      </c>
      <c r="B664" s="76"/>
      <c r="C664" s="12" t="s">
        <v>4</v>
      </c>
      <c r="D664" s="12" t="s">
        <v>501</v>
      </c>
      <c r="E664" s="12" t="s">
        <v>502</v>
      </c>
      <c r="F664" s="12" t="s">
        <v>503</v>
      </c>
      <c r="G664" s="12" t="s">
        <v>504</v>
      </c>
    </row>
    <row r="665" spans="1:7" ht="45.95" customHeight="1">
      <c r="A665" s="18" t="s">
        <v>1566</v>
      </c>
      <c r="B665" s="19" t="s">
        <v>1567</v>
      </c>
      <c r="C665" s="18" t="s">
        <v>14</v>
      </c>
      <c r="D665" s="18" t="s">
        <v>15</v>
      </c>
      <c r="E665" s="20">
        <v>1</v>
      </c>
      <c r="F665" s="21">
        <v>29.13</v>
      </c>
      <c r="G665" s="21">
        <f>TRUNC(TRUNC(E665,8)*F665,2)</f>
        <v>29.13</v>
      </c>
    </row>
    <row r="666" spans="1:7" ht="45.95" customHeight="1">
      <c r="A666" s="18" t="s">
        <v>1568</v>
      </c>
      <c r="B666" s="19" t="s">
        <v>1569</v>
      </c>
      <c r="C666" s="18" t="s">
        <v>14</v>
      </c>
      <c r="D666" s="18" t="s">
        <v>15</v>
      </c>
      <c r="E666" s="20">
        <v>1</v>
      </c>
      <c r="F666" s="21">
        <v>4.5199999999999996</v>
      </c>
      <c r="G666" s="21">
        <f>TRUNC(TRUNC(E666,8)*F666,2)</f>
        <v>4.5199999999999996</v>
      </c>
    </row>
    <row r="667" spans="1:7" ht="45.95" customHeight="1">
      <c r="A667" s="18" t="s">
        <v>1570</v>
      </c>
      <c r="B667" s="19" t="s">
        <v>1571</v>
      </c>
      <c r="C667" s="18" t="s">
        <v>14</v>
      </c>
      <c r="D667" s="18" t="s">
        <v>15</v>
      </c>
      <c r="E667" s="20">
        <v>1</v>
      </c>
      <c r="F667" s="21">
        <v>11.19</v>
      </c>
      <c r="G667" s="21">
        <f>TRUNC(TRUNC(E667,8)*F667,2)</f>
        <v>11.19</v>
      </c>
    </row>
    <row r="668" spans="1:7" ht="45.95" customHeight="1">
      <c r="A668" s="18" t="s">
        <v>1573</v>
      </c>
      <c r="B668" s="19" t="s">
        <v>1574</v>
      </c>
      <c r="C668" s="18" t="s">
        <v>14</v>
      </c>
      <c r="D668" s="18" t="s">
        <v>15</v>
      </c>
      <c r="E668" s="20">
        <v>1</v>
      </c>
      <c r="F668" s="21">
        <v>52.43</v>
      </c>
      <c r="G668" s="21">
        <f>TRUNC(TRUNC(E668,8)*F668,2)</f>
        <v>52.43</v>
      </c>
    </row>
    <row r="669" spans="1:7" ht="45.95" customHeight="1">
      <c r="A669" s="18" t="s">
        <v>1575</v>
      </c>
      <c r="B669" s="19" t="s">
        <v>1576</v>
      </c>
      <c r="C669" s="18" t="s">
        <v>14</v>
      </c>
      <c r="D669" s="18" t="s">
        <v>15</v>
      </c>
      <c r="E669" s="20">
        <v>1</v>
      </c>
      <c r="F669" s="21">
        <v>148.12</v>
      </c>
      <c r="G669" s="21">
        <f>TRUNC(TRUNC(E669,8)*F669,2)</f>
        <v>148.12</v>
      </c>
    </row>
    <row r="670" spans="1:7" ht="15" customHeight="1">
      <c r="A670" s="1"/>
      <c r="B670" s="1"/>
      <c r="C670" s="1"/>
      <c r="D670" s="1"/>
      <c r="E670" s="77" t="s">
        <v>521</v>
      </c>
      <c r="F670" s="77"/>
      <c r="G670" s="22">
        <f>SUM(G665:G669)</f>
        <v>245.39</v>
      </c>
    </row>
    <row r="671" spans="1:7" ht="15" customHeight="1">
      <c r="A671" s="1"/>
      <c r="B671" s="1"/>
      <c r="C671" s="1"/>
      <c r="D671" s="1"/>
      <c r="E671" s="78" t="s">
        <v>522</v>
      </c>
      <c r="F671" s="78"/>
      <c r="G671" s="4">
        <f>SUM(G663,G670)</f>
        <v>280.86</v>
      </c>
    </row>
    <row r="672" spans="1:7" ht="15" customHeight="1">
      <c r="A672" s="1"/>
      <c r="B672" s="1"/>
      <c r="C672" s="1"/>
      <c r="D672" s="1"/>
      <c r="E672" s="78" t="s">
        <v>523</v>
      </c>
      <c r="F672" s="78"/>
      <c r="G672" s="4">
        <f>ROUND(G671*(0/100),2)</f>
        <v>0</v>
      </c>
    </row>
    <row r="673" spans="1:7" ht="15" customHeight="1">
      <c r="A673" s="1"/>
      <c r="B673" s="1"/>
      <c r="C673" s="1"/>
      <c r="D673" s="1"/>
      <c r="E673" s="78" t="s">
        <v>524</v>
      </c>
      <c r="F673" s="78"/>
      <c r="G673" s="4">
        <f>G672+G671</f>
        <v>280.86</v>
      </c>
    </row>
    <row r="674" spans="1:7" ht="9.9499999999999993" customHeight="1">
      <c r="A674" s="1"/>
      <c r="B674" s="1"/>
      <c r="C674" s="1"/>
      <c r="D674" s="1"/>
      <c r="E674" s="79"/>
      <c r="F674" s="79"/>
      <c r="G674" s="79"/>
    </row>
    <row r="675" spans="1:7" ht="20.100000000000001" customHeight="1">
      <c r="A675" s="80" t="s">
        <v>1577</v>
      </c>
      <c r="B675" s="80"/>
      <c r="C675" s="80"/>
      <c r="D675" s="80"/>
      <c r="E675" s="80"/>
      <c r="F675" s="80"/>
      <c r="G675" s="80"/>
    </row>
    <row r="676" spans="1:7" ht="15" customHeight="1">
      <c r="A676" s="76" t="s">
        <v>557</v>
      </c>
      <c r="B676" s="76"/>
      <c r="C676" s="12" t="s">
        <v>4</v>
      </c>
      <c r="D676" s="12" t="s">
        <v>501</v>
      </c>
      <c r="E676" s="12" t="s">
        <v>502</v>
      </c>
      <c r="F676" s="12" t="s">
        <v>503</v>
      </c>
      <c r="G676" s="12" t="s">
        <v>504</v>
      </c>
    </row>
    <row r="677" spans="1:7" ht="21" customHeight="1">
      <c r="A677" s="18" t="s">
        <v>1578</v>
      </c>
      <c r="B677" s="19" t="s">
        <v>1579</v>
      </c>
      <c r="C677" s="18" t="s">
        <v>14</v>
      </c>
      <c r="D677" s="18" t="s">
        <v>58</v>
      </c>
      <c r="E677" s="20">
        <v>6.0300000000000002E-5</v>
      </c>
      <c r="F677" s="21">
        <v>80139.05</v>
      </c>
      <c r="G677" s="21">
        <f>TRUNC(TRUNC(E677,8)*F677,2)</f>
        <v>4.83</v>
      </c>
    </row>
    <row r="678" spans="1:7" ht="38.1" customHeight="1">
      <c r="A678" s="18" t="s">
        <v>1580</v>
      </c>
      <c r="B678" s="19" t="s">
        <v>1581</v>
      </c>
      <c r="C678" s="18" t="s">
        <v>14</v>
      </c>
      <c r="D678" s="18" t="s">
        <v>58</v>
      </c>
      <c r="E678" s="20">
        <v>3.4199999999999998E-5</v>
      </c>
      <c r="F678" s="21">
        <v>710806.66</v>
      </c>
      <c r="G678" s="21">
        <f>TRUNC(TRUNC(E678,8)*F678,2)</f>
        <v>24.3</v>
      </c>
    </row>
    <row r="679" spans="1:7" ht="15" customHeight="1">
      <c r="A679" s="1"/>
      <c r="B679" s="1"/>
      <c r="C679" s="1"/>
      <c r="D679" s="1"/>
      <c r="E679" s="77" t="s">
        <v>558</v>
      </c>
      <c r="F679" s="77"/>
      <c r="G679" s="22">
        <f>SUM(G677:G678)</f>
        <v>29.130000000000003</v>
      </c>
    </row>
    <row r="680" spans="1:7" ht="15" customHeight="1">
      <c r="A680" s="1"/>
      <c r="B680" s="1"/>
      <c r="C680" s="1"/>
      <c r="D680" s="1"/>
      <c r="E680" s="78" t="s">
        <v>522</v>
      </c>
      <c r="F680" s="78"/>
      <c r="G680" s="4">
        <f>SUM(G679)</f>
        <v>29.130000000000003</v>
      </c>
    </row>
    <row r="681" spans="1:7" ht="15" customHeight="1">
      <c r="A681" s="1"/>
      <c r="B681" s="1"/>
      <c r="C681" s="1"/>
      <c r="D681" s="1"/>
      <c r="E681" s="78" t="s">
        <v>523</v>
      </c>
      <c r="F681" s="78"/>
      <c r="G681" s="4">
        <f>ROUND(G680*(0/100),2)</f>
        <v>0</v>
      </c>
    </row>
    <row r="682" spans="1:7" ht="15" customHeight="1">
      <c r="A682" s="1"/>
      <c r="B682" s="1"/>
      <c r="C682" s="1"/>
      <c r="D682" s="1"/>
      <c r="E682" s="78" t="s">
        <v>524</v>
      </c>
      <c r="F682" s="78"/>
      <c r="G682" s="4">
        <f>G681+G680</f>
        <v>29.130000000000003</v>
      </c>
    </row>
    <row r="683" spans="1:7" ht="9.9499999999999993" customHeight="1">
      <c r="A683" s="1"/>
      <c r="B683" s="1"/>
      <c r="C683" s="1"/>
      <c r="D683" s="1"/>
      <c r="E683" s="79"/>
      <c r="F683" s="79"/>
      <c r="G683" s="79"/>
    </row>
    <row r="684" spans="1:7" ht="20.100000000000001" customHeight="1">
      <c r="A684" s="80" t="s">
        <v>1582</v>
      </c>
      <c r="B684" s="80"/>
      <c r="C684" s="80"/>
      <c r="D684" s="80"/>
      <c r="E684" s="80"/>
      <c r="F684" s="80"/>
      <c r="G684" s="80"/>
    </row>
    <row r="685" spans="1:7" ht="15" customHeight="1">
      <c r="A685" s="76" t="s">
        <v>557</v>
      </c>
      <c r="B685" s="76"/>
      <c r="C685" s="12" t="s">
        <v>4</v>
      </c>
      <c r="D685" s="12" t="s">
        <v>501</v>
      </c>
      <c r="E685" s="12" t="s">
        <v>502</v>
      </c>
      <c r="F685" s="12" t="s">
        <v>503</v>
      </c>
      <c r="G685" s="12" t="s">
        <v>504</v>
      </c>
    </row>
    <row r="686" spans="1:7" ht="21" customHeight="1">
      <c r="A686" s="18" t="s">
        <v>1578</v>
      </c>
      <c r="B686" s="19" t="s">
        <v>1579</v>
      </c>
      <c r="C686" s="18" t="s">
        <v>14</v>
      </c>
      <c r="D686" s="18" t="s">
        <v>58</v>
      </c>
      <c r="E686" s="20">
        <v>5.9000000000000003E-6</v>
      </c>
      <c r="F686" s="21">
        <v>80139.05</v>
      </c>
      <c r="G686" s="21">
        <f>TRUNC(TRUNC(E686,8)*F686,2)</f>
        <v>0.47</v>
      </c>
    </row>
    <row r="687" spans="1:7" ht="38.1" customHeight="1">
      <c r="A687" s="18" t="s">
        <v>1580</v>
      </c>
      <c r="B687" s="19" t="s">
        <v>1581</v>
      </c>
      <c r="C687" s="18" t="s">
        <v>14</v>
      </c>
      <c r="D687" s="18" t="s">
        <v>58</v>
      </c>
      <c r="E687" s="20">
        <v>5.6999999999999996E-6</v>
      </c>
      <c r="F687" s="21">
        <v>710806.66</v>
      </c>
      <c r="G687" s="21">
        <f>TRUNC(TRUNC(E687,8)*F687,2)</f>
        <v>4.05</v>
      </c>
    </row>
    <row r="688" spans="1:7" ht="15" customHeight="1">
      <c r="A688" s="1"/>
      <c r="B688" s="1"/>
      <c r="C688" s="1"/>
      <c r="D688" s="1"/>
      <c r="E688" s="77" t="s">
        <v>558</v>
      </c>
      <c r="F688" s="77"/>
      <c r="G688" s="22">
        <f>SUM(G686:G687)</f>
        <v>4.5199999999999996</v>
      </c>
    </row>
    <row r="689" spans="1:7" ht="15" customHeight="1">
      <c r="A689" s="1"/>
      <c r="B689" s="1"/>
      <c r="C689" s="1"/>
      <c r="D689" s="1"/>
      <c r="E689" s="78" t="s">
        <v>522</v>
      </c>
      <c r="F689" s="78"/>
      <c r="G689" s="4">
        <f>SUM(G688)</f>
        <v>4.5199999999999996</v>
      </c>
    </row>
    <row r="690" spans="1:7" ht="15" customHeight="1">
      <c r="A690" s="1"/>
      <c r="B690" s="1"/>
      <c r="C690" s="1"/>
      <c r="D690" s="1"/>
      <c r="E690" s="78" t="s">
        <v>523</v>
      </c>
      <c r="F690" s="78"/>
      <c r="G690" s="4">
        <f>ROUND(G689*(0/100),2)</f>
        <v>0</v>
      </c>
    </row>
    <row r="691" spans="1:7" ht="15" customHeight="1">
      <c r="A691" s="1"/>
      <c r="B691" s="1"/>
      <c r="C691" s="1"/>
      <c r="D691" s="1"/>
      <c r="E691" s="78" t="s">
        <v>524</v>
      </c>
      <c r="F691" s="78"/>
      <c r="G691" s="4">
        <f>G690+G689</f>
        <v>4.5199999999999996</v>
      </c>
    </row>
    <row r="692" spans="1:7" ht="9.9499999999999993" customHeight="1">
      <c r="A692" s="1"/>
      <c r="B692" s="1"/>
      <c r="C692" s="1"/>
      <c r="D692" s="1"/>
      <c r="E692" s="79"/>
      <c r="F692" s="79"/>
      <c r="G692" s="79"/>
    </row>
    <row r="693" spans="1:7" ht="20.100000000000001" customHeight="1">
      <c r="A693" s="80" t="s">
        <v>1583</v>
      </c>
      <c r="B693" s="80"/>
      <c r="C693" s="80"/>
      <c r="D693" s="80"/>
      <c r="E693" s="80"/>
      <c r="F693" s="80"/>
      <c r="G693" s="80"/>
    </row>
    <row r="694" spans="1:7" ht="15" customHeight="1">
      <c r="A694" s="76" t="s">
        <v>557</v>
      </c>
      <c r="B694" s="76"/>
      <c r="C694" s="12" t="s">
        <v>4</v>
      </c>
      <c r="D694" s="12" t="s">
        <v>501</v>
      </c>
      <c r="E694" s="12" t="s">
        <v>502</v>
      </c>
      <c r="F694" s="12" t="s">
        <v>503</v>
      </c>
      <c r="G694" s="12" t="s">
        <v>504</v>
      </c>
    </row>
    <row r="695" spans="1:7" ht="21" customHeight="1">
      <c r="A695" s="18" t="s">
        <v>1578</v>
      </c>
      <c r="B695" s="19" t="s">
        <v>1579</v>
      </c>
      <c r="C695" s="18" t="s">
        <v>14</v>
      </c>
      <c r="D695" s="18" t="s">
        <v>58</v>
      </c>
      <c r="E695" s="20">
        <v>1.4600000000000001E-5</v>
      </c>
      <c r="F695" s="21">
        <v>80139.05</v>
      </c>
      <c r="G695" s="21">
        <f>TRUNC(TRUNC(E695,8)*F695,2)</f>
        <v>1.17</v>
      </c>
    </row>
    <row r="696" spans="1:7" ht="38.1" customHeight="1">
      <c r="A696" s="18" t="s">
        <v>1580</v>
      </c>
      <c r="B696" s="19" t="s">
        <v>1581</v>
      </c>
      <c r="C696" s="18" t="s">
        <v>14</v>
      </c>
      <c r="D696" s="18" t="s">
        <v>58</v>
      </c>
      <c r="E696" s="20">
        <v>1.4100000000000001E-5</v>
      </c>
      <c r="F696" s="21">
        <v>710806.66</v>
      </c>
      <c r="G696" s="21">
        <f>TRUNC(TRUNC(E696,8)*F696,2)</f>
        <v>10.02</v>
      </c>
    </row>
    <row r="697" spans="1:7" ht="15" customHeight="1">
      <c r="A697" s="1"/>
      <c r="B697" s="1"/>
      <c r="C697" s="1"/>
      <c r="D697" s="1"/>
      <c r="E697" s="77" t="s">
        <v>558</v>
      </c>
      <c r="F697" s="77"/>
      <c r="G697" s="22">
        <f>SUM(G695:G696)</f>
        <v>11.19</v>
      </c>
    </row>
    <row r="698" spans="1:7" ht="15" customHeight="1">
      <c r="A698" s="1"/>
      <c r="B698" s="1"/>
      <c r="C698" s="1"/>
      <c r="D698" s="1"/>
      <c r="E698" s="78" t="s">
        <v>522</v>
      </c>
      <c r="F698" s="78"/>
      <c r="G698" s="4">
        <f>SUM(G697)</f>
        <v>11.19</v>
      </c>
    </row>
    <row r="699" spans="1:7" ht="15" customHeight="1">
      <c r="A699" s="1"/>
      <c r="B699" s="1"/>
      <c r="C699" s="1"/>
      <c r="D699" s="1"/>
      <c r="E699" s="78" t="s">
        <v>523</v>
      </c>
      <c r="F699" s="78"/>
      <c r="G699" s="4">
        <f>ROUND(G698*(0/100),2)</f>
        <v>0</v>
      </c>
    </row>
    <row r="700" spans="1:7" ht="15" customHeight="1">
      <c r="A700" s="1"/>
      <c r="B700" s="1"/>
      <c r="C700" s="1"/>
      <c r="D700" s="1"/>
      <c r="E700" s="78" t="s">
        <v>524</v>
      </c>
      <c r="F700" s="78"/>
      <c r="G700" s="4">
        <f>G699+G698</f>
        <v>11.19</v>
      </c>
    </row>
    <row r="701" spans="1:7" ht="9.9499999999999993" customHeight="1">
      <c r="A701" s="1"/>
      <c r="B701" s="1"/>
      <c r="C701" s="1"/>
      <c r="D701" s="1"/>
      <c r="E701" s="79"/>
      <c r="F701" s="79"/>
      <c r="G701" s="79"/>
    </row>
    <row r="702" spans="1:7" ht="20.100000000000001" customHeight="1">
      <c r="A702" s="80" t="s">
        <v>1584</v>
      </c>
      <c r="B702" s="80"/>
      <c r="C702" s="80"/>
      <c r="D702" s="80"/>
      <c r="E702" s="80"/>
      <c r="F702" s="80"/>
      <c r="G702" s="80"/>
    </row>
    <row r="703" spans="1:7" ht="15" customHeight="1">
      <c r="A703" s="76" t="s">
        <v>557</v>
      </c>
      <c r="B703" s="76"/>
      <c r="C703" s="12" t="s">
        <v>4</v>
      </c>
      <c r="D703" s="12" t="s">
        <v>501</v>
      </c>
      <c r="E703" s="12" t="s">
        <v>502</v>
      </c>
      <c r="F703" s="12" t="s">
        <v>503</v>
      </c>
      <c r="G703" s="12" t="s">
        <v>504</v>
      </c>
    </row>
    <row r="704" spans="1:7" ht="21" customHeight="1">
      <c r="A704" s="18" t="s">
        <v>1578</v>
      </c>
      <c r="B704" s="19" t="s">
        <v>1579</v>
      </c>
      <c r="C704" s="18" t="s">
        <v>14</v>
      </c>
      <c r="D704" s="18" t="s">
        <v>58</v>
      </c>
      <c r="E704" s="20">
        <v>8.4900000000000004E-5</v>
      </c>
      <c r="F704" s="21">
        <v>80139.05</v>
      </c>
      <c r="G704" s="21">
        <f>TRUNC(TRUNC(E704,8)*F704,2)</f>
        <v>6.8</v>
      </c>
    </row>
    <row r="705" spans="1:7" ht="38.1" customHeight="1">
      <c r="A705" s="18" t="s">
        <v>1580</v>
      </c>
      <c r="B705" s="19" t="s">
        <v>1581</v>
      </c>
      <c r="C705" s="18" t="s">
        <v>14</v>
      </c>
      <c r="D705" s="18" t="s">
        <v>58</v>
      </c>
      <c r="E705" s="20">
        <v>6.4200000000000002E-5</v>
      </c>
      <c r="F705" s="21">
        <v>710806.66</v>
      </c>
      <c r="G705" s="21">
        <f>TRUNC(TRUNC(E705,8)*F705,2)</f>
        <v>45.63</v>
      </c>
    </row>
    <row r="706" spans="1:7" ht="15" customHeight="1">
      <c r="A706" s="1"/>
      <c r="B706" s="1"/>
      <c r="C706" s="1"/>
      <c r="D706" s="1"/>
      <c r="E706" s="77" t="s">
        <v>558</v>
      </c>
      <c r="F706" s="77"/>
      <c r="G706" s="22">
        <f>SUM(G704:G705)</f>
        <v>52.43</v>
      </c>
    </row>
    <row r="707" spans="1:7" ht="15" customHeight="1">
      <c r="A707" s="1"/>
      <c r="B707" s="1"/>
      <c r="C707" s="1"/>
      <c r="D707" s="1"/>
      <c r="E707" s="78" t="s">
        <v>522</v>
      </c>
      <c r="F707" s="78"/>
      <c r="G707" s="4">
        <f>SUM(G706)</f>
        <v>52.43</v>
      </c>
    </row>
    <row r="708" spans="1:7" ht="15" customHeight="1">
      <c r="A708" s="1"/>
      <c r="B708" s="1"/>
      <c r="C708" s="1"/>
      <c r="D708" s="1"/>
      <c r="E708" s="78" t="s">
        <v>523</v>
      </c>
      <c r="F708" s="78"/>
      <c r="G708" s="4">
        <f>ROUND(G707*(0/100),2)</f>
        <v>0</v>
      </c>
    </row>
    <row r="709" spans="1:7" ht="15" customHeight="1">
      <c r="A709" s="1"/>
      <c r="B709" s="1"/>
      <c r="C709" s="1"/>
      <c r="D709" s="1"/>
      <c r="E709" s="78" t="s">
        <v>524</v>
      </c>
      <c r="F709" s="78"/>
      <c r="G709" s="4">
        <f>G708+G707</f>
        <v>52.43</v>
      </c>
    </row>
    <row r="710" spans="1:7" ht="9.9499999999999993" customHeight="1">
      <c r="A710" s="1"/>
      <c r="B710" s="1"/>
      <c r="C710" s="1"/>
      <c r="D710" s="1"/>
      <c r="E710" s="79"/>
      <c r="F710" s="79"/>
      <c r="G710" s="79"/>
    </row>
    <row r="711" spans="1:7" ht="20.100000000000001" customHeight="1">
      <c r="A711" s="80" t="s">
        <v>1585</v>
      </c>
      <c r="B711" s="80"/>
      <c r="C711" s="80"/>
      <c r="D711" s="80"/>
      <c r="E711" s="80"/>
      <c r="F711" s="80"/>
      <c r="G711" s="80"/>
    </row>
    <row r="712" spans="1:7" ht="15" customHeight="1">
      <c r="A712" s="76" t="s">
        <v>553</v>
      </c>
      <c r="B712" s="76"/>
      <c r="C712" s="12" t="s">
        <v>4</v>
      </c>
      <c r="D712" s="12" t="s">
        <v>501</v>
      </c>
      <c r="E712" s="12" t="s">
        <v>502</v>
      </c>
      <c r="F712" s="12" t="s">
        <v>503</v>
      </c>
      <c r="G712" s="12" t="s">
        <v>504</v>
      </c>
    </row>
    <row r="713" spans="1:7" ht="21" customHeight="1">
      <c r="A713" s="18" t="s">
        <v>1586</v>
      </c>
      <c r="B713" s="19" t="s">
        <v>1587</v>
      </c>
      <c r="C713" s="18" t="s">
        <v>14</v>
      </c>
      <c r="D713" s="18" t="s">
        <v>817</v>
      </c>
      <c r="E713" s="20">
        <v>23.7</v>
      </c>
      <c r="F713" s="21">
        <v>6.25</v>
      </c>
      <c r="G713" s="21">
        <f>TRUNC(TRUNC(E713,8)*F713,2)</f>
        <v>148.12</v>
      </c>
    </row>
    <row r="714" spans="1:7" ht="15" customHeight="1">
      <c r="A714" s="1"/>
      <c r="B714" s="1"/>
      <c r="C714" s="1"/>
      <c r="D714" s="1"/>
      <c r="E714" s="77" t="s">
        <v>555</v>
      </c>
      <c r="F714" s="77"/>
      <c r="G714" s="22">
        <f>SUM(G713:G713)</f>
        <v>148.12</v>
      </c>
    </row>
    <row r="715" spans="1:7" ht="15" customHeight="1">
      <c r="A715" s="1"/>
      <c r="B715" s="1"/>
      <c r="C715" s="1"/>
      <c r="D715" s="1"/>
      <c r="E715" s="78" t="s">
        <v>522</v>
      </c>
      <c r="F715" s="78"/>
      <c r="G715" s="4">
        <f>SUM(G714)</f>
        <v>148.12</v>
      </c>
    </row>
    <row r="716" spans="1:7" ht="15" customHeight="1">
      <c r="A716" s="1"/>
      <c r="B716" s="1"/>
      <c r="C716" s="1"/>
      <c r="D716" s="1"/>
      <c r="E716" s="78" t="s">
        <v>523</v>
      </c>
      <c r="F716" s="78"/>
      <c r="G716" s="4">
        <f>ROUND(G715*(0/100),2)</f>
        <v>0</v>
      </c>
    </row>
    <row r="717" spans="1:7" ht="15" customHeight="1">
      <c r="A717" s="1"/>
      <c r="B717" s="1"/>
      <c r="C717" s="1"/>
      <c r="D717" s="1"/>
      <c r="E717" s="78" t="s">
        <v>524</v>
      </c>
      <c r="F717" s="78"/>
      <c r="G717" s="4">
        <f>G716+G715</f>
        <v>148.12</v>
      </c>
    </row>
    <row r="718" spans="1:7" ht="9.9499999999999993" customHeight="1">
      <c r="A718" s="1"/>
      <c r="B718" s="1"/>
      <c r="C718" s="1"/>
      <c r="D718" s="1"/>
      <c r="E718" s="79"/>
      <c r="F718" s="79"/>
      <c r="G718" s="79"/>
    </row>
    <row r="719" spans="1:7" ht="20.100000000000001" customHeight="1">
      <c r="A719" s="80" t="s">
        <v>1588</v>
      </c>
      <c r="B719" s="80"/>
      <c r="C719" s="80"/>
      <c r="D719" s="80"/>
      <c r="E719" s="80"/>
      <c r="F719" s="80"/>
      <c r="G719" s="80"/>
    </row>
    <row r="720" spans="1:7" ht="15" customHeight="1">
      <c r="A720" s="76" t="s">
        <v>586</v>
      </c>
      <c r="B720" s="76"/>
      <c r="C720" s="12" t="s">
        <v>4</v>
      </c>
      <c r="D720" s="12" t="s">
        <v>501</v>
      </c>
      <c r="E720" s="12" t="s">
        <v>502</v>
      </c>
      <c r="F720" s="12" t="s">
        <v>503</v>
      </c>
      <c r="G720" s="12" t="s">
        <v>504</v>
      </c>
    </row>
    <row r="721" spans="1:7" ht="21" customHeight="1">
      <c r="A721" s="18" t="s">
        <v>1589</v>
      </c>
      <c r="B721" s="19" t="s">
        <v>1590</v>
      </c>
      <c r="C721" s="18" t="s">
        <v>14</v>
      </c>
      <c r="D721" s="18" t="s">
        <v>15</v>
      </c>
      <c r="E721" s="20">
        <v>1</v>
      </c>
      <c r="F721" s="21">
        <v>34.4</v>
      </c>
      <c r="G721" s="21">
        <f>TRUNC(TRUNC(E721,8)*F721,2)</f>
        <v>34.4</v>
      </c>
    </row>
    <row r="722" spans="1:7" ht="18" customHeight="1">
      <c r="A722" s="1"/>
      <c r="B722" s="1"/>
      <c r="C722" s="1"/>
      <c r="D722" s="1"/>
      <c r="E722" s="77" t="s">
        <v>589</v>
      </c>
      <c r="F722" s="77"/>
      <c r="G722" s="22">
        <f>SUM(G721:G721)</f>
        <v>34.4</v>
      </c>
    </row>
    <row r="723" spans="1:7" ht="15" customHeight="1">
      <c r="A723" s="76" t="s">
        <v>518</v>
      </c>
      <c r="B723" s="76"/>
      <c r="C723" s="12" t="s">
        <v>4</v>
      </c>
      <c r="D723" s="12" t="s">
        <v>501</v>
      </c>
      <c r="E723" s="12" t="s">
        <v>502</v>
      </c>
      <c r="F723" s="12" t="s">
        <v>503</v>
      </c>
      <c r="G723" s="12" t="s">
        <v>504</v>
      </c>
    </row>
    <row r="724" spans="1:7" ht="45.95" customHeight="1">
      <c r="A724" s="18" t="s">
        <v>1591</v>
      </c>
      <c r="B724" s="19" t="s">
        <v>1592</v>
      </c>
      <c r="C724" s="18" t="s">
        <v>14</v>
      </c>
      <c r="D724" s="18" t="s">
        <v>15</v>
      </c>
      <c r="E724" s="20">
        <v>1</v>
      </c>
      <c r="F724" s="21">
        <v>29.11</v>
      </c>
      <c r="G724" s="21">
        <f>TRUNC(TRUNC(E724,8)*F724,2)</f>
        <v>29.11</v>
      </c>
    </row>
    <row r="725" spans="1:7" ht="45.95" customHeight="1">
      <c r="A725" s="18" t="s">
        <v>1593</v>
      </c>
      <c r="B725" s="19" t="s">
        <v>1594</v>
      </c>
      <c r="C725" s="18" t="s">
        <v>14</v>
      </c>
      <c r="D725" s="18" t="s">
        <v>15</v>
      </c>
      <c r="E725" s="20">
        <v>1</v>
      </c>
      <c r="F725" s="21">
        <v>4.54</v>
      </c>
      <c r="G725" s="21">
        <f>TRUNC(TRUNC(E725,8)*F725,2)</f>
        <v>4.54</v>
      </c>
    </row>
    <row r="726" spans="1:7" ht="38.1" customHeight="1">
      <c r="A726" s="18" t="s">
        <v>1595</v>
      </c>
      <c r="B726" s="19" t="s">
        <v>1596</v>
      </c>
      <c r="C726" s="18" t="s">
        <v>14</v>
      </c>
      <c r="D726" s="18" t="s">
        <v>15</v>
      </c>
      <c r="E726" s="20">
        <v>1</v>
      </c>
      <c r="F726" s="21">
        <v>11.25</v>
      </c>
      <c r="G726" s="21">
        <f>TRUNC(TRUNC(E726,8)*F726,2)</f>
        <v>11.25</v>
      </c>
    </row>
    <row r="727" spans="1:7" ht="15" customHeight="1">
      <c r="A727" s="1"/>
      <c r="B727" s="1"/>
      <c r="C727" s="1"/>
      <c r="D727" s="1"/>
      <c r="E727" s="77" t="s">
        <v>521</v>
      </c>
      <c r="F727" s="77"/>
      <c r="G727" s="22">
        <f>SUM(G724:G726)</f>
        <v>44.9</v>
      </c>
    </row>
    <row r="728" spans="1:7" ht="15" customHeight="1">
      <c r="A728" s="1"/>
      <c r="B728" s="1"/>
      <c r="C728" s="1"/>
      <c r="D728" s="1"/>
      <c r="E728" s="78" t="s">
        <v>522</v>
      </c>
      <c r="F728" s="78"/>
      <c r="G728" s="4">
        <f>SUM(G722,G727)</f>
        <v>79.3</v>
      </c>
    </row>
    <row r="729" spans="1:7" ht="15" customHeight="1">
      <c r="A729" s="1"/>
      <c r="B729" s="1"/>
      <c r="C729" s="1"/>
      <c r="D729" s="1"/>
      <c r="E729" s="78" t="s">
        <v>523</v>
      </c>
      <c r="F729" s="78"/>
      <c r="G729" s="4">
        <f>ROUND(G728*(0/100),2)</f>
        <v>0</v>
      </c>
    </row>
    <row r="730" spans="1:7" ht="15" customHeight="1">
      <c r="A730" s="1"/>
      <c r="B730" s="1"/>
      <c r="C730" s="1"/>
      <c r="D730" s="1"/>
      <c r="E730" s="78" t="s">
        <v>524</v>
      </c>
      <c r="F730" s="78"/>
      <c r="G730" s="4">
        <f>G729+G728</f>
        <v>79.3</v>
      </c>
    </row>
    <row r="731" spans="1:7" ht="9.9499999999999993" customHeight="1">
      <c r="A731" s="1"/>
      <c r="B731" s="1"/>
      <c r="C731" s="1"/>
      <c r="D731" s="1"/>
      <c r="E731" s="79"/>
      <c r="F731" s="79"/>
      <c r="G731" s="79"/>
    </row>
    <row r="732" spans="1:7" ht="20.100000000000001" customHeight="1">
      <c r="A732" s="80" t="s">
        <v>1597</v>
      </c>
      <c r="B732" s="80"/>
      <c r="C732" s="80"/>
      <c r="D732" s="80"/>
      <c r="E732" s="80"/>
      <c r="F732" s="80"/>
      <c r="G732" s="80"/>
    </row>
    <row r="733" spans="1:7" ht="15" customHeight="1">
      <c r="A733" s="76" t="s">
        <v>586</v>
      </c>
      <c r="B733" s="76"/>
      <c r="C733" s="12" t="s">
        <v>4</v>
      </c>
      <c r="D733" s="12" t="s">
        <v>501</v>
      </c>
      <c r="E733" s="12" t="s">
        <v>502</v>
      </c>
      <c r="F733" s="12" t="s">
        <v>503</v>
      </c>
      <c r="G733" s="12" t="s">
        <v>504</v>
      </c>
    </row>
    <row r="734" spans="1:7" ht="21" customHeight="1">
      <c r="A734" s="18" t="s">
        <v>1589</v>
      </c>
      <c r="B734" s="19" t="s">
        <v>1590</v>
      </c>
      <c r="C734" s="18" t="s">
        <v>14</v>
      </c>
      <c r="D734" s="18" t="s">
        <v>15</v>
      </c>
      <c r="E734" s="20">
        <v>1</v>
      </c>
      <c r="F734" s="21">
        <v>34.4</v>
      </c>
      <c r="G734" s="21">
        <f>TRUNC(TRUNC(E734,8)*F734,2)</f>
        <v>34.4</v>
      </c>
    </row>
    <row r="735" spans="1:7" ht="18" customHeight="1">
      <c r="A735" s="1"/>
      <c r="B735" s="1"/>
      <c r="C735" s="1"/>
      <c r="D735" s="1"/>
      <c r="E735" s="77" t="s">
        <v>589</v>
      </c>
      <c r="F735" s="77"/>
      <c r="G735" s="22">
        <f>SUM(G734:G734)</f>
        <v>34.4</v>
      </c>
    </row>
    <row r="736" spans="1:7" ht="15" customHeight="1">
      <c r="A736" s="76" t="s">
        <v>518</v>
      </c>
      <c r="B736" s="76"/>
      <c r="C736" s="12" t="s">
        <v>4</v>
      </c>
      <c r="D736" s="12" t="s">
        <v>501</v>
      </c>
      <c r="E736" s="12" t="s">
        <v>502</v>
      </c>
      <c r="F736" s="12" t="s">
        <v>503</v>
      </c>
      <c r="G736" s="12" t="s">
        <v>504</v>
      </c>
    </row>
    <row r="737" spans="1:7" ht="45.95" customHeight="1">
      <c r="A737" s="18" t="s">
        <v>1591</v>
      </c>
      <c r="B737" s="19" t="s">
        <v>1592</v>
      </c>
      <c r="C737" s="18" t="s">
        <v>14</v>
      </c>
      <c r="D737" s="18" t="s">
        <v>15</v>
      </c>
      <c r="E737" s="20">
        <v>1</v>
      </c>
      <c r="F737" s="21">
        <v>29.11</v>
      </c>
      <c r="G737" s="21">
        <f>TRUNC(TRUNC(E737,8)*F737,2)</f>
        <v>29.11</v>
      </c>
    </row>
    <row r="738" spans="1:7" ht="45.95" customHeight="1">
      <c r="A738" s="18" t="s">
        <v>1593</v>
      </c>
      <c r="B738" s="19" t="s">
        <v>1594</v>
      </c>
      <c r="C738" s="18" t="s">
        <v>14</v>
      </c>
      <c r="D738" s="18" t="s">
        <v>15</v>
      </c>
      <c r="E738" s="20">
        <v>1</v>
      </c>
      <c r="F738" s="21">
        <v>4.54</v>
      </c>
      <c r="G738" s="21">
        <f>TRUNC(TRUNC(E738,8)*F738,2)</f>
        <v>4.54</v>
      </c>
    </row>
    <row r="739" spans="1:7" ht="38.1" customHeight="1">
      <c r="A739" s="18" t="s">
        <v>1595</v>
      </c>
      <c r="B739" s="19" t="s">
        <v>1596</v>
      </c>
      <c r="C739" s="18" t="s">
        <v>14</v>
      </c>
      <c r="D739" s="18" t="s">
        <v>15</v>
      </c>
      <c r="E739" s="20">
        <v>1</v>
      </c>
      <c r="F739" s="21">
        <v>11.25</v>
      </c>
      <c r="G739" s="21">
        <f>TRUNC(TRUNC(E739,8)*F739,2)</f>
        <v>11.25</v>
      </c>
    </row>
    <row r="740" spans="1:7" ht="45.95" customHeight="1">
      <c r="A740" s="18" t="s">
        <v>1598</v>
      </c>
      <c r="B740" s="19" t="s">
        <v>1599</v>
      </c>
      <c r="C740" s="18" t="s">
        <v>14</v>
      </c>
      <c r="D740" s="18" t="s">
        <v>15</v>
      </c>
      <c r="E740" s="20">
        <v>1</v>
      </c>
      <c r="F740" s="21">
        <v>51.62</v>
      </c>
      <c r="G740" s="21">
        <f>TRUNC(TRUNC(E740,8)*F740,2)</f>
        <v>51.62</v>
      </c>
    </row>
    <row r="741" spans="1:7" ht="45.95" customHeight="1">
      <c r="A741" s="18" t="s">
        <v>1600</v>
      </c>
      <c r="B741" s="19" t="s">
        <v>1601</v>
      </c>
      <c r="C741" s="18" t="s">
        <v>14</v>
      </c>
      <c r="D741" s="18" t="s">
        <v>15</v>
      </c>
      <c r="E741" s="20">
        <v>1</v>
      </c>
      <c r="F741" s="21">
        <v>201</v>
      </c>
      <c r="G741" s="21">
        <f>TRUNC(TRUNC(E741,8)*F741,2)</f>
        <v>201</v>
      </c>
    </row>
    <row r="742" spans="1:7" ht="15" customHeight="1">
      <c r="A742" s="1"/>
      <c r="B742" s="1"/>
      <c r="C742" s="1"/>
      <c r="D742" s="1"/>
      <c r="E742" s="77" t="s">
        <v>521</v>
      </c>
      <c r="F742" s="77"/>
      <c r="G742" s="22">
        <f>SUM(G737:G741)</f>
        <v>297.52</v>
      </c>
    </row>
    <row r="743" spans="1:7" ht="15" customHeight="1">
      <c r="A743" s="1"/>
      <c r="B743" s="1"/>
      <c r="C743" s="1"/>
      <c r="D743" s="1"/>
      <c r="E743" s="78" t="s">
        <v>522</v>
      </c>
      <c r="F743" s="78"/>
      <c r="G743" s="4">
        <f>SUM(G735,G742)</f>
        <v>331.91999999999996</v>
      </c>
    </row>
    <row r="744" spans="1:7" ht="15" customHeight="1">
      <c r="A744" s="1"/>
      <c r="B744" s="1"/>
      <c r="C744" s="1"/>
      <c r="D744" s="1"/>
      <c r="E744" s="78" t="s">
        <v>523</v>
      </c>
      <c r="F744" s="78"/>
      <c r="G744" s="4">
        <f>ROUND(G743*(0/100),2)</f>
        <v>0</v>
      </c>
    </row>
    <row r="745" spans="1:7" ht="15" customHeight="1">
      <c r="A745" s="1"/>
      <c r="B745" s="1"/>
      <c r="C745" s="1"/>
      <c r="D745" s="1"/>
      <c r="E745" s="78" t="s">
        <v>524</v>
      </c>
      <c r="F745" s="78"/>
      <c r="G745" s="4">
        <f>G744+G743</f>
        <v>331.91999999999996</v>
      </c>
    </row>
    <row r="746" spans="1:7" ht="9.9499999999999993" customHeight="1">
      <c r="A746" s="1"/>
      <c r="B746" s="1"/>
      <c r="C746" s="1"/>
      <c r="D746" s="1"/>
      <c r="E746" s="79"/>
      <c r="F746" s="79"/>
      <c r="G746" s="79"/>
    </row>
    <row r="747" spans="1:7" ht="20.100000000000001" customHeight="1">
      <c r="A747" s="80" t="s">
        <v>1602</v>
      </c>
      <c r="B747" s="80"/>
      <c r="C747" s="80"/>
      <c r="D747" s="80"/>
      <c r="E747" s="80"/>
      <c r="F747" s="80"/>
      <c r="G747" s="80"/>
    </row>
    <row r="748" spans="1:7" ht="15" customHeight="1">
      <c r="A748" s="76" t="s">
        <v>557</v>
      </c>
      <c r="B748" s="76"/>
      <c r="C748" s="12" t="s">
        <v>4</v>
      </c>
      <c r="D748" s="12" t="s">
        <v>501</v>
      </c>
      <c r="E748" s="12" t="s">
        <v>502</v>
      </c>
      <c r="F748" s="12" t="s">
        <v>503</v>
      </c>
      <c r="G748" s="12" t="s">
        <v>504</v>
      </c>
    </row>
    <row r="749" spans="1:7" ht="38.1" customHeight="1">
      <c r="A749" s="18" t="s">
        <v>1580</v>
      </c>
      <c r="B749" s="19" t="s">
        <v>1581</v>
      </c>
      <c r="C749" s="18" t="s">
        <v>14</v>
      </c>
      <c r="D749" s="18" t="s">
        <v>58</v>
      </c>
      <c r="E749" s="20">
        <v>3.43E-5</v>
      </c>
      <c r="F749" s="21">
        <v>710806.66</v>
      </c>
      <c r="G749" s="21">
        <f>TRUNC(TRUNC(E749,8)*F749,2)</f>
        <v>24.38</v>
      </c>
    </row>
    <row r="750" spans="1:7" ht="45.95" customHeight="1">
      <c r="A750" s="18" t="s">
        <v>1603</v>
      </c>
      <c r="B750" s="19" t="s">
        <v>1604</v>
      </c>
      <c r="C750" s="18" t="s">
        <v>14</v>
      </c>
      <c r="D750" s="18" t="s">
        <v>58</v>
      </c>
      <c r="E750" s="20">
        <v>5.5099999999999998E-5</v>
      </c>
      <c r="F750" s="21">
        <v>85950</v>
      </c>
      <c r="G750" s="21">
        <f>TRUNC(TRUNC(E750,8)*F750,2)</f>
        <v>4.7300000000000004</v>
      </c>
    </row>
    <row r="751" spans="1:7" ht="15" customHeight="1">
      <c r="A751" s="1"/>
      <c r="B751" s="1"/>
      <c r="C751" s="1"/>
      <c r="D751" s="1"/>
      <c r="E751" s="77" t="s">
        <v>558</v>
      </c>
      <c r="F751" s="77"/>
      <c r="G751" s="22">
        <f>SUM(G749:G750)</f>
        <v>29.11</v>
      </c>
    </row>
    <row r="752" spans="1:7" ht="15" customHeight="1">
      <c r="A752" s="1"/>
      <c r="B752" s="1"/>
      <c r="C752" s="1"/>
      <c r="D752" s="1"/>
      <c r="E752" s="78" t="s">
        <v>522</v>
      </c>
      <c r="F752" s="78"/>
      <c r="G752" s="4">
        <f>SUM(G751)</f>
        <v>29.11</v>
      </c>
    </row>
    <row r="753" spans="1:7" ht="15" customHeight="1">
      <c r="A753" s="1"/>
      <c r="B753" s="1"/>
      <c r="C753" s="1"/>
      <c r="D753" s="1"/>
      <c r="E753" s="78" t="s">
        <v>523</v>
      </c>
      <c r="F753" s="78"/>
      <c r="G753" s="4">
        <f>ROUND(G752*(0/100),2)</f>
        <v>0</v>
      </c>
    </row>
    <row r="754" spans="1:7" ht="15" customHeight="1">
      <c r="A754" s="1"/>
      <c r="B754" s="1"/>
      <c r="C754" s="1"/>
      <c r="D754" s="1"/>
      <c r="E754" s="78" t="s">
        <v>524</v>
      </c>
      <c r="F754" s="78"/>
      <c r="G754" s="4">
        <f>G753+G752</f>
        <v>29.11</v>
      </c>
    </row>
    <row r="755" spans="1:7" ht="9.9499999999999993" customHeight="1">
      <c r="A755" s="1"/>
      <c r="B755" s="1"/>
      <c r="C755" s="1"/>
      <c r="D755" s="1"/>
      <c r="E755" s="79"/>
      <c r="F755" s="79"/>
      <c r="G755" s="79"/>
    </row>
    <row r="756" spans="1:7" ht="20.100000000000001" customHeight="1">
      <c r="A756" s="80" t="s">
        <v>1605</v>
      </c>
      <c r="B756" s="80"/>
      <c r="C756" s="80"/>
      <c r="D756" s="80"/>
      <c r="E756" s="80"/>
      <c r="F756" s="80"/>
      <c r="G756" s="80"/>
    </row>
    <row r="757" spans="1:7" ht="15" customHeight="1">
      <c r="A757" s="76" t="s">
        <v>557</v>
      </c>
      <c r="B757" s="76"/>
      <c r="C757" s="12" t="s">
        <v>4</v>
      </c>
      <c r="D757" s="12" t="s">
        <v>501</v>
      </c>
      <c r="E757" s="12" t="s">
        <v>502</v>
      </c>
      <c r="F757" s="12" t="s">
        <v>503</v>
      </c>
      <c r="G757" s="12" t="s">
        <v>504</v>
      </c>
    </row>
    <row r="758" spans="1:7" ht="38.1" customHeight="1">
      <c r="A758" s="18" t="s">
        <v>1580</v>
      </c>
      <c r="B758" s="19" t="s">
        <v>1581</v>
      </c>
      <c r="C758" s="18" t="s">
        <v>14</v>
      </c>
      <c r="D758" s="18" t="s">
        <v>58</v>
      </c>
      <c r="E758" s="20">
        <v>5.6999999999999996E-6</v>
      </c>
      <c r="F758" s="21">
        <v>710806.66</v>
      </c>
      <c r="G758" s="21">
        <f>TRUNC(TRUNC(E758,8)*F758,2)</f>
        <v>4.05</v>
      </c>
    </row>
    <row r="759" spans="1:7" ht="45.95" customHeight="1">
      <c r="A759" s="18" t="s">
        <v>1603</v>
      </c>
      <c r="B759" s="19" t="s">
        <v>1604</v>
      </c>
      <c r="C759" s="18" t="s">
        <v>14</v>
      </c>
      <c r="D759" s="18" t="s">
        <v>58</v>
      </c>
      <c r="E759" s="20">
        <v>5.8000000000000004E-6</v>
      </c>
      <c r="F759" s="21">
        <v>85950</v>
      </c>
      <c r="G759" s="21">
        <f>TRUNC(TRUNC(E759,8)*F759,2)</f>
        <v>0.49</v>
      </c>
    </row>
    <row r="760" spans="1:7" ht="15" customHeight="1">
      <c r="A760" s="1"/>
      <c r="B760" s="1"/>
      <c r="C760" s="1"/>
      <c r="D760" s="1"/>
      <c r="E760" s="77" t="s">
        <v>558</v>
      </c>
      <c r="F760" s="77"/>
      <c r="G760" s="22">
        <f>SUM(G758:G759)</f>
        <v>4.54</v>
      </c>
    </row>
    <row r="761" spans="1:7" ht="15" customHeight="1">
      <c r="A761" s="1"/>
      <c r="B761" s="1"/>
      <c r="C761" s="1"/>
      <c r="D761" s="1"/>
      <c r="E761" s="78" t="s">
        <v>522</v>
      </c>
      <c r="F761" s="78"/>
      <c r="G761" s="4">
        <f>SUM(G760)</f>
        <v>4.54</v>
      </c>
    </row>
    <row r="762" spans="1:7" ht="15" customHeight="1">
      <c r="A762" s="1"/>
      <c r="B762" s="1"/>
      <c r="C762" s="1"/>
      <c r="D762" s="1"/>
      <c r="E762" s="78" t="s">
        <v>523</v>
      </c>
      <c r="F762" s="78"/>
      <c r="G762" s="4">
        <f>ROUND(G761*(0/100),2)</f>
        <v>0</v>
      </c>
    </row>
    <row r="763" spans="1:7" ht="15" customHeight="1">
      <c r="A763" s="1"/>
      <c r="B763" s="1"/>
      <c r="C763" s="1"/>
      <c r="D763" s="1"/>
      <c r="E763" s="78" t="s">
        <v>524</v>
      </c>
      <c r="F763" s="78"/>
      <c r="G763" s="4">
        <f>G762+G761</f>
        <v>4.54</v>
      </c>
    </row>
    <row r="764" spans="1:7" ht="9.9499999999999993" customHeight="1">
      <c r="A764" s="1"/>
      <c r="B764" s="1"/>
      <c r="C764" s="1"/>
      <c r="D764" s="1"/>
      <c r="E764" s="79"/>
      <c r="F764" s="79"/>
      <c r="G764" s="79"/>
    </row>
    <row r="765" spans="1:7" ht="20.100000000000001" customHeight="1">
      <c r="A765" s="80" t="s">
        <v>1606</v>
      </c>
      <c r="B765" s="80"/>
      <c r="C765" s="80"/>
      <c r="D765" s="80"/>
      <c r="E765" s="80"/>
      <c r="F765" s="80"/>
      <c r="G765" s="80"/>
    </row>
    <row r="766" spans="1:7" ht="15" customHeight="1">
      <c r="A766" s="76" t="s">
        <v>557</v>
      </c>
      <c r="B766" s="76"/>
      <c r="C766" s="12" t="s">
        <v>4</v>
      </c>
      <c r="D766" s="12" t="s">
        <v>501</v>
      </c>
      <c r="E766" s="12" t="s">
        <v>502</v>
      </c>
      <c r="F766" s="12" t="s">
        <v>503</v>
      </c>
      <c r="G766" s="12" t="s">
        <v>504</v>
      </c>
    </row>
    <row r="767" spans="1:7" ht="38.1" customHeight="1">
      <c r="A767" s="18" t="s">
        <v>1580</v>
      </c>
      <c r="B767" s="19" t="s">
        <v>1581</v>
      </c>
      <c r="C767" s="18" t="s">
        <v>14</v>
      </c>
      <c r="D767" s="18" t="s">
        <v>58</v>
      </c>
      <c r="E767" s="20">
        <v>1.4100000000000001E-5</v>
      </c>
      <c r="F767" s="21">
        <v>710806.66</v>
      </c>
      <c r="G767" s="21">
        <f>TRUNC(TRUNC(E767,8)*F767,2)</f>
        <v>10.02</v>
      </c>
    </row>
    <row r="768" spans="1:7" ht="45.95" customHeight="1">
      <c r="A768" s="18" t="s">
        <v>1603</v>
      </c>
      <c r="B768" s="19" t="s">
        <v>1604</v>
      </c>
      <c r="C768" s="18" t="s">
        <v>14</v>
      </c>
      <c r="D768" s="18" t="s">
        <v>58</v>
      </c>
      <c r="E768" s="20">
        <v>1.4399999999999999E-5</v>
      </c>
      <c r="F768" s="21">
        <v>85950</v>
      </c>
      <c r="G768" s="21">
        <f>TRUNC(TRUNC(E768,8)*F768,2)</f>
        <v>1.23</v>
      </c>
    </row>
    <row r="769" spans="1:7" ht="15" customHeight="1">
      <c r="A769" s="1"/>
      <c r="B769" s="1"/>
      <c r="C769" s="1"/>
      <c r="D769" s="1"/>
      <c r="E769" s="77" t="s">
        <v>558</v>
      </c>
      <c r="F769" s="77"/>
      <c r="G769" s="22">
        <f>SUM(G767:G768)</f>
        <v>11.25</v>
      </c>
    </row>
    <row r="770" spans="1:7" ht="15" customHeight="1">
      <c r="A770" s="1"/>
      <c r="B770" s="1"/>
      <c r="C770" s="1"/>
      <c r="D770" s="1"/>
      <c r="E770" s="78" t="s">
        <v>522</v>
      </c>
      <c r="F770" s="78"/>
      <c r="G770" s="4">
        <f>SUM(G769)</f>
        <v>11.25</v>
      </c>
    </row>
    <row r="771" spans="1:7" ht="15" customHeight="1">
      <c r="A771" s="1"/>
      <c r="B771" s="1"/>
      <c r="C771" s="1"/>
      <c r="D771" s="1"/>
      <c r="E771" s="78" t="s">
        <v>523</v>
      </c>
      <c r="F771" s="78"/>
      <c r="G771" s="4">
        <f>ROUND(G770*(0/100),2)</f>
        <v>0</v>
      </c>
    </row>
    <row r="772" spans="1:7" ht="15" customHeight="1">
      <c r="A772" s="1"/>
      <c r="B772" s="1"/>
      <c r="C772" s="1"/>
      <c r="D772" s="1"/>
      <c r="E772" s="78" t="s">
        <v>524</v>
      </c>
      <c r="F772" s="78"/>
      <c r="G772" s="4">
        <f>G771+G770</f>
        <v>11.25</v>
      </c>
    </row>
    <row r="773" spans="1:7" ht="9.9499999999999993" customHeight="1">
      <c r="A773" s="1"/>
      <c r="B773" s="1"/>
      <c r="C773" s="1"/>
      <c r="D773" s="1"/>
      <c r="E773" s="79"/>
      <c r="F773" s="79"/>
      <c r="G773" s="79"/>
    </row>
    <row r="774" spans="1:7" ht="20.100000000000001" customHeight="1">
      <c r="A774" s="80" t="s">
        <v>1607</v>
      </c>
      <c r="B774" s="80"/>
      <c r="C774" s="80"/>
      <c r="D774" s="80"/>
      <c r="E774" s="80"/>
      <c r="F774" s="80"/>
      <c r="G774" s="80"/>
    </row>
    <row r="775" spans="1:7" ht="15" customHeight="1">
      <c r="A775" s="76" t="s">
        <v>557</v>
      </c>
      <c r="B775" s="76"/>
      <c r="C775" s="12" t="s">
        <v>4</v>
      </c>
      <c r="D775" s="12" t="s">
        <v>501</v>
      </c>
      <c r="E775" s="12" t="s">
        <v>502</v>
      </c>
      <c r="F775" s="12" t="s">
        <v>503</v>
      </c>
      <c r="G775" s="12" t="s">
        <v>504</v>
      </c>
    </row>
    <row r="776" spans="1:7" ht="38.1" customHeight="1">
      <c r="A776" s="18" t="s">
        <v>1580</v>
      </c>
      <c r="B776" s="19" t="s">
        <v>1581</v>
      </c>
      <c r="C776" s="18" t="s">
        <v>14</v>
      </c>
      <c r="D776" s="18" t="s">
        <v>58</v>
      </c>
      <c r="E776" s="20">
        <v>6.4300000000000004E-5</v>
      </c>
      <c r="F776" s="21">
        <v>710806.66</v>
      </c>
      <c r="G776" s="21">
        <f>TRUNC(TRUNC(E776,8)*F776,2)</f>
        <v>45.7</v>
      </c>
    </row>
    <row r="777" spans="1:7" ht="45.95" customHeight="1">
      <c r="A777" s="18" t="s">
        <v>1603</v>
      </c>
      <c r="B777" s="19" t="s">
        <v>1604</v>
      </c>
      <c r="C777" s="18" t="s">
        <v>14</v>
      </c>
      <c r="D777" s="18" t="s">
        <v>58</v>
      </c>
      <c r="E777" s="20">
        <v>6.8899999999999994E-5</v>
      </c>
      <c r="F777" s="21">
        <v>85950</v>
      </c>
      <c r="G777" s="21">
        <f>TRUNC(TRUNC(E777,8)*F777,2)</f>
        <v>5.92</v>
      </c>
    </row>
    <row r="778" spans="1:7" ht="15" customHeight="1">
      <c r="A778" s="1"/>
      <c r="B778" s="1"/>
      <c r="C778" s="1"/>
      <c r="D778" s="1"/>
      <c r="E778" s="77" t="s">
        <v>558</v>
      </c>
      <c r="F778" s="77"/>
      <c r="G778" s="22">
        <f>SUM(G776:G777)</f>
        <v>51.620000000000005</v>
      </c>
    </row>
    <row r="779" spans="1:7" ht="15" customHeight="1">
      <c r="A779" s="1"/>
      <c r="B779" s="1"/>
      <c r="C779" s="1"/>
      <c r="D779" s="1"/>
      <c r="E779" s="78" t="s">
        <v>522</v>
      </c>
      <c r="F779" s="78"/>
      <c r="G779" s="4">
        <f>SUM(G778)</f>
        <v>51.620000000000005</v>
      </c>
    </row>
    <row r="780" spans="1:7" ht="15" customHeight="1">
      <c r="A780" s="1"/>
      <c r="B780" s="1"/>
      <c r="C780" s="1"/>
      <c r="D780" s="1"/>
      <c r="E780" s="78" t="s">
        <v>523</v>
      </c>
      <c r="F780" s="78"/>
      <c r="G780" s="4">
        <f>ROUND(G779*(0/100),2)</f>
        <v>0</v>
      </c>
    </row>
    <row r="781" spans="1:7" ht="15" customHeight="1">
      <c r="A781" s="1"/>
      <c r="B781" s="1"/>
      <c r="C781" s="1"/>
      <c r="D781" s="1"/>
      <c r="E781" s="78" t="s">
        <v>524</v>
      </c>
      <c r="F781" s="78"/>
      <c r="G781" s="4">
        <f>G780+G779</f>
        <v>51.620000000000005</v>
      </c>
    </row>
    <row r="782" spans="1:7" ht="9.9499999999999993" customHeight="1">
      <c r="A782" s="1"/>
      <c r="B782" s="1"/>
      <c r="C782" s="1"/>
      <c r="D782" s="1"/>
      <c r="E782" s="79"/>
      <c r="F782" s="79"/>
      <c r="G782" s="79"/>
    </row>
    <row r="783" spans="1:7" ht="20.100000000000001" customHeight="1">
      <c r="A783" s="80" t="s">
        <v>1608</v>
      </c>
      <c r="B783" s="80"/>
      <c r="C783" s="80"/>
      <c r="D783" s="80"/>
      <c r="E783" s="80"/>
      <c r="F783" s="80"/>
      <c r="G783" s="80"/>
    </row>
    <row r="784" spans="1:7" ht="15" customHeight="1">
      <c r="A784" s="76" t="s">
        <v>553</v>
      </c>
      <c r="B784" s="76"/>
      <c r="C784" s="12" t="s">
        <v>4</v>
      </c>
      <c r="D784" s="12" t="s">
        <v>501</v>
      </c>
      <c r="E784" s="12" t="s">
        <v>502</v>
      </c>
      <c r="F784" s="12" t="s">
        <v>503</v>
      </c>
      <c r="G784" s="12" t="s">
        <v>504</v>
      </c>
    </row>
    <row r="785" spans="1:7" ht="21" customHeight="1">
      <c r="A785" s="18" t="s">
        <v>1586</v>
      </c>
      <c r="B785" s="19" t="s">
        <v>1587</v>
      </c>
      <c r="C785" s="18" t="s">
        <v>14</v>
      </c>
      <c r="D785" s="18" t="s">
        <v>817</v>
      </c>
      <c r="E785" s="20">
        <v>32.159999999999997</v>
      </c>
      <c r="F785" s="21">
        <v>6.25</v>
      </c>
      <c r="G785" s="21">
        <f>TRUNC(TRUNC(E785,8)*F785,2)</f>
        <v>201</v>
      </c>
    </row>
    <row r="786" spans="1:7" ht="15" customHeight="1">
      <c r="A786" s="1"/>
      <c r="B786" s="1"/>
      <c r="C786" s="1"/>
      <c r="D786" s="1"/>
      <c r="E786" s="77" t="s">
        <v>555</v>
      </c>
      <c r="F786" s="77"/>
      <c r="G786" s="22">
        <f>SUM(G785:G785)</f>
        <v>201</v>
      </c>
    </row>
    <row r="787" spans="1:7" ht="15" customHeight="1">
      <c r="A787" s="1"/>
      <c r="B787" s="1"/>
      <c r="C787" s="1"/>
      <c r="D787" s="1"/>
      <c r="E787" s="78" t="s">
        <v>522</v>
      </c>
      <c r="F787" s="78"/>
      <c r="G787" s="4">
        <f>SUM(G786)</f>
        <v>201</v>
      </c>
    </row>
    <row r="788" spans="1:7" ht="15" customHeight="1">
      <c r="A788" s="1"/>
      <c r="B788" s="1"/>
      <c r="C788" s="1"/>
      <c r="D788" s="1"/>
      <c r="E788" s="78" t="s">
        <v>523</v>
      </c>
      <c r="F788" s="78"/>
      <c r="G788" s="4">
        <f>ROUND(G787*(0/100),2)</f>
        <v>0</v>
      </c>
    </row>
    <row r="789" spans="1:7" ht="15" customHeight="1">
      <c r="A789" s="1"/>
      <c r="B789" s="1"/>
      <c r="C789" s="1"/>
      <c r="D789" s="1"/>
      <c r="E789" s="78" t="s">
        <v>524</v>
      </c>
      <c r="F789" s="78"/>
      <c r="G789" s="4">
        <f>G788+G787</f>
        <v>201</v>
      </c>
    </row>
    <row r="790" spans="1:7" ht="9.9499999999999993" customHeight="1">
      <c r="A790" s="1"/>
      <c r="B790" s="1"/>
      <c r="C790" s="1"/>
      <c r="D790" s="1"/>
      <c r="E790" s="79"/>
      <c r="F790" s="79"/>
      <c r="G790" s="79"/>
    </row>
    <row r="791" spans="1:7" ht="20.100000000000001" customHeight="1">
      <c r="A791" s="80" t="s">
        <v>1609</v>
      </c>
      <c r="B791" s="80"/>
      <c r="C791" s="80"/>
      <c r="D791" s="80"/>
      <c r="E791" s="80"/>
      <c r="F791" s="80"/>
      <c r="G791" s="80"/>
    </row>
    <row r="792" spans="1:7" ht="15" customHeight="1">
      <c r="A792" s="76" t="s">
        <v>500</v>
      </c>
      <c r="B792" s="76"/>
      <c r="C792" s="12" t="s">
        <v>4</v>
      </c>
      <c r="D792" s="12" t="s">
        <v>501</v>
      </c>
      <c r="E792" s="12" t="s">
        <v>502</v>
      </c>
      <c r="F792" s="12" t="s">
        <v>503</v>
      </c>
      <c r="G792" s="12" t="s">
        <v>504</v>
      </c>
    </row>
    <row r="793" spans="1:7" ht="21" customHeight="1">
      <c r="A793" s="18" t="s">
        <v>1359</v>
      </c>
      <c r="B793" s="19" t="s">
        <v>1360</v>
      </c>
      <c r="C793" s="18" t="s">
        <v>14</v>
      </c>
      <c r="D793" s="18" t="s">
        <v>15</v>
      </c>
      <c r="E793" s="20">
        <v>1</v>
      </c>
      <c r="F793" s="21">
        <v>3.39</v>
      </c>
      <c r="G793" s="21">
        <f t="shared" ref="G793:G798" si="9">TRUNC(TRUNC(E793,8)*F793,2)</f>
        <v>3.39</v>
      </c>
    </row>
    <row r="794" spans="1:7" ht="21" customHeight="1">
      <c r="A794" s="18" t="s">
        <v>1372</v>
      </c>
      <c r="B794" s="19" t="s">
        <v>1373</v>
      </c>
      <c r="C794" s="18" t="s">
        <v>14</v>
      </c>
      <c r="D794" s="18" t="s">
        <v>15</v>
      </c>
      <c r="E794" s="20">
        <v>1</v>
      </c>
      <c r="F794" s="21">
        <v>1.43</v>
      </c>
      <c r="G794" s="21">
        <f t="shared" si="9"/>
        <v>1.43</v>
      </c>
    </row>
    <row r="795" spans="1:7" ht="21" customHeight="1">
      <c r="A795" s="18" t="s">
        <v>507</v>
      </c>
      <c r="B795" s="19" t="s">
        <v>508</v>
      </c>
      <c r="C795" s="18" t="s">
        <v>14</v>
      </c>
      <c r="D795" s="18" t="s">
        <v>15</v>
      </c>
      <c r="E795" s="20">
        <v>1</v>
      </c>
      <c r="F795" s="21">
        <v>1.34</v>
      </c>
      <c r="G795" s="21">
        <f t="shared" si="9"/>
        <v>1.34</v>
      </c>
    </row>
    <row r="796" spans="1:7" ht="29.1" customHeight="1">
      <c r="A796" s="18" t="s">
        <v>1374</v>
      </c>
      <c r="B796" s="19" t="s">
        <v>1375</v>
      </c>
      <c r="C796" s="18" t="s">
        <v>14</v>
      </c>
      <c r="D796" s="18" t="s">
        <v>15</v>
      </c>
      <c r="E796" s="20">
        <v>1</v>
      </c>
      <c r="F796" s="21">
        <v>0.49</v>
      </c>
      <c r="G796" s="21">
        <f t="shared" si="9"/>
        <v>0.49</v>
      </c>
    </row>
    <row r="797" spans="1:7" ht="21" customHeight="1">
      <c r="A797" s="18" t="s">
        <v>511</v>
      </c>
      <c r="B797" s="19" t="s">
        <v>512</v>
      </c>
      <c r="C797" s="18" t="s">
        <v>14</v>
      </c>
      <c r="D797" s="18" t="s">
        <v>15</v>
      </c>
      <c r="E797" s="20">
        <v>1</v>
      </c>
      <c r="F797" s="21">
        <v>0.04</v>
      </c>
      <c r="G797" s="21">
        <f t="shared" si="9"/>
        <v>0.04</v>
      </c>
    </row>
    <row r="798" spans="1:7" ht="21" customHeight="1">
      <c r="A798" s="18" t="s">
        <v>1365</v>
      </c>
      <c r="B798" s="19" t="s">
        <v>1366</v>
      </c>
      <c r="C798" s="18" t="s">
        <v>14</v>
      </c>
      <c r="D798" s="18" t="s">
        <v>15</v>
      </c>
      <c r="E798" s="20">
        <v>1</v>
      </c>
      <c r="F798" s="21">
        <v>1.1000000000000001</v>
      </c>
      <c r="G798" s="21">
        <f t="shared" si="9"/>
        <v>1.1000000000000001</v>
      </c>
    </row>
    <row r="799" spans="1:7" ht="15" customHeight="1">
      <c r="A799" s="1"/>
      <c r="B799" s="1"/>
      <c r="C799" s="1"/>
      <c r="D799" s="1"/>
      <c r="E799" s="77" t="s">
        <v>513</v>
      </c>
      <c r="F799" s="77"/>
      <c r="G799" s="22">
        <f>SUM(G793:G798)</f>
        <v>7.7900000000000009</v>
      </c>
    </row>
    <row r="800" spans="1:7" ht="15" customHeight="1">
      <c r="A800" s="76" t="s">
        <v>514</v>
      </c>
      <c r="B800" s="76"/>
      <c r="C800" s="12" t="s">
        <v>4</v>
      </c>
      <c r="D800" s="12" t="s">
        <v>501</v>
      </c>
      <c r="E800" s="12" t="s">
        <v>502</v>
      </c>
      <c r="F800" s="12" t="s">
        <v>503</v>
      </c>
      <c r="G800" s="12" t="s">
        <v>504</v>
      </c>
    </row>
    <row r="801" spans="1:7" ht="15" customHeight="1">
      <c r="A801" s="18" t="s">
        <v>1610</v>
      </c>
      <c r="B801" s="19" t="s">
        <v>1611</v>
      </c>
      <c r="C801" s="18" t="s">
        <v>14</v>
      </c>
      <c r="D801" s="18" t="s">
        <v>15</v>
      </c>
      <c r="E801" s="20">
        <v>1</v>
      </c>
      <c r="F801" s="21">
        <v>19.5</v>
      </c>
      <c r="G801" s="21">
        <f>TRUNC(TRUNC(E801,8)*F801,2)</f>
        <v>19.5</v>
      </c>
    </row>
    <row r="802" spans="1:7" ht="15" customHeight="1">
      <c r="A802" s="1"/>
      <c r="B802" s="1"/>
      <c r="C802" s="1"/>
      <c r="D802" s="1"/>
      <c r="E802" s="77" t="s">
        <v>517</v>
      </c>
      <c r="F802" s="77"/>
      <c r="G802" s="22">
        <f>SUM(G801:G801)</f>
        <v>19.5</v>
      </c>
    </row>
    <row r="803" spans="1:7" ht="15" customHeight="1">
      <c r="A803" s="76" t="s">
        <v>518</v>
      </c>
      <c r="B803" s="76"/>
      <c r="C803" s="12" t="s">
        <v>4</v>
      </c>
      <c r="D803" s="12" t="s">
        <v>501</v>
      </c>
      <c r="E803" s="12" t="s">
        <v>502</v>
      </c>
      <c r="F803" s="12" t="s">
        <v>503</v>
      </c>
      <c r="G803" s="12" t="s">
        <v>504</v>
      </c>
    </row>
    <row r="804" spans="1:7" ht="21" customHeight="1">
      <c r="A804" s="18" t="s">
        <v>1612</v>
      </c>
      <c r="B804" s="19" t="s">
        <v>1613</v>
      </c>
      <c r="C804" s="18" t="s">
        <v>14</v>
      </c>
      <c r="D804" s="18" t="s">
        <v>15</v>
      </c>
      <c r="E804" s="20">
        <v>1</v>
      </c>
      <c r="F804" s="21">
        <v>0.33</v>
      </c>
      <c r="G804" s="21">
        <f>TRUNC(TRUNC(E804,8)*F804,2)</f>
        <v>0.33</v>
      </c>
    </row>
    <row r="805" spans="1:7" ht="15" customHeight="1">
      <c r="A805" s="1"/>
      <c r="B805" s="1"/>
      <c r="C805" s="1"/>
      <c r="D805" s="1"/>
      <c r="E805" s="77" t="s">
        <v>521</v>
      </c>
      <c r="F805" s="77"/>
      <c r="G805" s="22">
        <f>SUM(G804:G804)</f>
        <v>0.33</v>
      </c>
    </row>
    <row r="806" spans="1:7" ht="15" customHeight="1">
      <c r="A806" s="1"/>
      <c r="B806" s="1"/>
      <c r="C806" s="1"/>
      <c r="D806" s="1"/>
      <c r="E806" s="78" t="s">
        <v>522</v>
      </c>
      <c r="F806" s="78"/>
      <c r="G806" s="4">
        <f>SUM(G799,G802,G805)</f>
        <v>27.619999999999997</v>
      </c>
    </row>
    <row r="807" spans="1:7" ht="15" customHeight="1">
      <c r="A807" s="1"/>
      <c r="B807" s="1"/>
      <c r="C807" s="1"/>
      <c r="D807" s="1"/>
      <c r="E807" s="78" t="s">
        <v>523</v>
      </c>
      <c r="F807" s="78"/>
      <c r="G807" s="4">
        <f>ROUND(G806*(0/100),2)</f>
        <v>0</v>
      </c>
    </row>
    <row r="808" spans="1:7" ht="15" customHeight="1">
      <c r="A808" s="1"/>
      <c r="B808" s="1"/>
      <c r="C808" s="1"/>
      <c r="D808" s="1"/>
      <c r="E808" s="78" t="s">
        <v>524</v>
      </c>
      <c r="F808" s="78"/>
      <c r="G808" s="4">
        <f>G807+G806</f>
        <v>27.619999999999997</v>
      </c>
    </row>
    <row r="809" spans="1:7" ht="9.9499999999999993" customHeight="1">
      <c r="A809" s="1"/>
      <c r="B809" s="1"/>
      <c r="C809" s="1"/>
      <c r="D809" s="1"/>
      <c r="E809" s="79"/>
      <c r="F809" s="79"/>
      <c r="G809" s="79"/>
    </row>
    <row r="810" spans="1:7" ht="20.100000000000001" customHeight="1">
      <c r="A810" s="80" t="s">
        <v>1614</v>
      </c>
      <c r="B810" s="80"/>
      <c r="C810" s="80"/>
      <c r="D810" s="80"/>
      <c r="E810" s="80"/>
      <c r="F810" s="80"/>
      <c r="G810" s="80"/>
    </row>
    <row r="811" spans="1:7" ht="15" customHeight="1">
      <c r="A811" s="76" t="s">
        <v>500</v>
      </c>
      <c r="B811" s="76"/>
      <c r="C811" s="12" t="s">
        <v>4</v>
      </c>
      <c r="D811" s="12" t="s">
        <v>501</v>
      </c>
      <c r="E811" s="12" t="s">
        <v>502</v>
      </c>
      <c r="F811" s="12" t="s">
        <v>503</v>
      </c>
      <c r="G811" s="12" t="s">
        <v>504</v>
      </c>
    </row>
    <row r="812" spans="1:7" ht="21" customHeight="1">
      <c r="A812" s="18" t="s">
        <v>1359</v>
      </c>
      <c r="B812" s="19" t="s">
        <v>1360</v>
      </c>
      <c r="C812" s="18" t="s">
        <v>14</v>
      </c>
      <c r="D812" s="18" t="s">
        <v>15</v>
      </c>
      <c r="E812" s="20">
        <v>1</v>
      </c>
      <c r="F812" s="21">
        <v>3.39</v>
      </c>
      <c r="G812" s="21">
        <f t="shared" ref="G812:G817" si="10">TRUNC(TRUNC(E812,8)*F812,2)</f>
        <v>3.39</v>
      </c>
    </row>
    <row r="813" spans="1:7" ht="21" customHeight="1">
      <c r="A813" s="18" t="s">
        <v>1372</v>
      </c>
      <c r="B813" s="19" t="s">
        <v>1373</v>
      </c>
      <c r="C813" s="18" t="s">
        <v>14</v>
      </c>
      <c r="D813" s="18" t="s">
        <v>15</v>
      </c>
      <c r="E813" s="20">
        <v>1</v>
      </c>
      <c r="F813" s="21">
        <v>1.43</v>
      </c>
      <c r="G813" s="21">
        <f t="shared" si="10"/>
        <v>1.43</v>
      </c>
    </row>
    <row r="814" spans="1:7" ht="21" customHeight="1">
      <c r="A814" s="18" t="s">
        <v>507</v>
      </c>
      <c r="B814" s="19" t="s">
        <v>508</v>
      </c>
      <c r="C814" s="18" t="s">
        <v>14</v>
      </c>
      <c r="D814" s="18" t="s">
        <v>15</v>
      </c>
      <c r="E814" s="20">
        <v>1</v>
      </c>
      <c r="F814" s="21">
        <v>1.34</v>
      </c>
      <c r="G814" s="21">
        <f t="shared" si="10"/>
        <v>1.34</v>
      </c>
    </row>
    <row r="815" spans="1:7" ht="29.1" customHeight="1">
      <c r="A815" s="18" t="s">
        <v>1374</v>
      </c>
      <c r="B815" s="19" t="s">
        <v>1375</v>
      </c>
      <c r="C815" s="18" t="s">
        <v>14</v>
      </c>
      <c r="D815" s="18" t="s">
        <v>15</v>
      </c>
      <c r="E815" s="20">
        <v>1</v>
      </c>
      <c r="F815" s="21">
        <v>0.49</v>
      </c>
      <c r="G815" s="21">
        <f t="shared" si="10"/>
        <v>0.49</v>
      </c>
    </row>
    <row r="816" spans="1:7" ht="21" customHeight="1">
      <c r="A816" s="18" t="s">
        <v>511</v>
      </c>
      <c r="B816" s="19" t="s">
        <v>512</v>
      </c>
      <c r="C816" s="18" t="s">
        <v>14</v>
      </c>
      <c r="D816" s="18" t="s">
        <v>15</v>
      </c>
      <c r="E816" s="20">
        <v>1</v>
      </c>
      <c r="F816" s="21">
        <v>0.04</v>
      </c>
      <c r="G816" s="21">
        <f t="shared" si="10"/>
        <v>0.04</v>
      </c>
    </row>
    <row r="817" spans="1:7" ht="21" customHeight="1">
      <c r="A817" s="18" t="s">
        <v>1365</v>
      </c>
      <c r="B817" s="19" t="s">
        <v>1366</v>
      </c>
      <c r="C817" s="18" t="s">
        <v>14</v>
      </c>
      <c r="D817" s="18" t="s">
        <v>15</v>
      </c>
      <c r="E817" s="20">
        <v>1</v>
      </c>
      <c r="F817" s="21">
        <v>1.1000000000000001</v>
      </c>
      <c r="G817" s="21">
        <f t="shared" si="10"/>
        <v>1.1000000000000001</v>
      </c>
    </row>
    <row r="818" spans="1:7" ht="15" customHeight="1">
      <c r="A818" s="1"/>
      <c r="B818" s="1"/>
      <c r="C818" s="1"/>
      <c r="D818" s="1"/>
      <c r="E818" s="77" t="s">
        <v>513</v>
      </c>
      <c r="F818" s="77"/>
      <c r="G818" s="22">
        <f>SUM(G812:G817)</f>
        <v>7.7900000000000009</v>
      </c>
    </row>
    <row r="819" spans="1:7" ht="15" customHeight="1">
      <c r="A819" s="76" t="s">
        <v>514</v>
      </c>
      <c r="B819" s="76"/>
      <c r="C819" s="12" t="s">
        <v>4</v>
      </c>
      <c r="D819" s="12" t="s">
        <v>501</v>
      </c>
      <c r="E819" s="12" t="s">
        <v>502</v>
      </c>
      <c r="F819" s="12" t="s">
        <v>503</v>
      </c>
      <c r="G819" s="12" t="s">
        <v>504</v>
      </c>
    </row>
    <row r="820" spans="1:7" ht="15" customHeight="1">
      <c r="A820" s="18" t="s">
        <v>1615</v>
      </c>
      <c r="B820" s="19" t="s">
        <v>1616</v>
      </c>
      <c r="C820" s="18" t="s">
        <v>14</v>
      </c>
      <c r="D820" s="18" t="s">
        <v>15</v>
      </c>
      <c r="E820" s="20">
        <v>1</v>
      </c>
      <c r="F820" s="21">
        <v>20.46</v>
      </c>
      <c r="G820" s="21">
        <f>TRUNC(TRUNC(E820,8)*F820,2)</f>
        <v>20.46</v>
      </c>
    </row>
    <row r="821" spans="1:7" ht="15" customHeight="1">
      <c r="A821" s="1"/>
      <c r="B821" s="1"/>
      <c r="C821" s="1"/>
      <c r="D821" s="1"/>
      <c r="E821" s="77" t="s">
        <v>517</v>
      </c>
      <c r="F821" s="77"/>
      <c r="G821" s="22">
        <f>SUM(G820:G820)</f>
        <v>20.46</v>
      </c>
    </row>
    <row r="822" spans="1:7" ht="15" customHeight="1">
      <c r="A822" s="76" t="s">
        <v>518</v>
      </c>
      <c r="B822" s="76"/>
      <c r="C822" s="12" t="s">
        <v>4</v>
      </c>
      <c r="D822" s="12" t="s">
        <v>501</v>
      </c>
      <c r="E822" s="12" t="s">
        <v>502</v>
      </c>
      <c r="F822" s="12" t="s">
        <v>503</v>
      </c>
      <c r="G822" s="12" t="s">
        <v>504</v>
      </c>
    </row>
    <row r="823" spans="1:7" ht="21" customHeight="1">
      <c r="A823" s="18" t="s">
        <v>1617</v>
      </c>
      <c r="B823" s="19" t="s">
        <v>1618</v>
      </c>
      <c r="C823" s="18" t="s">
        <v>14</v>
      </c>
      <c r="D823" s="18" t="s">
        <v>15</v>
      </c>
      <c r="E823" s="20">
        <v>1</v>
      </c>
      <c r="F823" s="21">
        <v>0.27</v>
      </c>
      <c r="G823" s="21">
        <f>TRUNC(TRUNC(E823,8)*F823,2)</f>
        <v>0.27</v>
      </c>
    </row>
    <row r="824" spans="1:7" ht="15" customHeight="1">
      <c r="A824" s="1"/>
      <c r="B824" s="1"/>
      <c r="C824" s="1"/>
      <c r="D824" s="1"/>
      <c r="E824" s="77" t="s">
        <v>521</v>
      </c>
      <c r="F824" s="77"/>
      <c r="G824" s="22">
        <f>SUM(G823:G823)</f>
        <v>0.27</v>
      </c>
    </row>
    <row r="825" spans="1:7" ht="15" customHeight="1">
      <c r="A825" s="1"/>
      <c r="B825" s="1"/>
      <c r="C825" s="1"/>
      <c r="D825" s="1"/>
      <c r="E825" s="78" t="s">
        <v>522</v>
      </c>
      <c r="F825" s="78"/>
      <c r="G825" s="4">
        <f>SUM(G818,G821,G824)</f>
        <v>28.52</v>
      </c>
    </row>
    <row r="826" spans="1:7" ht="15" customHeight="1">
      <c r="A826" s="1"/>
      <c r="B826" s="1"/>
      <c r="C826" s="1"/>
      <c r="D826" s="1"/>
      <c r="E826" s="78" t="s">
        <v>523</v>
      </c>
      <c r="F826" s="78"/>
      <c r="G826" s="4">
        <f>ROUND(G825*(0/100),2)</f>
        <v>0</v>
      </c>
    </row>
    <row r="827" spans="1:7" ht="15" customHeight="1">
      <c r="A827" s="1"/>
      <c r="B827" s="1"/>
      <c r="C827" s="1"/>
      <c r="D827" s="1"/>
      <c r="E827" s="78" t="s">
        <v>524</v>
      </c>
      <c r="F827" s="78"/>
      <c r="G827" s="4">
        <f>G826+G825</f>
        <v>28.52</v>
      </c>
    </row>
    <row r="828" spans="1:7" ht="9.9499999999999993" customHeight="1">
      <c r="A828" s="1"/>
      <c r="B828" s="1"/>
      <c r="C828" s="1"/>
      <c r="D828" s="1"/>
      <c r="E828" s="79"/>
      <c r="F828" s="79"/>
      <c r="G828" s="79"/>
    </row>
    <row r="829" spans="1:7" ht="20.100000000000001" customHeight="1">
      <c r="A829" s="80" t="s">
        <v>1619</v>
      </c>
      <c r="B829" s="80"/>
      <c r="C829" s="80"/>
      <c r="D829" s="80"/>
      <c r="E829" s="80"/>
      <c r="F829" s="80"/>
      <c r="G829" s="80"/>
    </row>
    <row r="830" spans="1:7" ht="15" customHeight="1">
      <c r="A830" s="76" t="s">
        <v>586</v>
      </c>
      <c r="B830" s="76"/>
      <c r="C830" s="12" t="s">
        <v>4</v>
      </c>
      <c r="D830" s="12" t="s">
        <v>501</v>
      </c>
      <c r="E830" s="12" t="s">
        <v>502</v>
      </c>
      <c r="F830" s="12" t="s">
        <v>503</v>
      </c>
      <c r="G830" s="12" t="s">
        <v>504</v>
      </c>
    </row>
    <row r="831" spans="1:7" ht="21" customHeight="1">
      <c r="A831" s="18" t="s">
        <v>843</v>
      </c>
      <c r="B831" s="19" t="s">
        <v>844</v>
      </c>
      <c r="C831" s="18" t="s">
        <v>14</v>
      </c>
      <c r="D831" s="18" t="s">
        <v>15</v>
      </c>
      <c r="E831" s="20">
        <v>8.3000000000000004E-2</v>
      </c>
      <c r="F831" s="21">
        <v>22.64</v>
      </c>
      <c r="G831" s="21">
        <f>TRUNC(TRUNC(E831,8)*F831,2)</f>
        <v>1.87</v>
      </c>
    </row>
    <row r="832" spans="1:7" ht="21" customHeight="1">
      <c r="A832" s="18" t="s">
        <v>778</v>
      </c>
      <c r="B832" s="19" t="s">
        <v>779</v>
      </c>
      <c r="C832" s="18" t="s">
        <v>14</v>
      </c>
      <c r="D832" s="18" t="s">
        <v>15</v>
      </c>
      <c r="E832" s="20">
        <v>0.36499999999999999</v>
      </c>
      <c r="F832" s="21">
        <v>28.12</v>
      </c>
      <c r="G832" s="21">
        <f>TRUNC(TRUNC(E832,8)*F832,2)</f>
        <v>10.26</v>
      </c>
    </row>
    <row r="833" spans="1:7" ht="18" customHeight="1">
      <c r="A833" s="1"/>
      <c r="B833" s="1"/>
      <c r="C833" s="1"/>
      <c r="D833" s="1"/>
      <c r="E833" s="77" t="s">
        <v>589</v>
      </c>
      <c r="F833" s="77"/>
      <c r="G833" s="22">
        <f>SUM(G831:G832)</f>
        <v>12.129999999999999</v>
      </c>
    </row>
    <row r="834" spans="1:7" ht="15" customHeight="1">
      <c r="A834" s="76" t="s">
        <v>518</v>
      </c>
      <c r="B834" s="76"/>
      <c r="C834" s="12" t="s">
        <v>4</v>
      </c>
      <c r="D834" s="12" t="s">
        <v>501</v>
      </c>
      <c r="E834" s="12" t="s">
        <v>502</v>
      </c>
      <c r="F834" s="12" t="s">
        <v>503</v>
      </c>
      <c r="G834" s="12" t="s">
        <v>504</v>
      </c>
    </row>
    <row r="835" spans="1:7" ht="21" customHeight="1">
      <c r="A835" s="18" t="s">
        <v>1620</v>
      </c>
      <c r="B835" s="19" t="s">
        <v>1621</v>
      </c>
      <c r="C835" s="18" t="s">
        <v>14</v>
      </c>
      <c r="D835" s="18" t="s">
        <v>118</v>
      </c>
      <c r="E835" s="20">
        <v>5.1000000000000004E-3</v>
      </c>
      <c r="F835" s="21">
        <v>676.22</v>
      </c>
      <c r="G835" s="21">
        <f>TRUNC(TRUNC(E835,8)*F835,2)</f>
        <v>3.44</v>
      </c>
    </row>
    <row r="836" spans="1:7" ht="15" customHeight="1">
      <c r="A836" s="1"/>
      <c r="B836" s="1"/>
      <c r="C836" s="1"/>
      <c r="D836" s="1"/>
      <c r="E836" s="77" t="s">
        <v>521</v>
      </c>
      <c r="F836" s="77"/>
      <c r="G836" s="22">
        <f>SUM(G835:G835)</f>
        <v>3.44</v>
      </c>
    </row>
    <row r="837" spans="1:7" ht="15" customHeight="1">
      <c r="A837" s="1"/>
      <c r="B837" s="1"/>
      <c r="C837" s="1"/>
      <c r="D837" s="1"/>
      <c r="E837" s="78" t="s">
        <v>522</v>
      </c>
      <c r="F837" s="78"/>
      <c r="G837" s="4">
        <f>SUM(G833,G836)</f>
        <v>15.569999999999999</v>
      </c>
    </row>
    <row r="838" spans="1:7" ht="15" customHeight="1">
      <c r="A838" s="1"/>
      <c r="B838" s="1"/>
      <c r="C838" s="1"/>
      <c r="D838" s="1"/>
      <c r="E838" s="78" t="s">
        <v>523</v>
      </c>
      <c r="F838" s="78"/>
      <c r="G838" s="4">
        <f>ROUND(G837*(0/100),2)</f>
        <v>0</v>
      </c>
    </row>
    <row r="839" spans="1:7" ht="15" customHeight="1">
      <c r="A839" s="1"/>
      <c r="B839" s="1"/>
      <c r="C839" s="1"/>
      <c r="D839" s="1"/>
      <c r="E839" s="78" t="s">
        <v>524</v>
      </c>
      <c r="F839" s="78"/>
      <c r="G839" s="4">
        <f>G838+G837</f>
        <v>15.569999999999999</v>
      </c>
    </row>
    <row r="840" spans="1:7" ht="9.9499999999999993" customHeight="1">
      <c r="A840" s="1"/>
      <c r="B840" s="1"/>
      <c r="C840" s="1"/>
      <c r="D840" s="1"/>
      <c r="E840" s="79"/>
      <c r="F840" s="79"/>
      <c r="G840" s="79"/>
    </row>
    <row r="841" spans="1:7" ht="20.100000000000001" customHeight="1">
      <c r="A841" s="80" t="s">
        <v>1622</v>
      </c>
      <c r="B841" s="80"/>
      <c r="C841" s="80"/>
      <c r="D841" s="80"/>
      <c r="E841" s="80"/>
      <c r="F841" s="80"/>
      <c r="G841" s="80"/>
    </row>
    <row r="842" spans="1:7" ht="15" customHeight="1">
      <c r="A842" s="76" t="s">
        <v>586</v>
      </c>
      <c r="B842" s="76"/>
      <c r="C842" s="12" t="s">
        <v>4</v>
      </c>
      <c r="D842" s="12" t="s">
        <v>501</v>
      </c>
      <c r="E842" s="12" t="s">
        <v>502</v>
      </c>
      <c r="F842" s="12" t="s">
        <v>503</v>
      </c>
      <c r="G842" s="12" t="s">
        <v>504</v>
      </c>
    </row>
    <row r="843" spans="1:7" ht="21" customHeight="1">
      <c r="A843" s="18" t="s">
        <v>1623</v>
      </c>
      <c r="B843" s="19" t="s">
        <v>1624</v>
      </c>
      <c r="C843" s="18" t="s">
        <v>14</v>
      </c>
      <c r="D843" s="18" t="s">
        <v>15</v>
      </c>
      <c r="E843" s="20">
        <v>1</v>
      </c>
      <c r="F843" s="21">
        <v>32.22</v>
      </c>
      <c r="G843" s="21">
        <f>TRUNC(TRUNC(E843,8)*F843,2)</f>
        <v>32.22</v>
      </c>
    </row>
    <row r="844" spans="1:7" ht="18" customHeight="1">
      <c r="A844" s="1"/>
      <c r="B844" s="1"/>
      <c r="C844" s="1"/>
      <c r="D844" s="1"/>
      <c r="E844" s="77" t="s">
        <v>589</v>
      </c>
      <c r="F844" s="77"/>
      <c r="G844" s="22">
        <f>SUM(G843:G843)</f>
        <v>32.22</v>
      </c>
    </row>
    <row r="845" spans="1:7" ht="15" customHeight="1">
      <c r="A845" s="76" t="s">
        <v>518</v>
      </c>
      <c r="B845" s="76"/>
      <c r="C845" s="12" t="s">
        <v>4</v>
      </c>
      <c r="D845" s="12" t="s">
        <v>501</v>
      </c>
      <c r="E845" s="12" t="s">
        <v>502</v>
      </c>
      <c r="F845" s="12" t="s">
        <v>503</v>
      </c>
      <c r="G845" s="12" t="s">
        <v>504</v>
      </c>
    </row>
    <row r="846" spans="1:7" ht="29.1" customHeight="1">
      <c r="A846" s="18" t="s">
        <v>1625</v>
      </c>
      <c r="B846" s="19" t="s">
        <v>1626</v>
      </c>
      <c r="C846" s="18" t="s">
        <v>14</v>
      </c>
      <c r="D846" s="18" t="s">
        <v>15</v>
      </c>
      <c r="E846" s="20">
        <v>1</v>
      </c>
      <c r="F846" s="21">
        <v>0.82</v>
      </c>
      <c r="G846" s="21">
        <f>TRUNC(TRUNC(E846,8)*F846,2)</f>
        <v>0.82</v>
      </c>
    </row>
    <row r="847" spans="1:7" ht="29.1" customHeight="1">
      <c r="A847" s="18" t="s">
        <v>1627</v>
      </c>
      <c r="B847" s="19" t="s">
        <v>1628</v>
      </c>
      <c r="C847" s="18" t="s">
        <v>14</v>
      </c>
      <c r="D847" s="18" t="s">
        <v>15</v>
      </c>
      <c r="E847" s="20">
        <v>1</v>
      </c>
      <c r="F847" s="21">
        <v>0.22</v>
      </c>
      <c r="G847" s="21">
        <f>TRUNC(TRUNC(E847,8)*F847,2)</f>
        <v>0.22</v>
      </c>
    </row>
    <row r="848" spans="1:7" ht="15" customHeight="1">
      <c r="A848" s="1"/>
      <c r="B848" s="1"/>
      <c r="C848" s="1"/>
      <c r="D848" s="1"/>
      <c r="E848" s="77" t="s">
        <v>521</v>
      </c>
      <c r="F848" s="77"/>
      <c r="G848" s="22">
        <f>SUM(G846:G847)</f>
        <v>1.04</v>
      </c>
    </row>
    <row r="849" spans="1:7" ht="15" customHeight="1">
      <c r="A849" s="1"/>
      <c r="B849" s="1"/>
      <c r="C849" s="1"/>
      <c r="D849" s="1"/>
      <c r="E849" s="78" t="s">
        <v>522</v>
      </c>
      <c r="F849" s="78"/>
      <c r="G849" s="4">
        <f>SUM(G844,G848)</f>
        <v>33.26</v>
      </c>
    </row>
    <row r="850" spans="1:7" ht="15" customHeight="1">
      <c r="A850" s="1"/>
      <c r="B850" s="1"/>
      <c r="C850" s="1"/>
      <c r="D850" s="1"/>
      <c r="E850" s="78" t="s">
        <v>523</v>
      </c>
      <c r="F850" s="78"/>
      <c r="G850" s="4">
        <f>ROUND(G849*(0/100),2)</f>
        <v>0</v>
      </c>
    </row>
    <row r="851" spans="1:7" ht="15" customHeight="1">
      <c r="A851" s="1"/>
      <c r="B851" s="1"/>
      <c r="C851" s="1"/>
      <c r="D851" s="1"/>
      <c r="E851" s="78" t="s">
        <v>524</v>
      </c>
      <c r="F851" s="78"/>
      <c r="G851" s="4">
        <f>G850+G849</f>
        <v>33.26</v>
      </c>
    </row>
    <row r="852" spans="1:7" ht="9.9499999999999993" customHeight="1">
      <c r="A852" s="1"/>
      <c r="B852" s="1"/>
      <c r="C852" s="1"/>
      <c r="D852" s="1"/>
      <c r="E852" s="79"/>
      <c r="F852" s="79"/>
      <c r="G852" s="79"/>
    </row>
    <row r="853" spans="1:7" ht="20.100000000000001" customHeight="1">
      <c r="A853" s="80" t="s">
        <v>1629</v>
      </c>
      <c r="B853" s="80"/>
      <c r="C853" s="80"/>
      <c r="D853" s="80"/>
      <c r="E853" s="80"/>
      <c r="F853" s="80"/>
      <c r="G853" s="80"/>
    </row>
    <row r="854" spans="1:7" ht="15" customHeight="1">
      <c r="A854" s="76" t="s">
        <v>586</v>
      </c>
      <c r="B854" s="76"/>
      <c r="C854" s="12" t="s">
        <v>4</v>
      </c>
      <c r="D854" s="12" t="s">
        <v>501</v>
      </c>
      <c r="E854" s="12" t="s">
        <v>502</v>
      </c>
      <c r="F854" s="12" t="s">
        <v>503</v>
      </c>
      <c r="G854" s="12" t="s">
        <v>504</v>
      </c>
    </row>
    <row r="855" spans="1:7" ht="21" customHeight="1">
      <c r="A855" s="18" t="s">
        <v>1623</v>
      </c>
      <c r="B855" s="19" t="s">
        <v>1624</v>
      </c>
      <c r="C855" s="18" t="s">
        <v>14</v>
      </c>
      <c r="D855" s="18" t="s">
        <v>15</v>
      </c>
      <c r="E855" s="20">
        <v>1</v>
      </c>
      <c r="F855" s="21">
        <v>32.22</v>
      </c>
      <c r="G855" s="21">
        <f>TRUNC(TRUNC(E855,8)*F855,2)</f>
        <v>32.22</v>
      </c>
    </row>
    <row r="856" spans="1:7" ht="18" customHeight="1">
      <c r="A856" s="1"/>
      <c r="B856" s="1"/>
      <c r="C856" s="1"/>
      <c r="D856" s="1"/>
      <c r="E856" s="77" t="s">
        <v>589</v>
      </c>
      <c r="F856" s="77"/>
      <c r="G856" s="22">
        <f>SUM(G855:G855)</f>
        <v>32.22</v>
      </c>
    </row>
    <row r="857" spans="1:7" ht="15" customHeight="1">
      <c r="A857" s="76" t="s">
        <v>518</v>
      </c>
      <c r="B857" s="76"/>
      <c r="C857" s="12" t="s">
        <v>4</v>
      </c>
      <c r="D857" s="12" t="s">
        <v>501</v>
      </c>
      <c r="E857" s="12" t="s">
        <v>502</v>
      </c>
      <c r="F857" s="12" t="s">
        <v>503</v>
      </c>
      <c r="G857" s="12" t="s">
        <v>504</v>
      </c>
    </row>
    <row r="858" spans="1:7" ht="29.1" customHeight="1">
      <c r="A858" s="18" t="s">
        <v>1625</v>
      </c>
      <c r="B858" s="19" t="s">
        <v>1626</v>
      </c>
      <c r="C858" s="18" t="s">
        <v>14</v>
      </c>
      <c r="D858" s="18" t="s">
        <v>15</v>
      </c>
      <c r="E858" s="20">
        <v>1</v>
      </c>
      <c r="F858" s="21">
        <v>0.82</v>
      </c>
      <c r="G858" s="21">
        <f>TRUNC(TRUNC(E858,8)*F858,2)</f>
        <v>0.82</v>
      </c>
    </row>
    <row r="859" spans="1:7" ht="29.1" customHeight="1">
      <c r="A859" s="18" t="s">
        <v>1627</v>
      </c>
      <c r="B859" s="19" t="s">
        <v>1628</v>
      </c>
      <c r="C859" s="18" t="s">
        <v>14</v>
      </c>
      <c r="D859" s="18" t="s">
        <v>15</v>
      </c>
      <c r="E859" s="20">
        <v>1</v>
      </c>
      <c r="F859" s="21">
        <v>0.22</v>
      </c>
      <c r="G859" s="21">
        <f>TRUNC(TRUNC(E859,8)*F859,2)</f>
        <v>0.22</v>
      </c>
    </row>
    <row r="860" spans="1:7" ht="29.1" customHeight="1">
      <c r="A860" s="18" t="s">
        <v>1630</v>
      </c>
      <c r="B860" s="19" t="s">
        <v>1631</v>
      </c>
      <c r="C860" s="18" t="s">
        <v>14</v>
      </c>
      <c r="D860" s="18" t="s">
        <v>15</v>
      </c>
      <c r="E860" s="20">
        <v>1</v>
      </c>
      <c r="F860" s="21">
        <v>1.03</v>
      </c>
      <c r="G860" s="21">
        <f>TRUNC(TRUNC(E860,8)*F860,2)</f>
        <v>1.03</v>
      </c>
    </row>
    <row r="861" spans="1:7" ht="29.1" customHeight="1">
      <c r="A861" s="18" t="s">
        <v>1632</v>
      </c>
      <c r="B861" s="19" t="s">
        <v>1633</v>
      </c>
      <c r="C861" s="18" t="s">
        <v>14</v>
      </c>
      <c r="D861" s="18" t="s">
        <v>15</v>
      </c>
      <c r="E861" s="20">
        <v>1</v>
      </c>
      <c r="F861" s="21">
        <v>6.75</v>
      </c>
      <c r="G861" s="21">
        <f>TRUNC(TRUNC(E861,8)*F861,2)</f>
        <v>6.75</v>
      </c>
    </row>
    <row r="862" spans="1:7" ht="15" customHeight="1">
      <c r="A862" s="1"/>
      <c r="B862" s="1"/>
      <c r="C862" s="1"/>
      <c r="D862" s="1"/>
      <c r="E862" s="77" t="s">
        <v>521</v>
      </c>
      <c r="F862" s="77"/>
      <c r="G862" s="22">
        <f>SUM(G858:G861)</f>
        <v>8.82</v>
      </c>
    </row>
    <row r="863" spans="1:7" ht="15" customHeight="1">
      <c r="A863" s="1"/>
      <c r="B863" s="1"/>
      <c r="C863" s="1"/>
      <c r="D863" s="1"/>
      <c r="E863" s="78" t="s">
        <v>522</v>
      </c>
      <c r="F863" s="78"/>
      <c r="G863" s="4">
        <f>SUM(G856,G862)</f>
        <v>41.04</v>
      </c>
    </row>
    <row r="864" spans="1:7" ht="15" customHeight="1">
      <c r="A864" s="1"/>
      <c r="B864" s="1"/>
      <c r="C864" s="1"/>
      <c r="D864" s="1"/>
      <c r="E864" s="78" t="s">
        <v>523</v>
      </c>
      <c r="F864" s="78"/>
      <c r="G864" s="4">
        <f>ROUND(G863*(0/100),2)</f>
        <v>0</v>
      </c>
    </row>
    <row r="865" spans="1:7" ht="15" customHeight="1">
      <c r="A865" s="1"/>
      <c r="B865" s="1"/>
      <c r="C865" s="1"/>
      <c r="D865" s="1"/>
      <c r="E865" s="78" t="s">
        <v>524</v>
      </c>
      <c r="F865" s="78"/>
      <c r="G865" s="4">
        <f>G864+G863</f>
        <v>41.04</v>
      </c>
    </row>
    <row r="866" spans="1:7" ht="9.9499999999999993" customHeight="1">
      <c r="A866" s="1"/>
      <c r="B866" s="1"/>
      <c r="C866" s="1"/>
      <c r="D866" s="1"/>
      <c r="E866" s="79"/>
      <c r="F866" s="79"/>
      <c r="G866" s="79"/>
    </row>
    <row r="867" spans="1:7" ht="20.100000000000001" customHeight="1">
      <c r="A867" s="80" t="s">
        <v>1634</v>
      </c>
      <c r="B867" s="80"/>
      <c r="C867" s="80"/>
      <c r="D867" s="80"/>
      <c r="E867" s="80"/>
      <c r="F867" s="80"/>
      <c r="G867" s="80"/>
    </row>
    <row r="868" spans="1:7" ht="15" customHeight="1">
      <c r="A868" s="76" t="s">
        <v>557</v>
      </c>
      <c r="B868" s="76"/>
      <c r="C868" s="12" t="s">
        <v>4</v>
      </c>
      <c r="D868" s="12" t="s">
        <v>501</v>
      </c>
      <c r="E868" s="12" t="s">
        <v>502</v>
      </c>
      <c r="F868" s="12" t="s">
        <v>503</v>
      </c>
      <c r="G868" s="12" t="s">
        <v>504</v>
      </c>
    </row>
    <row r="869" spans="1:7" ht="21" customHeight="1">
      <c r="A869" s="18" t="s">
        <v>1635</v>
      </c>
      <c r="B869" s="19" t="s">
        <v>1636</v>
      </c>
      <c r="C869" s="18" t="s">
        <v>14</v>
      </c>
      <c r="D869" s="18" t="s">
        <v>58</v>
      </c>
      <c r="E869" s="20">
        <v>5.3300000000000001E-5</v>
      </c>
      <c r="F869" s="21">
        <v>15517.56</v>
      </c>
      <c r="G869" s="21">
        <f>TRUNC(TRUNC(E869,8)*F869,2)</f>
        <v>0.82</v>
      </c>
    </row>
    <row r="870" spans="1:7" ht="15" customHeight="1">
      <c r="A870" s="1"/>
      <c r="B870" s="1"/>
      <c r="C870" s="1"/>
      <c r="D870" s="1"/>
      <c r="E870" s="77" t="s">
        <v>558</v>
      </c>
      <c r="F870" s="77"/>
      <c r="G870" s="22">
        <f>SUM(G869:G869)</f>
        <v>0.82</v>
      </c>
    </row>
    <row r="871" spans="1:7" ht="15" customHeight="1">
      <c r="A871" s="1"/>
      <c r="B871" s="1"/>
      <c r="C871" s="1"/>
      <c r="D871" s="1"/>
      <c r="E871" s="78" t="s">
        <v>522</v>
      </c>
      <c r="F871" s="78"/>
      <c r="G871" s="4">
        <f>SUM(G870)</f>
        <v>0.82</v>
      </c>
    </row>
    <row r="872" spans="1:7" ht="15" customHeight="1">
      <c r="A872" s="1"/>
      <c r="B872" s="1"/>
      <c r="C872" s="1"/>
      <c r="D872" s="1"/>
      <c r="E872" s="78" t="s">
        <v>523</v>
      </c>
      <c r="F872" s="78"/>
      <c r="G872" s="4">
        <f>ROUND(G871*(0/100),2)</f>
        <v>0</v>
      </c>
    </row>
    <row r="873" spans="1:7" ht="15" customHeight="1">
      <c r="A873" s="1"/>
      <c r="B873" s="1"/>
      <c r="C873" s="1"/>
      <c r="D873" s="1"/>
      <c r="E873" s="78" t="s">
        <v>524</v>
      </c>
      <c r="F873" s="78"/>
      <c r="G873" s="4">
        <f>G872+G871</f>
        <v>0.82</v>
      </c>
    </row>
    <row r="874" spans="1:7" ht="9.9499999999999993" customHeight="1">
      <c r="A874" s="1"/>
      <c r="B874" s="1"/>
      <c r="C874" s="1"/>
      <c r="D874" s="1"/>
      <c r="E874" s="79"/>
      <c r="F874" s="79"/>
      <c r="G874" s="79"/>
    </row>
    <row r="875" spans="1:7" ht="20.100000000000001" customHeight="1">
      <c r="A875" s="80" t="s">
        <v>1637</v>
      </c>
      <c r="B875" s="80"/>
      <c r="C875" s="80"/>
      <c r="D875" s="80"/>
      <c r="E875" s="80"/>
      <c r="F875" s="80"/>
      <c r="G875" s="80"/>
    </row>
    <row r="876" spans="1:7" ht="15" customHeight="1">
      <c r="A876" s="76" t="s">
        <v>557</v>
      </c>
      <c r="B876" s="76"/>
      <c r="C876" s="12" t="s">
        <v>4</v>
      </c>
      <c r="D876" s="12" t="s">
        <v>501</v>
      </c>
      <c r="E876" s="12" t="s">
        <v>502</v>
      </c>
      <c r="F876" s="12" t="s">
        <v>503</v>
      </c>
      <c r="G876" s="12" t="s">
        <v>504</v>
      </c>
    </row>
    <row r="877" spans="1:7" ht="21" customHeight="1">
      <c r="A877" s="18" t="s">
        <v>1635</v>
      </c>
      <c r="B877" s="19" t="s">
        <v>1636</v>
      </c>
      <c r="C877" s="18" t="s">
        <v>14</v>
      </c>
      <c r="D877" s="18" t="s">
        <v>58</v>
      </c>
      <c r="E877" s="20">
        <v>1.43E-5</v>
      </c>
      <c r="F877" s="21">
        <v>15517.56</v>
      </c>
      <c r="G877" s="21">
        <f>TRUNC(TRUNC(E877,8)*F877,2)</f>
        <v>0.22</v>
      </c>
    </row>
    <row r="878" spans="1:7" ht="15" customHeight="1">
      <c r="A878" s="1"/>
      <c r="B878" s="1"/>
      <c r="C878" s="1"/>
      <c r="D878" s="1"/>
      <c r="E878" s="77" t="s">
        <v>558</v>
      </c>
      <c r="F878" s="77"/>
      <c r="G878" s="22">
        <f>SUM(G877:G877)</f>
        <v>0.22</v>
      </c>
    </row>
    <row r="879" spans="1:7" ht="15" customHeight="1">
      <c r="A879" s="1"/>
      <c r="B879" s="1"/>
      <c r="C879" s="1"/>
      <c r="D879" s="1"/>
      <c r="E879" s="78" t="s">
        <v>522</v>
      </c>
      <c r="F879" s="78"/>
      <c r="G879" s="4">
        <f>SUM(G878)</f>
        <v>0.22</v>
      </c>
    </row>
    <row r="880" spans="1:7" ht="15" customHeight="1">
      <c r="A880" s="1"/>
      <c r="B880" s="1"/>
      <c r="C880" s="1"/>
      <c r="D880" s="1"/>
      <c r="E880" s="78" t="s">
        <v>523</v>
      </c>
      <c r="F880" s="78"/>
      <c r="G880" s="4">
        <f>ROUND(G879*(0/100),2)</f>
        <v>0</v>
      </c>
    </row>
    <row r="881" spans="1:7" ht="15" customHeight="1">
      <c r="A881" s="1"/>
      <c r="B881" s="1"/>
      <c r="C881" s="1"/>
      <c r="D881" s="1"/>
      <c r="E881" s="78" t="s">
        <v>524</v>
      </c>
      <c r="F881" s="78"/>
      <c r="G881" s="4">
        <f>G880+G879</f>
        <v>0.22</v>
      </c>
    </row>
    <row r="882" spans="1:7" ht="9.9499999999999993" customHeight="1">
      <c r="A882" s="1"/>
      <c r="B882" s="1"/>
      <c r="C882" s="1"/>
      <c r="D882" s="1"/>
      <c r="E882" s="79"/>
      <c r="F882" s="79"/>
      <c r="G882" s="79"/>
    </row>
    <row r="883" spans="1:7" ht="20.100000000000001" customHeight="1">
      <c r="A883" s="80" t="s">
        <v>1638</v>
      </c>
      <c r="B883" s="80"/>
      <c r="C883" s="80"/>
      <c r="D883" s="80"/>
      <c r="E883" s="80"/>
      <c r="F883" s="80"/>
      <c r="G883" s="80"/>
    </row>
    <row r="884" spans="1:7" ht="15" customHeight="1">
      <c r="A884" s="76" t="s">
        <v>557</v>
      </c>
      <c r="B884" s="76"/>
      <c r="C884" s="12" t="s">
        <v>4</v>
      </c>
      <c r="D884" s="12" t="s">
        <v>501</v>
      </c>
      <c r="E884" s="12" t="s">
        <v>502</v>
      </c>
      <c r="F884" s="12" t="s">
        <v>503</v>
      </c>
      <c r="G884" s="12" t="s">
        <v>504</v>
      </c>
    </row>
    <row r="885" spans="1:7" ht="21" customHeight="1">
      <c r="A885" s="18" t="s">
        <v>1635</v>
      </c>
      <c r="B885" s="19" t="s">
        <v>1636</v>
      </c>
      <c r="C885" s="18" t="s">
        <v>14</v>
      </c>
      <c r="D885" s="18" t="s">
        <v>58</v>
      </c>
      <c r="E885" s="20">
        <v>6.6699999999999995E-5</v>
      </c>
      <c r="F885" s="21">
        <v>15517.56</v>
      </c>
      <c r="G885" s="21">
        <f>TRUNC(TRUNC(E885,8)*F885,2)</f>
        <v>1.03</v>
      </c>
    </row>
    <row r="886" spans="1:7" ht="15" customHeight="1">
      <c r="A886" s="1"/>
      <c r="B886" s="1"/>
      <c r="C886" s="1"/>
      <c r="D886" s="1"/>
      <c r="E886" s="77" t="s">
        <v>558</v>
      </c>
      <c r="F886" s="77"/>
      <c r="G886" s="22">
        <f>SUM(G885:G885)</f>
        <v>1.03</v>
      </c>
    </row>
    <row r="887" spans="1:7" ht="15" customHeight="1">
      <c r="A887" s="1"/>
      <c r="B887" s="1"/>
      <c r="C887" s="1"/>
      <c r="D887" s="1"/>
      <c r="E887" s="78" t="s">
        <v>522</v>
      </c>
      <c r="F887" s="78"/>
      <c r="G887" s="4">
        <f>SUM(G886)</f>
        <v>1.03</v>
      </c>
    </row>
    <row r="888" spans="1:7" ht="15" customHeight="1">
      <c r="A888" s="1"/>
      <c r="B888" s="1"/>
      <c r="C888" s="1"/>
      <c r="D888" s="1"/>
      <c r="E888" s="78" t="s">
        <v>523</v>
      </c>
      <c r="F888" s="78"/>
      <c r="G888" s="4">
        <f>ROUND(G887*(0/100),2)</f>
        <v>0</v>
      </c>
    </row>
    <row r="889" spans="1:7" ht="15" customHeight="1">
      <c r="A889" s="1"/>
      <c r="B889" s="1"/>
      <c r="C889" s="1"/>
      <c r="D889" s="1"/>
      <c r="E889" s="78" t="s">
        <v>524</v>
      </c>
      <c r="F889" s="78"/>
      <c r="G889" s="4">
        <f>G888+G887</f>
        <v>1.03</v>
      </c>
    </row>
    <row r="890" spans="1:7" ht="9.9499999999999993" customHeight="1">
      <c r="A890" s="1"/>
      <c r="B890" s="1"/>
      <c r="C890" s="1"/>
      <c r="D890" s="1"/>
      <c r="E890" s="79"/>
      <c r="F890" s="79"/>
      <c r="G890" s="79"/>
    </row>
    <row r="891" spans="1:7" ht="20.100000000000001" customHeight="1">
      <c r="A891" s="80" t="s">
        <v>1639</v>
      </c>
      <c r="B891" s="80"/>
      <c r="C891" s="80"/>
      <c r="D891" s="80"/>
      <c r="E891" s="80"/>
      <c r="F891" s="80"/>
      <c r="G891" s="80"/>
    </row>
    <row r="892" spans="1:7" ht="15" customHeight="1">
      <c r="A892" s="76" t="s">
        <v>553</v>
      </c>
      <c r="B892" s="76"/>
      <c r="C892" s="12" t="s">
        <v>4</v>
      </c>
      <c r="D892" s="12" t="s">
        <v>501</v>
      </c>
      <c r="E892" s="12" t="s">
        <v>502</v>
      </c>
      <c r="F892" s="12" t="s">
        <v>503</v>
      </c>
      <c r="G892" s="12" t="s">
        <v>504</v>
      </c>
    </row>
    <row r="893" spans="1:7" ht="15" customHeight="1">
      <c r="A893" s="18" t="s">
        <v>1640</v>
      </c>
      <c r="B893" s="19" t="s">
        <v>1641</v>
      </c>
      <c r="C893" s="18" t="s">
        <v>14</v>
      </c>
      <c r="D893" s="18" t="s">
        <v>817</v>
      </c>
      <c r="E893" s="20">
        <v>1.03</v>
      </c>
      <c r="F893" s="21">
        <v>6.56</v>
      </c>
      <c r="G893" s="21">
        <f>TRUNC(TRUNC(E893,8)*F893,2)</f>
        <v>6.75</v>
      </c>
    </row>
    <row r="894" spans="1:7" ht="15" customHeight="1">
      <c r="A894" s="1"/>
      <c r="B894" s="1"/>
      <c r="C894" s="1"/>
      <c r="D894" s="1"/>
      <c r="E894" s="77" t="s">
        <v>555</v>
      </c>
      <c r="F894" s="77"/>
      <c r="G894" s="22">
        <f>SUM(G893:G893)</f>
        <v>6.75</v>
      </c>
    </row>
    <row r="895" spans="1:7" ht="15" customHeight="1">
      <c r="A895" s="1"/>
      <c r="B895" s="1"/>
      <c r="C895" s="1"/>
      <c r="D895" s="1"/>
      <c r="E895" s="78" t="s">
        <v>522</v>
      </c>
      <c r="F895" s="78"/>
      <c r="G895" s="4">
        <f>SUM(G894)</f>
        <v>6.75</v>
      </c>
    </row>
    <row r="896" spans="1:7" ht="15" customHeight="1">
      <c r="A896" s="1"/>
      <c r="B896" s="1"/>
      <c r="C896" s="1"/>
      <c r="D896" s="1"/>
      <c r="E896" s="78" t="s">
        <v>523</v>
      </c>
      <c r="F896" s="78"/>
      <c r="G896" s="4">
        <f>ROUND(G895*(0/100),2)</f>
        <v>0</v>
      </c>
    </row>
    <row r="897" spans="1:7" ht="15" customHeight="1">
      <c r="A897" s="1"/>
      <c r="B897" s="1"/>
      <c r="C897" s="1"/>
      <c r="D897" s="1"/>
      <c r="E897" s="78" t="s">
        <v>524</v>
      </c>
      <c r="F897" s="78"/>
      <c r="G897" s="4">
        <f>G896+G895</f>
        <v>6.75</v>
      </c>
    </row>
    <row r="898" spans="1:7" ht="9.9499999999999993" customHeight="1">
      <c r="A898" s="1"/>
      <c r="B898" s="1"/>
      <c r="C898" s="1"/>
      <c r="D898" s="1"/>
      <c r="E898" s="79"/>
      <c r="F898" s="79"/>
      <c r="G898" s="79"/>
    </row>
    <row r="899" spans="1:7" ht="20.100000000000001" customHeight="1">
      <c r="A899" s="80" t="s">
        <v>1642</v>
      </c>
      <c r="B899" s="80"/>
      <c r="C899" s="80"/>
      <c r="D899" s="80"/>
      <c r="E899" s="80"/>
      <c r="F899" s="80"/>
      <c r="G899" s="80"/>
    </row>
    <row r="900" spans="1:7" ht="15" customHeight="1">
      <c r="A900" s="76" t="s">
        <v>807</v>
      </c>
      <c r="B900" s="76"/>
      <c r="C900" s="12" t="s">
        <v>4</v>
      </c>
      <c r="D900" s="12" t="s">
        <v>501</v>
      </c>
      <c r="E900" s="12" t="s">
        <v>502</v>
      </c>
      <c r="F900" s="12" t="s">
        <v>503</v>
      </c>
      <c r="G900" s="12" t="s">
        <v>504</v>
      </c>
    </row>
    <row r="901" spans="1:7" ht="38.1" customHeight="1">
      <c r="A901" s="18" t="s">
        <v>1422</v>
      </c>
      <c r="B901" s="19" t="s">
        <v>1423</v>
      </c>
      <c r="C901" s="18" t="s">
        <v>14</v>
      </c>
      <c r="D901" s="18" t="s">
        <v>840</v>
      </c>
      <c r="E901" s="20">
        <v>0.61970000000000003</v>
      </c>
      <c r="F901" s="21">
        <v>1.45</v>
      </c>
      <c r="G901" s="21">
        <f>TRUNC(TRUNC(E901,8)*F901,2)</f>
        <v>0.89</v>
      </c>
    </row>
    <row r="902" spans="1:7" ht="38.1" customHeight="1">
      <c r="A902" s="18" t="s">
        <v>1424</v>
      </c>
      <c r="B902" s="19" t="s">
        <v>1425</v>
      </c>
      <c r="C902" s="18" t="s">
        <v>14</v>
      </c>
      <c r="D902" s="18" t="s">
        <v>810</v>
      </c>
      <c r="E902" s="20">
        <v>0.65720000000000001</v>
      </c>
      <c r="F902" s="21">
        <v>5.23</v>
      </c>
      <c r="G902" s="21">
        <f>TRUNC(TRUNC(E902,8)*F902,2)</f>
        <v>3.43</v>
      </c>
    </row>
    <row r="903" spans="1:7" ht="18" customHeight="1">
      <c r="A903" s="1"/>
      <c r="B903" s="1"/>
      <c r="C903" s="1"/>
      <c r="D903" s="1"/>
      <c r="E903" s="77" t="s">
        <v>811</v>
      </c>
      <c r="F903" s="77"/>
      <c r="G903" s="22">
        <f>SUM(G901:G902)</f>
        <v>4.32</v>
      </c>
    </row>
    <row r="904" spans="1:7" ht="15" customHeight="1">
      <c r="A904" s="76" t="s">
        <v>553</v>
      </c>
      <c r="B904" s="76"/>
      <c r="C904" s="12" t="s">
        <v>4</v>
      </c>
      <c r="D904" s="12" t="s">
        <v>501</v>
      </c>
      <c r="E904" s="12" t="s">
        <v>502</v>
      </c>
      <c r="F904" s="12" t="s">
        <v>503</v>
      </c>
      <c r="G904" s="12" t="s">
        <v>504</v>
      </c>
    </row>
    <row r="905" spans="1:7" ht="21" customHeight="1">
      <c r="A905" s="18" t="s">
        <v>1408</v>
      </c>
      <c r="B905" s="19" t="s">
        <v>1409</v>
      </c>
      <c r="C905" s="18" t="s">
        <v>14</v>
      </c>
      <c r="D905" s="18" t="s">
        <v>118</v>
      </c>
      <c r="E905" s="20">
        <v>0.76090000000000002</v>
      </c>
      <c r="F905" s="21">
        <v>130</v>
      </c>
      <c r="G905" s="21">
        <f>TRUNC(TRUNC(E905,8)*F905,2)</f>
        <v>98.91</v>
      </c>
    </row>
    <row r="906" spans="1:7" ht="15" customHeight="1">
      <c r="A906" s="18" t="s">
        <v>1051</v>
      </c>
      <c r="B906" s="19" t="s">
        <v>1052</v>
      </c>
      <c r="C906" s="18" t="s">
        <v>14</v>
      </c>
      <c r="D906" s="18" t="s">
        <v>101</v>
      </c>
      <c r="E906" s="20">
        <v>325.15890000000002</v>
      </c>
      <c r="F906" s="21">
        <v>0.72</v>
      </c>
      <c r="G906" s="21">
        <f>TRUNC(TRUNC(E906,8)*F906,2)</f>
        <v>234.11</v>
      </c>
    </row>
    <row r="907" spans="1:7" ht="21" customHeight="1">
      <c r="A907" s="18" t="s">
        <v>1643</v>
      </c>
      <c r="B907" s="19" t="s">
        <v>1644</v>
      </c>
      <c r="C907" s="18" t="s">
        <v>14</v>
      </c>
      <c r="D907" s="18" t="s">
        <v>118</v>
      </c>
      <c r="E907" s="20">
        <v>0.59119999999999995</v>
      </c>
      <c r="F907" s="21">
        <v>115.64</v>
      </c>
      <c r="G907" s="21">
        <f>TRUNC(TRUNC(E907,8)*F907,2)</f>
        <v>68.36</v>
      </c>
    </row>
    <row r="908" spans="1:7" ht="15" customHeight="1">
      <c r="A908" s="1"/>
      <c r="B908" s="1"/>
      <c r="C908" s="1"/>
      <c r="D908" s="1"/>
      <c r="E908" s="77" t="s">
        <v>555</v>
      </c>
      <c r="F908" s="77"/>
      <c r="G908" s="22">
        <f>SUM(G905:G907)</f>
        <v>401.38</v>
      </c>
    </row>
    <row r="909" spans="1:7" ht="15" customHeight="1">
      <c r="A909" s="76" t="s">
        <v>586</v>
      </c>
      <c r="B909" s="76"/>
      <c r="C909" s="12" t="s">
        <v>4</v>
      </c>
      <c r="D909" s="12" t="s">
        <v>501</v>
      </c>
      <c r="E909" s="12" t="s">
        <v>502</v>
      </c>
      <c r="F909" s="12" t="s">
        <v>503</v>
      </c>
      <c r="G909" s="12" t="s">
        <v>504</v>
      </c>
    </row>
    <row r="910" spans="1:7" ht="21" customHeight="1">
      <c r="A910" s="18" t="s">
        <v>1418</v>
      </c>
      <c r="B910" s="19" t="s">
        <v>1419</v>
      </c>
      <c r="C910" s="18" t="s">
        <v>14</v>
      </c>
      <c r="D910" s="18" t="s">
        <v>15</v>
      </c>
      <c r="E910" s="20">
        <v>1.2767999999999999</v>
      </c>
      <c r="F910" s="21">
        <v>26.7</v>
      </c>
      <c r="G910" s="21">
        <f>TRUNC(TRUNC(E910,8)*F910,2)</f>
        <v>34.090000000000003</v>
      </c>
    </row>
    <row r="911" spans="1:7" ht="15" customHeight="1">
      <c r="A911" s="18" t="s">
        <v>607</v>
      </c>
      <c r="B911" s="19" t="s">
        <v>608</v>
      </c>
      <c r="C911" s="18" t="s">
        <v>14</v>
      </c>
      <c r="D911" s="18" t="s">
        <v>15</v>
      </c>
      <c r="E911" s="20">
        <v>2.0266999999999999</v>
      </c>
      <c r="F911" s="21">
        <v>22.1</v>
      </c>
      <c r="G911" s="21">
        <f>TRUNC(TRUNC(E911,8)*F911,2)</f>
        <v>44.79</v>
      </c>
    </row>
    <row r="912" spans="1:7" ht="18" customHeight="1">
      <c r="A912" s="1"/>
      <c r="B912" s="1"/>
      <c r="C912" s="1"/>
      <c r="D912" s="1"/>
      <c r="E912" s="77" t="s">
        <v>589</v>
      </c>
      <c r="F912" s="77"/>
      <c r="G912" s="22">
        <f>SUM(G910:G911)</f>
        <v>78.88</v>
      </c>
    </row>
    <row r="913" spans="1:7" ht="15" customHeight="1">
      <c r="A913" s="1"/>
      <c r="B913" s="1"/>
      <c r="C913" s="1"/>
      <c r="D913" s="1"/>
      <c r="E913" s="78" t="s">
        <v>522</v>
      </c>
      <c r="F913" s="78"/>
      <c r="G913" s="4">
        <f>SUM(G903,G908,G912)</f>
        <v>484.58</v>
      </c>
    </row>
    <row r="914" spans="1:7" ht="15" customHeight="1">
      <c r="A914" s="1"/>
      <c r="B914" s="1"/>
      <c r="C914" s="1"/>
      <c r="D914" s="1"/>
      <c r="E914" s="78" t="s">
        <v>523</v>
      </c>
      <c r="F914" s="78"/>
      <c r="G914" s="4">
        <f>ROUND(G913*(0/100),2)</f>
        <v>0</v>
      </c>
    </row>
    <row r="915" spans="1:7" ht="15" customHeight="1">
      <c r="A915" s="1"/>
      <c r="B915" s="1"/>
      <c r="C915" s="1"/>
      <c r="D915" s="1"/>
      <c r="E915" s="78" t="s">
        <v>524</v>
      </c>
      <c r="F915" s="78"/>
      <c r="G915" s="4">
        <f>G914+G913</f>
        <v>484.58</v>
      </c>
    </row>
    <row r="916" spans="1:7" ht="9.9499999999999993" customHeight="1">
      <c r="A916" s="1"/>
      <c r="B916" s="1"/>
      <c r="C916" s="1"/>
      <c r="D916" s="1"/>
      <c r="E916" s="79"/>
      <c r="F916" s="79"/>
      <c r="G916" s="79"/>
    </row>
    <row r="917" spans="1:7" ht="20.100000000000001" customHeight="1">
      <c r="A917" s="80" t="s">
        <v>1645</v>
      </c>
      <c r="B917" s="80"/>
      <c r="C917" s="80"/>
      <c r="D917" s="80"/>
      <c r="E917" s="80"/>
      <c r="F917" s="80"/>
      <c r="G917" s="80"/>
    </row>
    <row r="918" spans="1:7" ht="15" customHeight="1">
      <c r="A918" s="76" t="s">
        <v>807</v>
      </c>
      <c r="B918" s="76"/>
      <c r="C918" s="12" t="s">
        <v>4</v>
      </c>
      <c r="D918" s="12" t="s">
        <v>501</v>
      </c>
      <c r="E918" s="12" t="s">
        <v>502</v>
      </c>
      <c r="F918" s="12" t="s">
        <v>503</v>
      </c>
      <c r="G918" s="12" t="s">
        <v>504</v>
      </c>
    </row>
    <row r="919" spans="1:7" ht="38.1" customHeight="1">
      <c r="A919" s="18" t="s">
        <v>1422</v>
      </c>
      <c r="B919" s="19" t="s">
        <v>1423</v>
      </c>
      <c r="C919" s="18" t="s">
        <v>14</v>
      </c>
      <c r="D919" s="18" t="s">
        <v>840</v>
      </c>
      <c r="E919" s="20">
        <v>0.6018</v>
      </c>
      <c r="F919" s="21">
        <v>1.45</v>
      </c>
      <c r="G919" s="21">
        <f>TRUNC(TRUNC(E919,8)*F919,2)</f>
        <v>0.87</v>
      </c>
    </row>
    <row r="920" spans="1:7" ht="38.1" customHeight="1">
      <c r="A920" s="18" t="s">
        <v>1424</v>
      </c>
      <c r="B920" s="19" t="s">
        <v>1425</v>
      </c>
      <c r="C920" s="18" t="s">
        <v>14</v>
      </c>
      <c r="D920" s="18" t="s">
        <v>810</v>
      </c>
      <c r="E920" s="20">
        <v>0.63819999999999999</v>
      </c>
      <c r="F920" s="21">
        <v>5.23</v>
      </c>
      <c r="G920" s="21">
        <f>TRUNC(TRUNC(E920,8)*F920,2)</f>
        <v>3.33</v>
      </c>
    </row>
    <row r="921" spans="1:7" ht="18" customHeight="1">
      <c r="A921" s="1"/>
      <c r="B921" s="1"/>
      <c r="C921" s="1"/>
      <c r="D921" s="1"/>
      <c r="E921" s="77" t="s">
        <v>811</v>
      </c>
      <c r="F921" s="77"/>
      <c r="G921" s="22">
        <f>SUM(G919:G920)</f>
        <v>4.2</v>
      </c>
    </row>
    <row r="922" spans="1:7" ht="15" customHeight="1">
      <c r="A922" s="76" t="s">
        <v>553</v>
      </c>
      <c r="B922" s="76"/>
      <c r="C922" s="12" t="s">
        <v>4</v>
      </c>
      <c r="D922" s="12" t="s">
        <v>501</v>
      </c>
      <c r="E922" s="12" t="s">
        <v>502</v>
      </c>
      <c r="F922" s="12" t="s">
        <v>503</v>
      </c>
      <c r="G922" s="12" t="s">
        <v>504</v>
      </c>
    </row>
    <row r="923" spans="1:7" ht="21" customHeight="1">
      <c r="A923" s="18" t="s">
        <v>1408</v>
      </c>
      <c r="B923" s="19" t="s">
        <v>1409</v>
      </c>
      <c r="C923" s="18" t="s">
        <v>14</v>
      </c>
      <c r="D923" s="18" t="s">
        <v>118</v>
      </c>
      <c r="E923" s="20">
        <v>0.71189999999999998</v>
      </c>
      <c r="F923" s="21">
        <v>130</v>
      </c>
      <c r="G923" s="21">
        <f>TRUNC(TRUNC(E923,8)*F923,2)</f>
        <v>92.54</v>
      </c>
    </row>
    <row r="924" spans="1:7" ht="15" customHeight="1">
      <c r="A924" s="18" t="s">
        <v>1051</v>
      </c>
      <c r="B924" s="19" t="s">
        <v>1052</v>
      </c>
      <c r="C924" s="18" t="s">
        <v>14</v>
      </c>
      <c r="D924" s="18" t="s">
        <v>101</v>
      </c>
      <c r="E924" s="20">
        <v>391.16629999999998</v>
      </c>
      <c r="F924" s="21">
        <v>0.72</v>
      </c>
      <c r="G924" s="21">
        <f>TRUNC(TRUNC(E924,8)*F924,2)</f>
        <v>281.63</v>
      </c>
    </row>
    <row r="925" spans="1:7" ht="21" customHeight="1">
      <c r="A925" s="18" t="s">
        <v>1643</v>
      </c>
      <c r="B925" s="19" t="s">
        <v>1644</v>
      </c>
      <c r="C925" s="18" t="s">
        <v>14</v>
      </c>
      <c r="D925" s="18" t="s">
        <v>118</v>
      </c>
      <c r="E925" s="20">
        <v>0.5927</v>
      </c>
      <c r="F925" s="21">
        <v>115.64</v>
      </c>
      <c r="G925" s="21">
        <f>TRUNC(TRUNC(E925,8)*F925,2)</f>
        <v>68.53</v>
      </c>
    </row>
    <row r="926" spans="1:7" ht="15" customHeight="1">
      <c r="A926" s="1"/>
      <c r="B926" s="1"/>
      <c r="C926" s="1"/>
      <c r="D926" s="1"/>
      <c r="E926" s="77" t="s">
        <v>555</v>
      </c>
      <c r="F926" s="77"/>
      <c r="G926" s="22">
        <f>SUM(G923:G925)</f>
        <v>442.70000000000005</v>
      </c>
    </row>
    <row r="927" spans="1:7" ht="15" customHeight="1">
      <c r="A927" s="76" t="s">
        <v>586</v>
      </c>
      <c r="B927" s="76"/>
      <c r="C927" s="12" t="s">
        <v>4</v>
      </c>
      <c r="D927" s="12" t="s">
        <v>501</v>
      </c>
      <c r="E927" s="12" t="s">
        <v>502</v>
      </c>
      <c r="F927" s="12" t="s">
        <v>503</v>
      </c>
      <c r="G927" s="12" t="s">
        <v>504</v>
      </c>
    </row>
    <row r="928" spans="1:7" ht="21" customHeight="1">
      <c r="A928" s="18" t="s">
        <v>1418</v>
      </c>
      <c r="B928" s="19" t="s">
        <v>1419</v>
      </c>
      <c r="C928" s="18" t="s">
        <v>14</v>
      </c>
      <c r="D928" s="18" t="s">
        <v>15</v>
      </c>
      <c r="E928" s="20">
        <v>1.24</v>
      </c>
      <c r="F928" s="21">
        <v>26.7</v>
      </c>
      <c r="G928" s="21">
        <f>TRUNC(TRUNC(E928,8)*F928,2)</f>
        <v>33.1</v>
      </c>
    </row>
    <row r="929" spans="1:7" ht="15" customHeight="1">
      <c r="A929" s="18" t="s">
        <v>607</v>
      </c>
      <c r="B929" s="19" t="s">
        <v>608</v>
      </c>
      <c r="C929" s="18" t="s">
        <v>14</v>
      </c>
      <c r="D929" s="18" t="s">
        <v>15</v>
      </c>
      <c r="E929" s="20">
        <v>1.9633</v>
      </c>
      <c r="F929" s="21">
        <v>22.1</v>
      </c>
      <c r="G929" s="21">
        <f>TRUNC(TRUNC(E929,8)*F929,2)</f>
        <v>43.38</v>
      </c>
    </row>
    <row r="930" spans="1:7" ht="18" customHeight="1">
      <c r="A930" s="1"/>
      <c r="B930" s="1"/>
      <c r="C930" s="1"/>
      <c r="D930" s="1"/>
      <c r="E930" s="77" t="s">
        <v>589</v>
      </c>
      <c r="F930" s="77"/>
      <c r="G930" s="22">
        <f>SUM(G928:G929)</f>
        <v>76.48</v>
      </c>
    </row>
    <row r="931" spans="1:7" ht="15" customHeight="1">
      <c r="A931" s="1"/>
      <c r="B931" s="1"/>
      <c r="C931" s="1"/>
      <c r="D931" s="1"/>
      <c r="E931" s="78" t="s">
        <v>522</v>
      </c>
      <c r="F931" s="78"/>
      <c r="G931" s="4">
        <f>SUM(G921,G926,G930)</f>
        <v>523.38</v>
      </c>
    </row>
    <row r="932" spans="1:7" ht="15" customHeight="1">
      <c r="A932" s="1"/>
      <c r="B932" s="1"/>
      <c r="C932" s="1"/>
      <c r="D932" s="1"/>
      <c r="E932" s="78" t="s">
        <v>523</v>
      </c>
      <c r="F932" s="78"/>
      <c r="G932" s="4">
        <f>ROUND(G931*(0/100),2)</f>
        <v>0</v>
      </c>
    </row>
    <row r="933" spans="1:7" ht="15" customHeight="1">
      <c r="A933" s="1"/>
      <c r="B933" s="1"/>
      <c r="C933" s="1"/>
      <c r="D933" s="1"/>
      <c r="E933" s="78" t="s">
        <v>524</v>
      </c>
      <c r="F933" s="78"/>
      <c r="G933" s="4">
        <f>G932+G931</f>
        <v>523.38</v>
      </c>
    </row>
    <row r="934" spans="1:7" ht="9.9499999999999993" customHeight="1">
      <c r="A934" s="1"/>
      <c r="B934" s="1"/>
      <c r="C934" s="1"/>
      <c r="D934" s="1"/>
      <c r="E934" s="79"/>
      <c r="F934" s="79"/>
      <c r="G934" s="79"/>
    </row>
    <row r="935" spans="1:7" ht="20.100000000000001" customHeight="1">
      <c r="A935" s="80" t="s">
        <v>1646</v>
      </c>
      <c r="B935" s="80"/>
      <c r="C935" s="80"/>
      <c r="D935" s="80"/>
      <c r="E935" s="80"/>
      <c r="F935" s="80"/>
      <c r="G935" s="80"/>
    </row>
    <row r="936" spans="1:7" ht="15" customHeight="1">
      <c r="A936" s="76" t="s">
        <v>553</v>
      </c>
      <c r="B936" s="76"/>
      <c r="C936" s="12" t="s">
        <v>4</v>
      </c>
      <c r="D936" s="12" t="s">
        <v>501</v>
      </c>
      <c r="E936" s="12" t="s">
        <v>502</v>
      </c>
      <c r="F936" s="12" t="s">
        <v>503</v>
      </c>
      <c r="G936" s="12" t="s">
        <v>504</v>
      </c>
    </row>
    <row r="937" spans="1:7" ht="21" customHeight="1">
      <c r="A937" s="18" t="s">
        <v>1408</v>
      </c>
      <c r="B937" s="19" t="s">
        <v>1409</v>
      </c>
      <c r="C937" s="18" t="s">
        <v>14</v>
      </c>
      <c r="D937" s="18" t="s">
        <v>118</v>
      </c>
      <c r="E937" s="20">
        <v>0.8538</v>
      </c>
      <c r="F937" s="21">
        <v>130</v>
      </c>
      <c r="G937" s="21">
        <f>TRUNC(TRUNC(E937,8)*F937,2)</f>
        <v>110.99</v>
      </c>
    </row>
    <row r="938" spans="1:7" ht="15" customHeight="1">
      <c r="A938" s="18" t="s">
        <v>1051</v>
      </c>
      <c r="B938" s="19" t="s">
        <v>1052</v>
      </c>
      <c r="C938" s="18" t="s">
        <v>14</v>
      </c>
      <c r="D938" s="18" t="s">
        <v>101</v>
      </c>
      <c r="E938" s="20">
        <v>218.93</v>
      </c>
      <c r="F938" s="21">
        <v>0.72</v>
      </c>
      <c r="G938" s="21">
        <f>TRUNC(TRUNC(E938,8)*F938,2)</f>
        <v>157.62</v>
      </c>
    </row>
    <row r="939" spans="1:7" ht="21" customHeight="1">
      <c r="A939" s="18" t="s">
        <v>1643</v>
      </c>
      <c r="B939" s="19" t="s">
        <v>1644</v>
      </c>
      <c r="C939" s="18" t="s">
        <v>14</v>
      </c>
      <c r="D939" s="18" t="s">
        <v>118</v>
      </c>
      <c r="E939" s="20">
        <v>0.59709999999999996</v>
      </c>
      <c r="F939" s="21">
        <v>115.64</v>
      </c>
      <c r="G939" s="21">
        <f>TRUNC(TRUNC(E939,8)*F939,2)</f>
        <v>69.040000000000006</v>
      </c>
    </row>
    <row r="940" spans="1:7" ht="15" customHeight="1">
      <c r="A940" s="1"/>
      <c r="B940" s="1"/>
      <c r="C940" s="1"/>
      <c r="D940" s="1"/>
      <c r="E940" s="77" t="s">
        <v>555</v>
      </c>
      <c r="F940" s="77"/>
      <c r="G940" s="22">
        <f>SUM(G937:G939)</f>
        <v>337.65000000000003</v>
      </c>
    </row>
    <row r="941" spans="1:7" ht="15" customHeight="1">
      <c r="A941" s="76" t="s">
        <v>586</v>
      </c>
      <c r="B941" s="76"/>
      <c r="C941" s="12" t="s">
        <v>4</v>
      </c>
      <c r="D941" s="12" t="s">
        <v>501</v>
      </c>
      <c r="E941" s="12" t="s">
        <v>502</v>
      </c>
      <c r="F941" s="12" t="s">
        <v>503</v>
      </c>
      <c r="G941" s="12" t="s">
        <v>504</v>
      </c>
    </row>
    <row r="942" spans="1:7" ht="15" customHeight="1">
      <c r="A942" s="18" t="s">
        <v>607</v>
      </c>
      <c r="B942" s="19" t="s">
        <v>608</v>
      </c>
      <c r="C942" s="18" t="s">
        <v>14</v>
      </c>
      <c r="D942" s="18" t="s">
        <v>15</v>
      </c>
      <c r="E942" s="20">
        <v>6.2858000000000001</v>
      </c>
      <c r="F942" s="21">
        <v>22.1</v>
      </c>
      <c r="G942" s="21">
        <f>TRUNC(TRUNC(E942,8)*F942,2)</f>
        <v>138.91</v>
      </c>
    </row>
    <row r="943" spans="1:7" ht="18" customHeight="1">
      <c r="A943" s="1"/>
      <c r="B943" s="1"/>
      <c r="C943" s="1"/>
      <c r="D943" s="1"/>
      <c r="E943" s="77" t="s">
        <v>589</v>
      </c>
      <c r="F943" s="77"/>
      <c r="G943" s="22">
        <f>SUM(G942:G942)</f>
        <v>138.91</v>
      </c>
    </row>
    <row r="944" spans="1:7" ht="15" customHeight="1">
      <c r="A944" s="1"/>
      <c r="B944" s="1"/>
      <c r="C944" s="1"/>
      <c r="D944" s="1"/>
      <c r="E944" s="78" t="s">
        <v>522</v>
      </c>
      <c r="F944" s="78"/>
      <c r="G944" s="4">
        <f>SUM(G940,G943)</f>
        <v>476.56000000000006</v>
      </c>
    </row>
    <row r="945" spans="1:7" ht="15" customHeight="1">
      <c r="A945" s="1"/>
      <c r="B945" s="1"/>
      <c r="C945" s="1"/>
      <c r="D945" s="1"/>
      <c r="E945" s="78" t="s">
        <v>523</v>
      </c>
      <c r="F945" s="78"/>
      <c r="G945" s="4">
        <f>ROUND(G944*(0/100),2)</f>
        <v>0</v>
      </c>
    </row>
    <row r="946" spans="1:7" ht="15" customHeight="1">
      <c r="A946" s="1"/>
      <c r="B946" s="1"/>
      <c r="C946" s="1"/>
      <c r="D946" s="1"/>
      <c r="E946" s="78" t="s">
        <v>524</v>
      </c>
      <c r="F946" s="78"/>
      <c r="G946" s="4">
        <f>G945+G944</f>
        <v>476.56000000000006</v>
      </c>
    </row>
    <row r="947" spans="1:7" ht="9.9499999999999993" customHeight="1">
      <c r="A947" s="1"/>
      <c r="B947" s="1"/>
      <c r="C947" s="1"/>
      <c r="D947" s="1"/>
      <c r="E947" s="79"/>
      <c r="F947" s="79"/>
      <c r="G947" s="79"/>
    </row>
    <row r="948" spans="1:7" ht="20.100000000000001" customHeight="1">
      <c r="A948" s="80" t="s">
        <v>1647</v>
      </c>
      <c r="B948" s="80"/>
      <c r="C948" s="80"/>
      <c r="D948" s="80"/>
      <c r="E948" s="80"/>
      <c r="F948" s="80"/>
      <c r="G948" s="80"/>
    </row>
    <row r="949" spans="1:7" ht="15" customHeight="1">
      <c r="A949" s="76" t="s">
        <v>807</v>
      </c>
      <c r="B949" s="76"/>
      <c r="C949" s="12" t="s">
        <v>4</v>
      </c>
      <c r="D949" s="12" t="s">
        <v>501</v>
      </c>
      <c r="E949" s="12" t="s">
        <v>502</v>
      </c>
      <c r="F949" s="12" t="s">
        <v>503</v>
      </c>
      <c r="G949" s="12" t="s">
        <v>504</v>
      </c>
    </row>
    <row r="950" spans="1:7" ht="38.1" customHeight="1">
      <c r="A950" s="18" t="s">
        <v>1422</v>
      </c>
      <c r="B950" s="19" t="s">
        <v>1423</v>
      </c>
      <c r="C950" s="18" t="s">
        <v>14</v>
      </c>
      <c r="D950" s="18" t="s">
        <v>840</v>
      </c>
      <c r="E950" s="20">
        <v>0.6462</v>
      </c>
      <c r="F950" s="21">
        <v>1.45</v>
      </c>
      <c r="G950" s="21">
        <f>TRUNC(TRUNC(E950,8)*F950,2)</f>
        <v>0.93</v>
      </c>
    </row>
    <row r="951" spans="1:7" ht="38.1" customHeight="1">
      <c r="A951" s="18" t="s">
        <v>1424</v>
      </c>
      <c r="B951" s="19" t="s">
        <v>1425</v>
      </c>
      <c r="C951" s="18" t="s">
        <v>14</v>
      </c>
      <c r="D951" s="18" t="s">
        <v>810</v>
      </c>
      <c r="E951" s="20">
        <v>0.68530000000000002</v>
      </c>
      <c r="F951" s="21">
        <v>5.23</v>
      </c>
      <c r="G951" s="21">
        <f>TRUNC(TRUNC(E951,8)*F951,2)</f>
        <v>3.58</v>
      </c>
    </row>
    <row r="952" spans="1:7" ht="18" customHeight="1">
      <c r="A952" s="1"/>
      <c r="B952" s="1"/>
      <c r="C952" s="1"/>
      <c r="D952" s="1"/>
      <c r="E952" s="77" t="s">
        <v>811</v>
      </c>
      <c r="F952" s="77"/>
      <c r="G952" s="22">
        <f>SUM(G950:G951)</f>
        <v>4.51</v>
      </c>
    </row>
    <row r="953" spans="1:7" ht="15" customHeight="1">
      <c r="A953" s="76" t="s">
        <v>553</v>
      </c>
      <c r="B953" s="76"/>
      <c r="C953" s="12" t="s">
        <v>4</v>
      </c>
      <c r="D953" s="12" t="s">
        <v>501</v>
      </c>
      <c r="E953" s="12" t="s">
        <v>502</v>
      </c>
      <c r="F953" s="12" t="s">
        <v>503</v>
      </c>
      <c r="G953" s="12" t="s">
        <v>504</v>
      </c>
    </row>
    <row r="954" spans="1:7" ht="21" customHeight="1">
      <c r="A954" s="18" t="s">
        <v>1408</v>
      </c>
      <c r="B954" s="19" t="s">
        <v>1409</v>
      </c>
      <c r="C954" s="18" t="s">
        <v>14</v>
      </c>
      <c r="D954" s="18" t="s">
        <v>118</v>
      </c>
      <c r="E954" s="20">
        <v>0.83250000000000002</v>
      </c>
      <c r="F954" s="21">
        <v>130</v>
      </c>
      <c r="G954" s="21">
        <f>TRUNC(TRUNC(E954,8)*F954,2)</f>
        <v>108.22</v>
      </c>
    </row>
    <row r="955" spans="1:7" ht="15" customHeight="1">
      <c r="A955" s="18" t="s">
        <v>1051</v>
      </c>
      <c r="B955" s="19" t="s">
        <v>1052</v>
      </c>
      <c r="C955" s="18" t="s">
        <v>14</v>
      </c>
      <c r="D955" s="18" t="s">
        <v>101</v>
      </c>
      <c r="E955" s="20">
        <v>213.45310000000001</v>
      </c>
      <c r="F955" s="21">
        <v>0.72</v>
      </c>
      <c r="G955" s="21">
        <f>TRUNC(TRUNC(E955,8)*F955,2)</f>
        <v>153.68</v>
      </c>
    </row>
    <row r="956" spans="1:7" ht="21" customHeight="1">
      <c r="A956" s="18" t="s">
        <v>1643</v>
      </c>
      <c r="B956" s="19" t="s">
        <v>1644</v>
      </c>
      <c r="C956" s="18" t="s">
        <v>14</v>
      </c>
      <c r="D956" s="18" t="s">
        <v>118</v>
      </c>
      <c r="E956" s="20">
        <v>0.58209999999999995</v>
      </c>
      <c r="F956" s="21">
        <v>115.64</v>
      </c>
      <c r="G956" s="21">
        <f>TRUNC(TRUNC(E956,8)*F956,2)</f>
        <v>67.31</v>
      </c>
    </row>
    <row r="957" spans="1:7" ht="15" customHeight="1">
      <c r="A957" s="1"/>
      <c r="B957" s="1"/>
      <c r="C957" s="1"/>
      <c r="D957" s="1"/>
      <c r="E957" s="77" t="s">
        <v>555</v>
      </c>
      <c r="F957" s="77"/>
      <c r="G957" s="22">
        <f>SUM(G954:G956)</f>
        <v>329.21</v>
      </c>
    </row>
    <row r="958" spans="1:7" ht="15" customHeight="1">
      <c r="A958" s="76" t="s">
        <v>586</v>
      </c>
      <c r="B958" s="76"/>
      <c r="C958" s="12" t="s">
        <v>4</v>
      </c>
      <c r="D958" s="12" t="s">
        <v>501</v>
      </c>
      <c r="E958" s="12" t="s">
        <v>502</v>
      </c>
      <c r="F958" s="12" t="s">
        <v>503</v>
      </c>
      <c r="G958" s="12" t="s">
        <v>504</v>
      </c>
    </row>
    <row r="959" spans="1:7" ht="21" customHeight="1">
      <c r="A959" s="18" t="s">
        <v>1418</v>
      </c>
      <c r="B959" s="19" t="s">
        <v>1419</v>
      </c>
      <c r="C959" s="18" t="s">
        <v>14</v>
      </c>
      <c r="D959" s="18" t="s">
        <v>15</v>
      </c>
      <c r="E959" s="20">
        <v>1.3314999999999999</v>
      </c>
      <c r="F959" s="21">
        <v>26.7</v>
      </c>
      <c r="G959" s="21">
        <f>TRUNC(TRUNC(E959,8)*F959,2)</f>
        <v>35.549999999999997</v>
      </c>
    </row>
    <row r="960" spans="1:7" ht="15" customHeight="1">
      <c r="A960" s="18" t="s">
        <v>607</v>
      </c>
      <c r="B960" s="19" t="s">
        <v>608</v>
      </c>
      <c r="C960" s="18" t="s">
        <v>14</v>
      </c>
      <c r="D960" s="18" t="s">
        <v>15</v>
      </c>
      <c r="E960" s="20">
        <v>2.1057999999999999</v>
      </c>
      <c r="F960" s="21">
        <v>22.1</v>
      </c>
      <c r="G960" s="21">
        <f>TRUNC(TRUNC(E960,8)*F960,2)</f>
        <v>46.53</v>
      </c>
    </row>
    <row r="961" spans="1:7" ht="18" customHeight="1">
      <c r="A961" s="1"/>
      <c r="B961" s="1"/>
      <c r="C961" s="1"/>
      <c r="D961" s="1"/>
      <c r="E961" s="77" t="s">
        <v>589</v>
      </c>
      <c r="F961" s="77"/>
      <c r="G961" s="22">
        <f>SUM(G959:G960)</f>
        <v>82.08</v>
      </c>
    </row>
    <row r="962" spans="1:7" ht="15" customHeight="1">
      <c r="A962" s="1"/>
      <c r="B962" s="1"/>
      <c r="C962" s="1"/>
      <c r="D962" s="1"/>
      <c r="E962" s="78" t="s">
        <v>522</v>
      </c>
      <c r="F962" s="78"/>
      <c r="G962" s="4">
        <f>SUM(G952,G957,G961)</f>
        <v>415.79999999999995</v>
      </c>
    </row>
    <row r="963" spans="1:7" ht="15" customHeight="1">
      <c r="A963" s="1"/>
      <c r="B963" s="1"/>
      <c r="C963" s="1"/>
      <c r="D963" s="1"/>
      <c r="E963" s="78" t="s">
        <v>523</v>
      </c>
      <c r="F963" s="78"/>
      <c r="G963" s="4">
        <f>ROUND(G962*(0/100),2)</f>
        <v>0</v>
      </c>
    </row>
    <row r="964" spans="1:7" ht="15" customHeight="1">
      <c r="A964" s="1"/>
      <c r="B964" s="1"/>
      <c r="C964" s="1"/>
      <c r="D964" s="1"/>
      <c r="E964" s="78" t="s">
        <v>524</v>
      </c>
      <c r="F964" s="78"/>
      <c r="G964" s="4">
        <f>G963+G962</f>
        <v>415.79999999999995</v>
      </c>
    </row>
    <row r="965" spans="1:7" ht="9.9499999999999993" customHeight="1">
      <c r="A965" s="1"/>
      <c r="B965" s="1"/>
      <c r="C965" s="1"/>
      <c r="D965" s="1"/>
      <c r="E965" s="79"/>
      <c r="F965" s="79"/>
      <c r="G965" s="79"/>
    </row>
    <row r="966" spans="1:7" ht="20.100000000000001" customHeight="1">
      <c r="A966" s="80" t="s">
        <v>1648</v>
      </c>
      <c r="B966" s="80"/>
      <c r="C966" s="80"/>
      <c r="D966" s="80"/>
      <c r="E966" s="80"/>
      <c r="F966" s="80"/>
      <c r="G966" s="80"/>
    </row>
    <row r="967" spans="1:7" ht="15" customHeight="1">
      <c r="A967" s="76" t="s">
        <v>553</v>
      </c>
      <c r="B967" s="76"/>
      <c r="C967" s="12" t="s">
        <v>4</v>
      </c>
      <c r="D967" s="12" t="s">
        <v>501</v>
      </c>
      <c r="E967" s="12" t="s">
        <v>502</v>
      </c>
      <c r="F967" s="12" t="s">
        <v>503</v>
      </c>
      <c r="G967" s="12" t="s">
        <v>504</v>
      </c>
    </row>
    <row r="968" spans="1:7" ht="15" customHeight="1">
      <c r="A968" s="18" t="s">
        <v>1401</v>
      </c>
      <c r="B968" s="19" t="s">
        <v>1402</v>
      </c>
      <c r="C968" s="18" t="s">
        <v>29</v>
      </c>
      <c r="D968" s="18" t="s">
        <v>118</v>
      </c>
      <c r="E968" s="20">
        <v>0.77800000000000002</v>
      </c>
      <c r="F968" s="23">
        <v>83.58</v>
      </c>
      <c r="G968" s="23">
        <f>ROUND(ROUND(E968,8)*F968,4)</f>
        <v>65.025199999999998</v>
      </c>
    </row>
    <row r="969" spans="1:7" ht="15" customHeight="1">
      <c r="A969" s="18" t="s">
        <v>1649</v>
      </c>
      <c r="B969" s="19" t="s">
        <v>1650</v>
      </c>
      <c r="C969" s="18" t="s">
        <v>29</v>
      </c>
      <c r="D969" s="18" t="s">
        <v>118</v>
      </c>
      <c r="E969" s="20">
        <v>0.96579999999999999</v>
      </c>
      <c r="F969" s="23">
        <v>100.5</v>
      </c>
      <c r="G969" s="23">
        <f>ROUND(ROUND(E969,8)*F969,4)</f>
        <v>97.062899999999999</v>
      </c>
    </row>
    <row r="970" spans="1:7" ht="15" customHeight="1">
      <c r="A970" s="18" t="s">
        <v>1403</v>
      </c>
      <c r="B970" s="19" t="s">
        <v>1404</v>
      </c>
      <c r="C970" s="18" t="s">
        <v>29</v>
      </c>
      <c r="D970" s="18" t="s">
        <v>101</v>
      </c>
      <c r="E970" s="20">
        <v>220</v>
      </c>
      <c r="F970" s="23">
        <v>0.71</v>
      </c>
      <c r="G970" s="23">
        <f>ROUND(ROUND(E970,8)*F970,4)</f>
        <v>156.19999999999999</v>
      </c>
    </row>
    <row r="971" spans="1:7" ht="15" customHeight="1">
      <c r="A971" s="1"/>
      <c r="B971" s="1"/>
      <c r="C971" s="1"/>
      <c r="D971" s="1"/>
      <c r="E971" s="77" t="s">
        <v>555</v>
      </c>
      <c r="F971" s="77"/>
      <c r="G971" s="24">
        <f>SUM(G968:G970)</f>
        <v>318.28809999999999</v>
      </c>
    </row>
    <row r="972" spans="1:7" ht="15" customHeight="1">
      <c r="A972" s="76" t="s">
        <v>514</v>
      </c>
      <c r="B972" s="76"/>
      <c r="C972" s="12" t="s">
        <v>4</v>
      </c>
      <c r="D972" s="12" t="s">
        <v>501</v>
      </c>
      <c r="E972" s="12" t="s">
        <v>502</v>
      </c>
      <c r="F972" s="12" t="s">
        <v>503</v>
      </c>
      <c r="G972" s="12" t="s">
        <v>504</v>
      </c>
    </row>
    <row r="973" spans="1:7" ht="15" customHeight="1">
      <c r="A973" s="18" t="s">
        <v>1405</v>
      </c>
      <c r="B973" s="19" t="s">
        <v>1406</v>
      </c>
      <c r="C973" s="18" t="s">
        <v>29</v>
      </c>
      <c r="D973" s="18" t="s">
        <v>15</v>
      </c>
      <c r="E973" s="20">
        <v>10</v>
      </c>
      <c r="F973" s="23">
        <v>20.260000000000002</v>
      </c>
      <c r="G973" s="23">
        <f>ROUND(ROUND(E973,8)*F973,4)</f>
        <v>202.6</v>
      </c>
    </row>
    <row r="974" spans="1:7" ht="15" customHeight="1">
      <c r="A974" s="1"/>
      <c r="B974" s="1"/>
      <c r="C974" s="1"/>
      <c r="D974" s="1"/>
      <c r="E974" s="77" t="s">
        <v>517</v>
      </c>
      <c r="F974" s="77"/>
      <c r="G974" s="24">
        <f>SUM(G973:G973)</f>
        <v>202.6</v>
      </c>
    </row>
    <row r="975" spans="1:7" ht="15" customHeight="1">
      <c r="A975" s="1"/>
      <c r="B975" s="1"/>
      <c r="C975" s="1"/>
      <c r="D975" s="1"/>
      <c r="E975" s="78" t="s">
        <v>522</v>
      </c>
      <c r="F975" s="78"/>
      <c r="G975" s="4">
        <f>SUM(G971,G974)</f>
        <v>520.88810000000001</v>
      </c>
    </row>
    <row r="976" spans="1:7" ht="15" customHeight="1">
      <c r="A976" s="1"/>
      <c r="B976" s="1"/>
      <c r="C976" s="1"/>
      <c r="D976" s="1"/>
      <c r="E976" s="78" t="s">
        <v>523</v>
      </c>
      <c r="F976" s="78"/>
      <c r="G976" s="4">
        <f>ROUND(G975*(0/100),2)</f>
        <v>0</v>
      </c>
    </row>
    <row r="977" spans="1:7" ht="15" customHeight="1">
      <c r="A977" s="1"/>
      <c r="B977" s="1"/>
      <c r="C977" s="1"/>
      <c r="D977" s="1"/>
      <c r="E977" s="78" t="s">
        <v>524</v>
      </c>
      <c r="F977" s="78"/>
      <c r="G977" s="4">
        <f>G976+G975</f>
        <v>520.88810000000001</v>
      </c>
    </row>
    <row r="978" spans="1:7" ht="9.9499999999999993" customHeight="1">
      <c r="A978" s="1"/>
      <c r="B978" s="1"/>
      <c r="C978" s="1"/>
      <c r="D978" s="1"/>
      <c r="E978" s="79"/>
      <c r="F978" s="79"/>
      <c r="G978" s="79"/>
    </row>
    <row r="979" spans="1:7" ht="20.100000000000001" customHeight="1">
      <c r="A979" s="80" t="s">
        <v>1651</v>
      </c>
      <c r="B979" s="80"/>
      <c r="C979" s="80"/>
      <c r="D979" s="80"/>
      <c r="E979" s="80"/>
      <c r="F979" s="80"/>
      <c r="G979" s="80"/>
    </row>
    <row r="980" spans="1:7" ht="15" customHeight="1">
      <c r="A980" s="76" t="s">
        <v>553</v>
      </c>
      <c r="B980" s="76"/>
      <c r="C980" s="12" t="s">
        <v>4</v>
      </c>
      <c r="D980" s="12" t="s">
        <v>501</v>
      </c>
      <c r="E980" s="12" t="s">
        <v>502</v>
      </c>
      <c r="F980" s="12" t="s">
        <v>503</v>
      </c>
      <c r="G980" s="12" t="s">
        <v>504</v>
      </c>
    </row>
    <row r="981" spans="1:7" ht="29.1" customHeight="1">
      <c r="A981" s="18" t="s">
        <v>1652</v>
      </c>
      <c r="B981" s="19" t="s">
        <v>1653</v>
      </c>
      <c r="C981" s="18" t="s">
        <v>14</v>
      </c>
      <c r="D981" s="18" t="s">
        <v>58</v>
      </c>
      <c r="E981" s="20">
        <v>2</v>
      </c>
      <c r="F981" s="21">
        <v>0.31</v>
      </c>
      <c r="G981" s="21">
        <f>TRUNC(TRUNC(E981,8)*F981,2)</f>
        <v>0.62</v>
      </c>
    </row>
    <row r="982" spans="1:7" ht="21" customHeight="1">
      <c r="A982" s="18" t="s">
        <v>1654</v>
      </c>
      <c r="B982" s="19" t="s">
        <v>1655</v>
      </c>
      <c r="C982" s="18" t="s">
        <v>14</v>
      </c>
      <c r="D982" s="18" t="s">
        <v>58</v>
      </c>
      <c r="E982" s="20">
        <v>1</v>
      </c>
      <c r="F982" s="21">
        <v>8.23</v>
      </c>
      <c r="G982" s="21">
        <f>TRUNC(TRUNC(E982,8)*F982,2)</f>
        <v>8.23</v>
      </c>
    </row>
    <row r="983" spans="1:7" ht="15" customHeight="1">
      <c r="A983" s="1"/>
      <c r="B983" s="1"/>
      <c r="C983" s="1"/>
      <c r="D983" s="1"/>
      <c r="E983" s="77" t="s">
        <v>555</v>
      </c>
      <c r="F983" s="77"/>
      <c r="G983" s="22">
        <f>SUM(G981:G982)</f>
        <v>8.85</v>
      </c>
    </row>
    <row r="984" spans="1:7" ht="15" customHeight="1">
      <c r="A984" s="76" t="s">
        <v>586</v>
      </c>
      <c r="B984" s="76"/>
      <c r="C984" s="12" t="s">
        <v>4</v>
      </c>
      <c r="D984" s="12" t="s">
        <v>501</v>
      </c>
      <c r="E984" s="12" t="s">
        <v>502</v>
      </c>
      <c r="F984" s="12" t="s">
        <v>503</v>
      </c>
      <c r="G984" s="12" t="s">
        <v>504</v>
      </c>
    </row>
    <row r="985" spans="1:7" ht="21" customHeight="1">
      <c r="A985" s="18" t="s">
        <v>737</v>
      </c>
      <c r="B985" s="19" t="s">
        <v>738</v>
      </c>
      <c r="C985" s="18" t="s">
        <v>14</v>
      </c>
      <c r="D985" s="18" t="s">
        <v>15</v>
      </c>
      <c r="E985" s="20">
        <v>0.2397</v>
      </c>
      <c r="F985" s="21">
        <v>23.65</v>
      </c>
      <c r="G985" s="21">
        <f>TRUNC(TRUNC(E985,8)*F985,2)</f>
        <v>5.66</v>
      </c>
    </row>
    <row r="986" spans="1:7" ht="15" customHeight="1">
      <c r="A986" s="18" t="s">
        <v>739</v>
      </c>
      <c r="B986" s="19" t="s">
        <v>740</v>
      </c>
      <c r="C986" s="18" t="s">
        <v>14</v>
      </c>
      <c r="D986" s="18" t="s">
        <v>15</v>
      </c>
      <c r="E986" s="20">
        <v>0.2397</v>
      </c>
      <c r="F986" s="21">
        <v>29.25</v>
      </c>
      <c r="G986" s="21">
        <f>TRUNC(TRUNC(E986,8)*F986,2)</f>
        <v>7.01</v>
      </c>
    </row>
    <row r="987" spans="1:7" ht="18" customHeight="1">
      <c r="A987" s="1"/>
      <c r="B987" s="1"/>
      <c r="C987" s="1"/>
      <c r="D987" s="1"/>
      <c r="E987" s="77" t="s">
        <v>589</v>
      </c>
      <c r="F987" s="77"/>
      <c r="G987" s="22">
        <f>SUM(G985:G986)</f>
        <v>12.67</v>
      </c>
    </row>
    <row r="988" spans="1:7" ht="15" customHeight="1">
      <c r="A988" s="1"/>
      <c r="B988" s="1"/>
      <c r="C988" s="1"/>
      <c r="D988" s="1"/>
      <c r="E988" s="78" t="s">
        <v>522</v>
      </c>
      <c r="F988" s="78"/>
      <c r="G988" s="4">
        <f>SUM(G983,G987)</f>
        <v>21.52</v>
      </c>
    </row>
    <row r="989" spans="1:7" ht="15" customHeight="1">
      <c r="A989" s="1"/>
      <c r="B989" s="1"/>
      <c r="C989" s="1"/>
      <c r="D989" s="1"/>
      <c r="E989" s="78" t="s">
        <v>523</v>
      </c>
      <c r="F989" s="78"/>
      <c r="G989" s="4">
        <f>ROUND(G988*(0/100),2)</f>
        <v>0</v>
      </c>
    </row>
    <row r="990" spans="1:7" ht="15" customHeight="1">
      <c r="A990" s="1"/>
      <c r="B990" s="1"/>
      <c r="C990" s="1"/>
      <c r="D990" s="1"/>
      <c r="E990" s="78" t="s">
        <v>524</v>
      </c>
      <c r="F990" s="78"/>
      <c r="G990" s="4">
        <f>G989+G988</f>
        <v>21.52</v>
      </c>
    </row>
    <row r="991" spans="1:7" ht="9.9499999999999993" customHeight="1">
      <c r="A991" s="1"/>
      <c r="B991" s="1"/>
      <c r="C991" s="1"/>
      <c r="D991" s="1"/>
      <c r="E991" s="79"/>
      <c r="F991" s="79"/>
      <c r="G991" s="79"/>
    </row>
    <row r="992" spans="1:7" ht="20.100000000000001" customHeight="1">
      <c r="A992" s="80" t="s">
        <v>1656</v>
      </c>
      <c r="B992" s="80"/>
      <c r="C992" s="80"/>
      <c r="D992" s="80"/>
      <c r="E992" s="80"/>
      <c r="F992" s="80"/>
      <c r="G992" s="80"/>
    </row>
    <row r="993" spans="1:7" ht="15" customHeight="1">
      <c r="A993" s="76" t="s">
        <v>553</v>
      </c>
      <c r="B993" s="76"/>
      <c r="C993" s="12" t="s">
        <v>4</v>
      </c>
      <c r="D993" s="12" t="s">
        <v>501</v>
      </c>
      <c r="E993" s="12" t="s">
        <v>502</v>
      </c>
      <c r="F993" s="12" t="s">
        <v>503</v>
      </c>
      <c r="G993" s="12" t="s">
        <v>504</v>
      </c>
    </row>
    <row r="994" spans="1:7" ht="21" customHeight="1">
      <c r="A994" s="18" t="s">
        <v>1657</v>
      </c>
      <c r="B994" s="19" t="s">
        <v>1658</v>
      </c>
      <c r="C994" s="18" t="s">
        <v>14</v>
      </c>
      <c r="D994" s="18" t="s">
        <v>58</v>
      </c>
      <c r="E994" s="20">
        <v>1</v>
      </c>
      <c r="F994" s="21">
        <v>9.07</v>
      </c>
      <c r="G994" s="21">
        <f>TRUNC(TRUNC(E994,8)*F994,2)</f>
        <v>9.07</v>
      </c>
    </row>
    <row r="995" spans="1:7" ht="15" customHeight="1">
      <c r="A995" s="1"/>
      <c r="B995" s="1"/>
      <c r="C995" s="1"/>
      <c r="D995" s="1"/>
      <c r="E995" s="77" t="s">
        <v>555</v>
      </c>
      <c r="F995" s="77"/>
      <c r="G995" s="22">
        <f>SUM(G994:G994)</f>
        <v>9.07</v>
      </c>
    </row>
    <row r="996" spans="1:7" ht="15" customHeight="1">
      <c r="A996" s="76" t="s">
        <v>586</v>
      </c>
      <c r="B996" s="76"/>
      <c r="C996" s="12" t="s">
        <v>4</v>
      </c>
      <c r="D996" s="12" t="s">
        <v>501</v>
      </c>
      <c r="E996" s="12" t="s">
        <v>502</v>
      </c>
      <c r="F996" s="12" t="s">
        <v>503</v>
      </c>
      <c r="G996" s="12" t="s">
        <v>504</v>
      </c>
    </row>
    <row r="997" spans="1:7" ht="21" customHeight="1">
      <c r="A997" s="18" t="s">
        <v>737</v>
      </c>
      <c r="B997" s="19" t="s">
        <v>738</v>
      </c>
      <c r="C997" s="18" t="s">
        <v>14</v>
      </c>
      <c r="D997" s="18" t="s">
        <v>15</v>
      </c>
      <c r="E997" s="20">
        <v>0.157</v>
      </c>
      <c r="F997" s="21">
        <v>23.65</v>
      </c>
      <c r="G997" s="21">
        <f>TRUNC(TRUNC(E997,8)*F997,2)</f>
        <v>3.71</v>
      </c>
    </row>
    <row r="998" spans="1:7" ht="15" customHeight="1">
      <c r="A998" s="18" t="s">
        <v>739</v>
      </c>
      <c r="B998" s="19" t="s">
        <v>740</v>
      </c>
      <c r="C998" s="18" t="s">
        <v>14</v>
      </c>
      <c r="D998" s="18" t="s">
        <v>15</v>
      </c>
      <c r="E998" s="20">
        <v>0.157</v>
      </c>
      <c r="F998" s="21">
        <v>29.25</v>
      </c>
      <c r="G998" s="21">
        <f>TRUNC(TRUNC(E998,8)*F998,2)</f>
        <v>4.59</v>
      </c>
    </row>
    <row r="999" spans="1:7" ht="18" customHeight="1">
      <c r="A999" s="1"/>
      <c r="B999" s="1"/>
      <c r="C999" s="1"/>
      <c r="D999" s="1"/>
      <c r="E999" s="77" t="s">
        <v>589</v>
      </c>
      <c r="F999" s="77"/>
      <c r="G999" s="22">
        <f>SUM(G997:G998)</f>
        <v>8.3000000000000007</v>
      </c>
    </row>
    <row r="1000" spans="1:7" ht="15" customHeight="1">
      <c r="A1000" s="1"/>
      <c r="B1000" s="1"/>
      <c r="C1000" s="1"/>
      <c r="D1000" s="1"/>
      <c r="E1000" s="78" t="s">
        <v>522</v>
      </c>
      <c r="F1000" s="78"/>
      <c r="G1000" s="4">
        <f>SUM(G995,G999)</f>
        <v>17.37</v>
      </c>
    </row>
    <row r="1001" spans="1:7" ht="15" customHeight="1">
      <c r="A1001" s="1"/>
      <c r="B1001" s="1"/>
      <c r="C1001" s="1"/>
      <c r="D1001" s="1"/>
      <c r="E1001" s="78" t="s">
        <v>523</v>
      </c>
      <c r="F1001" s="78"/>
      <c r="G1001" s="4">
        <f>ROUND(G1000*(0/100),2)</f>
        <v>0</v>
      </c>
    </row>
    <row r="1002" spans="1:7" ht="15" customHeight="1">
      <c r="A1002" s="1"/>
      <c r="B1002" s="1"/>
      <c r="C1002" s="1"/>
      <c r="D1002" s="1"/>
      <c r="E1002" s="78" t="s">
        <v>524</v>
      </c>
      <c r="F1002" s="78"/>
      <c r="G1002" s="4">
        <f>G1001+G1000</f>
        <v>17.37</v>
      </c>
    </row>
    <row r="1003" spans="1:7" ht="9.9499999999999993" customHeight="1">
      <c r="A1003" s="1"/>
      <c r="B1003" s="1"/>
      <c r="C1003" s="1"/>
      <c r="D1003" s="1"/>
      <c r="E1003" s="79"/>
      <c r="F1003" s="79"/>
      <c r="G1003" s="79"/>
    </row>
    <row r="1004" spans="1:7" ht="20.100000000000001" customHeight="1">
      <c r="A1004" s="80" t="s">
        <v>1659</v>
      </c>
      <c r="B1004" s="80"/>
      <c r="C1004" s="80"/>
      <c r="D1004" s="80"/>
      <c r="E1004" s="80"/>
      <c r="F1004" s="80"/>
      <c r="G1004" s="80"/>
    </row>
    <row r="1005" spans="1:7" ht="15" customHeight="1">
      <c r="A1005" s="76" t="s">
        <v>553</v>
      </c>
      <c r="B1005" s="76"/>
      <c r="C1005" s="12" t="s">
        <v>4</v>
      </c>
      <c r="D1005" s="12" t="s">
        <v>501</v>
      </c>
      <c r="E1005" s="12" t="s">
        <v>502</v>
      </c>
      <c r="F1005" s="12" t="s">
        <v>503</v>
      </c>
      <c r="G1005" s="12" t="s">
        <v>504</v>
      </c>
    </row>
    <row r="1006" spans="1:7" ht="21" customHeight="1">
      <c r="A1006" s="18" t="s">
        <v>1660</v>
      </c>
      <c r="B1006" s="19" t="s">
        <v>1661</v>
      </c>
      <c r="C1006" s="18" t="s">
        <v>14</v>
      </c>
      <c r="D1006" s="18" t="s">
        <v>58</v>
      </c>
      <c r="E1006" s="20">
        <v>1</v>
      </c>
      <c r="F1006" s="21">
        <v>8.33</v>
      </c>
      <c r="G1006" s="21">
        <f>TRUNC(TRUNC(E1006,8)*F1006,2)</f>
        <v>8.33</v>
      </c>
    </row>
    <row r="1007" spans="1:7" ht="15" customHeight="1">
      <c r="A1007" s="1"/>
      <c r="B1007" s="1"/>
      <c r="C1007" s="1"/>
      <c r="D1007" s="1"/>
      <c r="E1007" s="77" t="s">
        <v>555</v>
      </c>
      <c r="F1007" s="77"/>
      <c r="G1007" s="22">
        <f>SUM(G1006:G1006)</f>
        <v>8.33</v>
      </c>
    </row>
    <row r="1008" spans="1:7" ht="15" customHeight="1">
      <c r="A1008" s="76" t="s">
        <v>586</v>
      </c>
      <c r="B1008" s="76"/>
      <c r="C1008" s="12" t="s">
        <v>4</v>
      </c>
      <c r="D1008" s="12" t="s">
        <v>501</v>
      </c>
      <c r="E1008" s="12" t="s">
        <v>502</v>
      </c>
      <c r="F1008" s="12" t="s">
        <v>503</v>
      </c>
      <c r="G1008" s="12" t="s">
        <v>504</v>
      </c>
    </row>
    <row r="1009" spans="1:7" ht="21" customHeight="1">
      <c r="A1009" s="18" t="s">
        <v>737</v>
      </c>
      <c r="B1009" s="19" t="s">
        <v>738</v>
      </c>
      <c r="C1009" s="18" t="s">
        <v>14</v>
      </c>
      <c r="D1009" s="18" t="s">
        <v>15</v>
      </c>
      <c r="E1009" s="20">
        <v>0.18629999999999999</v>
      </c>
      <c r="F1009" s="21">
        <v>23.65</v>
      </c>
      <c r="G1009" s="21">
        <f>TRUNC(TRUNC(E1009,8)*F1009,2)</f>
        <v>4.4000000000000004</v>
      </c>
    </row>
    <row r="1010" spans="1:7" ht="15" customHeight="1">
      <c r="A1010" s="18" t="s">
        <v>739</v>
      </c>
      <c r="B1010" s="19" t="s">
        <v>740</v>
      </c>
      <c r="C1010" s="18" t="s">
        <v>14</v>
      </c>
      <c r="D1010" s="18" t="s">
        <v>15</v>
      </c>
      <c r="E1010" s="20">
        <v>0.18629999999999999</v>
      </c>
      <c r="F1010" s="21">
        <v>29.25</v>
      </c>
      <c r="G1010" s="21">
        <f>TRUNC(TRUNC(E1010,8)*F1010,2)</f>
        <v>5.44</v>
      </c>
    </row>
    <row r="1011" spans="1:7" ht="18" customHeight="1">
      <c r="A1011" s="1"/>
      <c r="B1011" s="1"/>
      <c r="C1011" s="1"/>
      <c r="D1011" s="1"/>
      <c r="E1011" s="77" t="s">
        <v>589</v>
      </c>
      <c r="F1011" s="77"/>
      <c r="G1011" s="22">
        <f>SUM(G1009:G1010)</f>
        <v>9.84</v>
      </c>
    </row>
    <row r="1012" spans="1:7" ht="15" customHeight="1">
      <c r="A1012" s="1"/>
      <c r="B1012" s="1"/>
      <c r="C1012" s="1"/>
      <c r="D1012" s="1"/>
      <c r="E1012" s="78" t="s">
        <v>522</v>
      </c>
      <c r="F1012" s="78"/>
      <c r="G1012" s="4">
        <f>SUM(G1007,G1011)</f>
        <v>18.170000000000002</v>
      </c>
    </row>
    <row r="1013" spans="1:7" ht="15" customHeight="1">
      <c r="A1013" s="1"/>
      <c r="B1013" s="1"/>
      <c r="C1013" s="1"/>
      <c r="D1013" s="1"/>
      <c r="E1013" s="78" t="s">
        <v>523</v>
      </c>
      <c r="F1013" s="78"/>
      <c r="G1013" s="4">
        <f>ROUND(G1012*(0/100),2)</f>
        <v>0</v>
      </c>
    </row>
    <row r="1014" spans="1:7" ht="15" customHeight="1">
      <c r="A1014" s="1"/>
      <c r="B1014" s="1"/>
      <c r="C1014" s="1"/>
      <c r="D1014" s="1"/>
      <c r="E1014" s="78" t="s">
        <v>524</v>
      </c>
      <c r="F1014" s="78"/>
      <c r="G1014" s="4">
        <f>G1013+G1012</f>
        <v>18.170000000000002</v>
      </c>
    </row>
    <row r="1015" spans="1:7" ht="9.9499999999999993" customHeight="1">
      <c r="A1015" s="1"/>
      <c r="B1015" s="1"/>
      <c r="C1015" s="1"/>
      <c r="D1015" s="1"/>
      <c r="E1015" s="79"/>
      <c r="F1015" s="79"/>
      <c r="G1015" s="79"/>
    </row>
    <row r="1016" spans="1:7" ht="20.100000000000001" customHeight="1">
      <c r="A1016" s="80" t="s">
        <v>1662</v>
      </c>
      <c r="B1016" s="80"/>
      <c r="C1016" s="80"/>
      <c r="D1016" s="80"/>
      <c r="E1016" s="80"/>
      <c r="F1016" s="80"/>
      <c r="G1016" s="80"/>
    </row>
    <row r="1017" spans="1:7" ht="15" customHeight="1">
      <c r="A1017" s="76" t="s">
        <v>553</v>
      </c>
      <c r="B1017" s="76"/>
      <c r="C1017" s="12" t="s">
        <v>4</v>
      </c>
      <c r="D1017" s="12" t="s">
        <v>501</v>
      </c>
      <c r="E1017" s="12" t="s">
        <v>502</v>
      </c>
      <c r="F1017" s="12" t="s">
        <v>503</v>
      </c>
      <c r="G1017" s="12" t="s">
        <v>504</v>
      </c>
    </row>
    <row r="1018" spans="1:7" ht="15" customHeight="1">
      <c r="A1018" s="18" t="s">
        <v>1663</v>
      </c>
      <c r="B1018" s="19" t="s">
        <v>1664</v>
      </c>
      <c r="C1018" s="18" t="s">
        <v>564</v>
      </c>
      <c r="D1018" s="18" t="s">
        <v>58</v>
      </c>
      <c r="E1018" s="20">
        <v>1</v>
      </c>
      <c r="F1018" s="21">
        <v>16</v>
      </c>
      <c r="G1018" s="21">
        <f>ROUND(ROUND(E1018,8)*F1018,2)</f>
        <v>16</v>
      </c>
    </row>
    <row r="1019" spans="1:7" ht="15" customHeight="1">
      <c r="A1019" s="1"/>
      <c r="B1019" s="1"/>
      <c r="C1019" s="1"/>
      <c r="D1019" s="1"/>
      <c r="E1019" s="77" t="s">
        <v>555</v>
      </c>
      <c r="F1019" s="77"/>
      <c r="G1019" s="22">
        <f>SUM(G1018:G1018)</f>
        <v>16</v>
      </c>
    </row>
    <row r="1020" spans="1:7" ht="15" customHeight="1">
      <c r="A1020" s="1"/>
      <c r="B1020" s="1"/>
      <c r="C1020" s="1"/>
      <c r="D1020" s="1"/>
      <c r="E1020" s="78" t="s">
        <v>522</v>
      </c>
      <c r="F1020" s="78"/>
      <c r="G1020" s="4">
        <f>SUM(G1019)</f>
        <v>16</v>
      </c>
    </row>
    <row r="1021" spans="1:7" ht="15" customHeight="1">
      <c r="A1021" s="1"/>
      <c r="B1021" s="1"/>
      <c r="C1021" s="1"/>
      <c r="D1021" s="1"/>
      <c r="E1021" s="78" t="s">
        <v>523</v>
      </c>
      <c r="F1021" s="78"/>
      <c r="G1021" s="4">
        <f>ROUND(G1020*(0/100),2)</f>
        <v>0</v>
      </c>
    </row>
    <row r="1022" spans="1:7" ht="15" customHeight="1">
      <c r="A1022" s="1"/>
      <c r="B1022" s="1"/>
      <c r="C1022" s="1"/>
      <c r="D1022" s="1"/>
      <c r="E1022" s="78" t="s">
        <v>524</v>
      </c>
      <c r="F1022" s="78"/>
      <c r="G1022" s="4">
        <f>G1021+G1020</f>
        <v>16</v>
      </c>
    </row>
    <row r="1023" spans="1:7" ht="9.9499999999999993" customHeight="1">
      <c r="A1023" s="1"/>
      <c r="B1023" s="1"/>
      <c r="C1023" s="1"/>
      <c r="D1023" s="1"/>
      <c r="E1023" s="79"/>
      <c r="F1023" s="79"/>
      <c r="G1023" s="79"/>
    </row>
    <row r="1024" spans="1:7" ht="20.100000000000001" customHeight="1">
      <c r="A1024" s="80" t="s">
        <v>1665</v>
      </c>
      <c r="B1024" s="80"/>
      <c r="C1024" s="80"/>
      <c r="D1024" s="80"/>
      <c r="E1024" s="80"/>
      <c r="F1024" s="80"/>
      <c r="G1024" s="80"/>
    </row>
    <row r="1025" spans="1:7" ht="15" customHeight="1">
      <c r="A1025" s="76" t="s">
        <v>553</v>
      </c>
      <c r="B1025" s="76"/>
      <c r="C1025" s="12" t="s">
        <v>4</v>
      </c>
      <c r="D1025" s="12" t="s">
        <v>501</v>
      </c>
      <c r="E1025" s="12" t="s">
        <v>502</v>
      </c>
      <c r="F1025" s="12" t="s">
        <v>503</v>
      </c>
      <c r="G1025" s="12" t="s">
        <v>504</v>
      </c>
    </row>
    <row r="1026" spans="1:7" ht="15" customHeight="1">
      <c r="A1026" s="18" t="s">
        <v>1666</v>
      </c>
      <c r="B1026" s="19" t="s">
        <v>1667</v>
      </c>
      <c r="C1026" s="18" t="s">
        <v>14</v>
      </c>
      <c r="D1026" s="18" t="s">
        <v>81</v>
      </c>
      <c r="E1026" s="20">
        <v>1.05</v>
      </c>
      <c r="F1026" s="21">
        <v>56.84</v>
      </c>
      <c r="G1026" s="21">
        <f>TRUNC(TRUNC(E1026,8)*F1026,2)</f>
        <v>59.68</v>
      </c>
    </row>
    <row r="1027" spans="1:7" ht="15" customHeight="1">
      <c r="A1027" s="1"/>
      <c r="B1027" s="1"/>
      <c r="C1027" s="1"/>
      <c r="D1027" s="1"/>
      <c r="E1027" s="77" t="s">
        <v>555</v>
      </c>
      <c r="F1027" s="77"/>
      <c r="G1027" s="22">
        <f>SUM(G1026:G1026)</f>
        <v>59.68</v>
      </c>
    </row>
    <row r="1028" spans="1:7" ht="15" customHeight="1">
      <c r="A1028" s="76" t="s">
        <v>586</v>
      </c>
      <c r="B1028" s="76"/>
      <c r="C1028" s="12" t="s">
        <v>4</v>
      </c>
      <c r="D1028" s="12" t="s">
        <v>501</v>
      </c>
      <c r="E1028" s="12" t="s">
        <v>502</v>
      </c>
      <c r="F1028" s="12" t="s">
        <v>503</v>
      </c>
      <c r="G1028" s="12" t="s">
        <v>504</v>
      </c>
    </row>
    <row r="1029" spans="1:7" ht="21" customHeight="1">
      <c r="A1029" s="18" t="s">
        <v>737</v>
      </c>
      <c r="B1029" s="19" t="s">
        <v>738</v>
      </c>
      <c r="C1029" s="18" t="s">
        <v>14</v>
      </c>
      <c r="D1029" s="18" t="s">
        <v>15</v>
      </c>
      <c r="E1029" s="20">
        <v>3.3099999999999997E-2</v>
      </c>
      <c r="F1029" s="21">
        <v>23.65</v>
      </c>
      <c r="G1029" s="21">
        <f>TRUNC(TRUNC(E1029,8)*F1029,2)</f>
        <v>0.78</v>
      </c>
    </row>
    <row r="1030" spans="1:7" ht="15" customHeight="1">
      <c r="A1030" s="18" t="s">
        <v>739</v>
      </c>
      <c r="B1030" s="19" t="s">
        <v>740</v>
      </c>
      <c r="C1030" s="18" t="s">
        <v>14</v>
      </c>
      <c r="D1030" s="18" t="s">
        <v>15</v>
      </c>
      <c r="E1030" s="20">
        <v>3.3099999999999997E-2</v>
      </c>
      <c r="F1030" s="21">
        <v>29.25</v>
      </c>
      <c r="G1030" s="21">
        <f>TRUNC(TRUNC(E1030,8)*F1030,2)</f>
        <v>0.96</v>
      </c>
    </row>
    <row r="1031" spans="1:7" ht="18" customHeight="1">
      <c r="A1031" s="1"/>
      <c r="B1031" s="1"/>
      <c r="C1031" s="1"/>
      <c r="D1031" s="1"/>
      <c r="E1031" s="77" t="s">
        <v>589</v>
      </c>
      <c r="F1031" s="77"/>
      <c r="G1031" s="22">
        <f>SUM(G1029:G1030)</f>
        <v>1.74</v>
      </c>
    </row>
    <row r="1032" spans="1:7" ht="15" customHeight="1">
      <c r="A1032" s="1"/>
      <c r="B1032" s="1"/>
      <c r="C1032" s="1"/>
      <c r="D1032" s="1"/>
      <c r="E1032" s="78" t="s">
        <v>522</v>
      </c>
      <c r="F1032" s="78"/>
      <c r="G1032" s="4">
        <f>SUM(G1027,G1031)</f>
        <v>61.42</v>
      </c>
    </row>
    <row r="1033" spans="1:7" ht="15" customHeight="1">
      <c r="A1033" s="1"/>
      <c r="B1033" s="1"/>
      <c r="C1033" s="1"/>
      <c r="D1033" s="1"/>
      <c r="E1033" s="78" t="s">
        <v>523</v>
      </c>
      <c r="F1033" s="78"/>
      <c r="G1033" s="4">
        <f>ROUND(G1032*(0/100),2)</f>
        <v>0</v>
      </c>
    </row>
    <row r="1034" spans="1:7" ht="15" customHeight="1">
      <c r="A1034" s="1"/>
      <c r="B1034" s="1"/>
      <c r="C1034" s="1"/>
      <c r="D1034" s="1"/>
      <c r="E1034" s="78" t="s">
        <v>524</v>
      </c>
      <c r="F1034" s="78"/>
      <c r="G1034" s="4">
        <f>G1033+G1032</f>
        <v>61.42</v>
      </c>
    </row>
    <row r="1035" spans="1:7" ht="9.9499999999999993" customHeight="1">
      <c r="A1035" s="1"/>
      <c r="B1035" s="1"/>
      <c r="C1035" s="1"/>
      <c r="D1035" s="1"/>
      <c r="E1035" s="79"/>
      <c r="F1035" s="79"/>
      <c r="G1035" s="79"/>
    </row>
    <row r="1036" spans="1:7" ht="20.100000000000001" customHeight="1">
      <c r="A1036" s="80" t="s">
        <v>1668</v>
      </c>
      <c r="B1036" s="80"/>
      <c r="C1036" s="80"/>
      <c r="D1036" s="80"/>
      <c r="E1036" s="80"/>
      <c r="F1036" s="80"/>
      <c r="G1036" s="80"/>
    </row>
    <row r="1037" spans="1:7" ht="15" customHeight="1">
      <c r="A1037" s="76" t="s">
        <v>553</v>
      </c>
      <c r="B1037" s="76"/>
      <c r="C1037" s="12" t="s">
        <v>4</v>
      </c>
      <c r="D1037" s="12" t="s">
        <v>501</v>
      </c>
      <c r="E1037" s="12" t="s">
        <v>502</v>
      </c>
      <c r="F1037" s="12" t="s">
        <v>503</v>
      </c>
      <c r="G1037" s="12" t="s">
        <v>504</v>
      </c>
    </row>
    <row r="1038" spans="1:7" ht="15" customHeight="1">
      <c r="A1038" s="18" t="s">
        <v>1669</v>
      </c>
      <c r="B1038" s="19" t="s">
        <v>1670</v>
      </c>
      <c r="C1038" s="18" t="s">
        <v>14</v>
      </c>
      <c r="D1038" s="18" t="s">
        <v>101</v>
      </c>
      <c r="E1038" s="20">
        <v>1.1100000000000001</v>
      </c>
      <c r="F1038" s="21">
        <v>8.0299999999999994</v>
      </c>
      <c r="G1038" s="21">
        <f>TRUNC(TRUNC(E1038,8)*F1038,2)</f>
        <v>8.91</v>
      </c>
    </row>
    <row r="1039" spans="1:7" ht="15" customHeight="1">
      <c r="A1039" s="1"/>
      <c r="B1039" s="1"/>
      <c r="C1039" s="1"/>
      <c r="D1039" s="1"/>
      <c r="E1039" s="77" t="s">
        <v>555</v>
      </c>
      <c r="F1039" s="77"/>
      <c r="G1039" s="22">
        <f>SUM(G1038:G1038)</f>
        <v>8.91</v>
      </c>
    </row>
    <row r="1040" spans="1:7" ht="15" customHeight="1">
      <c r="A1040" s="76" t="s">
        <v>586</v>
      </c>
      <c r="B1040" s="76"/>
      <c r="C1040" s="12" t="s">
        <v>4</v>
      </c>
      <c r="D1040" s="12" t="s">
        <v>501</v>
      </c>
      <c r="E1040" s="12" t="s">
        <v>502</v>
      </c>
      <c r="F1040" s="12" t="s">
        <v>503</v>
      </c>
      <c r="G1040" s="12" t="s">
        <v>504</v>
      </c>
    </row>
    <row r="1041" spans="1:7" ht="21" customHeight="1">
      <c r="A1041" s="18" t="s">
        <v>828</v>
      </c>
      <c r="B1041" s="19" t="s">
        <v>829</v>
      </c>
      <c r="C1041" s="18" t="s">
        <v>14</v>
      </c>
      <c r="D1041" s="18" t="s">
        <v>15</v>
      </c>
      <c r="E1041" s="20">
        <v>1.4E-3</v>
      </c>
      <c r="F1041" s="21">
        <v>23.22</v>
      </c>
      <c r="G1041" s="21">
        <f>TRUNC(TRUNC(E1041,8)*F1041,2)</f>
        <v>0.03</v>
      </c>
    </row>
    <row r="1042" spans="1:7" ht="15" customHeight="1">
      <c r="A1042" s="18" t="s">
        <v>830</v>
      </c>
      <c r="B1042" s="19" t="s">
        <v>831</v>
      </c>
      <c r="C1042" s="18" t="s">
        <v>14</v>
      </c>
      <c r="D1042" s="18" t="s">
        <v>15</v>
      </c>
      <c r="E1042" s="20">
        <v>8.8000000000000005E-3</v>
      </c>
      <c r="F1042" s="21">
        <v>28.73</v>
      </c>
      <c r="G1042" s="21">
        <f>TRUNC(TRUNC(E1042,8)*F1042,2)</f>
        <v>0.25</v>
      </c>
    </row>
    <row r="1043" spans="1:7" ht="18" customHeight="1">
      <c r="A1043" s="1"/>
      <c r="B1043" s="1"/>
      <c r="C1043" s="1"/>
      <c r="D1043" s="1"/>
      <c r="E1043" s="77" t="s">
        <v>589</v>
      </c>
      <c r="F1043" s="77"/>
      <c r="G1043" s="22">
        <f>SUM(G1041:G1042)</f>
        <v>0.28000000000000003</v>
      </c>
    </row>
    <row r="1044" spans="1:7" ht="15" customHeight="1">
      <c r="A1044" s="1"/>
      <c r="B1044" s="1"/>
      <c r="C1044" s="1"/>
      <c r="D1044" s="1"/>
      <c r="E1044" s="78" t="s">
        <v>522</v>
      </c>
      <c r="F1044" s="78"/>
      <c r="G1044" s="4">
        <f>SUM(G1039,G1043)</f>
        <v>9.19</v>
      </c>
    </row>
    <row r="1045" spans="1:7" ht="15" customHeight="1">
      <c r="A1045" s="1"/>
      <c r="B1045" s="1"/>
      <c r="C1045" s="1"/>
      <c r="D1045" s="1"/>
      <c r="E1045" s="78" t="s">
        <v>523</v>
      </c>
      <c r="F1045" s="78"/>
      <c r="G1045" s="4">
        <f>ROUND(G1044*(0/100),2)</f>
        <v>0</v>
      </c>
    </row>
    <row r="1046" spans="1:7" ht="15" customHeight="1">
      <c r="A1046" s="1"/>
      <c r="B1046" s="1"/>
      <c r="C1046" s="1"/>
      <c r="D1046" s="1"/>
      <c r="E1046" s="78" t="s">
        <v>524</v>
      </c>
      <c r="F1046" s="78"/>
      <c r="G1046" s="4">
        <f>G1045+G1044</f>
        <v>9.19</v>
      </c>
    </row>
    <row r="1047" spans="1:7" ht="9.9499999999999993" customHeight="1">
      <c r="A1047" s="1"/>
      <c r="B1047" s="1"/>
      <c r="C1047" s="1"/>
      <c r="D1047" s="1"/>
      <c r="E1047" s="79"/>
      <c r="F1047" s="79"/>
      <c r="G1047" s="79"/>
    </row>
    <row r="1048" spans="1:7" ht="20.100000000000001" customHeight="1">
      <c r="A1048" s="80" t="s">
        <v>1671</v>
      </c>
      <c r="B1048" s="80"/>
      <c r="C1048" s="80"/>
      <c r="D1048" s="80"/>
      <c r="E1048" s="80"/>
      <c r="F1048" s="80"/>
      <c r="G1048" s="80"/>
    </row>
    <row r="1049" spans="1:7" ht="15" customHeight="1">
      <c r="A1049" s="76" t="s">
        <v>553</v>
      </c>
      <c r="B1049" s="76"/>
      <c r="C1049" s="12" t="s">
        <v>4</v>
      </c>
      <c r="D1049" s="12" t="s">
        <v>501</v>
      </c>
      <c r="E1049" s="12" t="s">
        <v>502</v>
      </c>
      <c r="F1049" s="12" t="s">
        <v>503</v>
      </c>
      <c r="G1049" s="12" t="s">
        <v>504</v>
      </c>
    </row>
    <row r="1050" spans="1:7" ht="15" customHeight="1">
      <c r="A1050" s="18" t="s">
        <v>1672</v>
      </c>
      <c r="B1050" s="19" t="s">
        <v>1673</v>
      </c>
      <c r="C1050" s="18" t="s">
        <v>14</v>
      </c>
      <c r="D1050" s="18" t="s">
        <v>101</v>
      </c>
      <c r="E1050" s="20">
        <v>1.1100000000000001</v>
      </c>
      <c r="F1050" s="21">
        <v>6.96</v>
      </c>
      <c r="G1050" s="21">
        <f>TRUNC(TRUNC(E1050,8)*F1050,2)</f>
        <v>7.72</v>
      </c>
    </row>
    <row r="1051" spans="1:7" ht="15" customHeight="1">
      <c r="A1051" s="1"/>
      <c r="B1051" s="1"/>
      <c r="C1051" s="1"/>
      <c r="D1051" s="1"/>
      <c r="E1051" s="77" t="s">
        <v>555</v>
      </c>
      <c r="F1051" s="77"/>
      <c r="G1051" s="22">
        <f>SUM(G1050:G1050)</f>
        <v>7.72</v>
      </c>
    </row>
    <row r="1052" spans="1:7" ht="15" customHeight="1">
      <c r="A1052" s="76" t="s">
        <v>586</v>
      </c>
      <c r="B1052" s="76"/>
      <c r="C1052" s="12" t="s">
        <v>4</v>
      </c>
      <c r="D1052" s="12" t="s">
        <v>501</v>
      </c>
      <c r="E1052" s="12" t="s">
        <v>502</v>
      </c>
      <c r="F1052" s="12" t="s">
        <v>503</v>
      </c>
      <c r="G1052" s="12" t="s">
        <v>504</v>
      </c>
    </row>
    <row r="1053" spans="1:7" ht="21" customHeight="1">
      <c r="A1053" s="18" t="s">
        <v>828</v>
      </c>
      <c r="B1053" s="19" t="s">
        <v>829</v>
      </c>
      <c r="C1053" s="18" t="s">
        <v>14</v>
      </c>
      <c r="D1053" s="18" t="s">
        <v>15</v>
      </c>
      <c r="E1053" s="20">
        <v>8.0000000000000004E-4</v>
      </c>
      <c r="F1053" s="21">
        <v>23.22</v>
      </c>
      <c r="G1053" s="21">
        <f>TRUNC(TRUNC(E1053,8)*F1053,2)</f>
        <v>0.01</v>
      </c>
    </row>
    <row r="1054" spans="1:7" ht="15" customHeight="1">
      <c r="A1054" s="18" t="s">
        <v>830</v>
      </c>
      <c r="B1054" s="19" t="s">
        <v>831</v>
      </c>
      <c r="C1054" s="18" t="s">
        <v>14</v>
      </c>
      <c r="D1054" s="18" t="s">
        <v>15</v>
      </c>
      <c r="E1054" s="20">
        <v>4.7999999999999996E-3</v>
      </c>
      <c r="F1054" s="21">
        <v>28.73</v>
      </c>
      <c r="G1054" s="21">
        <f>TRUNC(TRUNC(E1054,8)*F1054,2)</f>
        <v>0.13</v>
      </c>
    </row>
    <row r="1055" spans="1:7" ht="18" customHeight="1">
      <c r="A1055" s="1"/>
      <c r="B1055" s="1"/>
      <c r="C1055" s="1"/>
      <c r="D1055" s="1"/>
      <c r="E1055" s="77" t="s">
        <v>589</v>
      </c>
      <c r="F1055" s="77"/>
      <c r="G1055" s="22">
        <f>SUM(G1053:G1054)</f>
        <v>0.14000000000000001</v>
      </c>
    </row>
    <row r="1056" spans="1:7" ht="15" customHeight="1">
      <c r="A1056" s="1"/>
      <c r="B1056" s="1"/>
      <c r="C1056" s="1"/>
      <c r="D1056" s="1"/>
      <c r="E1056" s="78" t="s">
        <v>522</v>
      </c>
      <c r="F1056" s="78"/>
      <c r="G1056" s="4">
        <f>SUM(G1051,G1055)</f>
        <v>7.8599999999999994</v>
      </c>
    </row>
    <row r="1057" spans="1:7" ht="15" customHeight="1">
      <c r="A1057" s="1"/>
      <c r="B1057" s="1"/>
      <c r="C1057" s="1"/>
      <c r="D1057" s="1"/>
      <c r="E1057" s="78" t="s">
        <v>523</v>
      </c>
      <c r="F1057" s="78"/>
      <c r="G1057" s="4">
        <f>ROUND(G1056*(0/100),2)</f>
        <v>0</v>
      </c>
    </row>
    <row r="1058" spans="1:7" ht="15" customHeight="1">
      <c r="A1058" s="1"/>
      <c r="B1058" s="1"/>
      <c r="C1058" s="1"/>
      <c r="D1058" s="1"/>
      <c r="E1058" s="78" t="s">
        <v>524</v>
      </c>
      <c r="F1058" s="78"/>
      <c r="G1058" s="4">
        <f>G1057+G1056</f>
        <v>7.8599999999999994</v>
      </c>
    </row>
    <row r="1059" spans="1:7" ht="9.9499999999999993" customHeight="1">
      <c r="A1059" s="1"/>
      <c r="B1059" s="1"/>
      <c r="C1059" s="1"/>
      <c r="D1059" s="1"/>
      <c r="E1059" s="79"/>
      <c r="F1059" s="79"/>
      <c r="G1059" s="79"/>
    </row>
    <row r="1060" spans="1:7" ht="20.100000000000001" customHeight="1">
      <c r="A1060" s="80" t="s">
        <v>1674</v>
      </c>
      <c r="B1060" s="80"/>
      <c r="C1060" s="80"/>
      <c r="D1060" s="80"/>
      <c r="E1060" s="80"/>
      <c r="F1060" s="80"/>
      <c r="G1060" s="80"/>
    </row>
    <row r="1061" spans="1:7" ht="15" customHeight="1">
      <c r="A1061" s="76" t="s">
        <v>553</v>
      </c>
      <c r="B1061" s="76"/>
      <c r="C1061" s="12" t="s">
        <v>4</v>
      </c>
      <c r="D1061" s="12" t="s">
        <v>501</v>
      </c>
      <c r="E1061" s="12" t="s">
        <v>502</v>
      </c>
      <c r="F1061" s="12" t="s">
        <v>503</v>
      </c>
      <c r="G1061" s="12" t="s">
        <v>504</v>
      </c>
    </row>
    <row r="1062" spans="1:7" ht="15" customHeight="1">
      <c r="A1062" s="18" t="s">
        <v>1675</v>
      </c>
      <c r="B1062" s="19" t="s">
        <v>1676</v>
      </c>
      <c r="C1062" s="18" t="s">
        <v>14</v>
      </c>
      <c r="D1062" s="18" t="s">
        <v>101</v>
      </c>
      <c r="E1062" s="20">
        <v>1.1100000000000001</v>
      </c>
      <c r="F1062" s="21">
        <v>8.52</v>
      </c>
      <c r="G1062" s="21">
        <f>TRUNC(TRUNC(E1062,8)*F1062,2)</f>
        <v>9.4499999999999993</v>
      </c>
    </row>
    <row r="1063" spans="1:7" ht="15" customHeight="1">
      <c r="A1063" s="1"/>
      <c r="B1063" s="1"/>
      <c r="C1063" s="1"/>
      <c r="D1063" s="1"/>
      <c r="E1063" s="77" t="s">
        <v>555</v>
      </c>
      <c r="F1063" s="77"/>
      <c r="G1063" s="22">
        <f>SUM(G1062:G1062)</f>
        <v>9.4499999999999993</v>
      </c>
    </row>
    <row r="1064" spans="1:7" ht="15" customHeight="1">
      <c r="A1064" s="76" t="s">
        <v>586</v>
      </c>
      <c r="B1064" s="76"/>
      <c r="C1064" s="12" t="s">
        <v>4</v>
      </c>
      <c r="D1064" s="12" t="s">
        <v>501</v>
      </c>
      <c r="E1064" s="12" t="s">
        <v>502</v>
      </c>
      <c r="F1064" s="12" t="s">
        <v>503</v>
      </c>
      <c r="G1064" s="12" t="s">
        <v>504</v>
      </c>
    </row>
    <row r="1065" spans="1:7" ht="21" customHeight="1">
      <c r="A1065" s="18" t="s">
        <v>828</v>
      </c>
      <c r="B1065" s="19" t="s">
        <v>829</v>
      </c>
      <c r="C1065" s="18" t="s">
        <v>14</v>
      </c>
      <c r="D1065" s="18" t="s">
        <v>15</v>
      </c>
      <c r="E1065" s="20">
        <v>2.5999999999999999E-3</v>
      </c>
      <c r="F1065" s="21">
        <v>23.22</v>
      </c>
      <c r="G1065" s="21">
        <f>TRUNC(TRUNC(E1065,8)*F1065,2)</f>
        <v>0.06</v>
      </c>
    </row>
    <row r="1066" spans="1:7" ht="15" customHeight="1">
      <c r="A1066" s="18" t="s">
        <v>830</v>
      </c>
      <c r="B1066" s="19" t="s">
        <v>831</v>
      </c>
      <c r="C1066" s="18" t="s">
        <v>14</v>
      </c>
      <c r="D1066" s="18" t="s">
        <v>15</v>
      </c>
      <c r="E1066" s="20">
        <v>1.6199999999999999E-2</v>
      </c>
      <c r="F1066" s="21">
        <v>28.73</v>
      </c>
      <c r="G1066" s="21">
        <f>TRUNC(TRUNC(E1066,8)*F1066,2)</f>
        <v>0.46</v>
      </c>
    </row>
    <row r="1067" spans="1:7" ht="18" customHeight="1">
      <c r="A1067" s="1"/>
      <c r="B1067" s="1"/>
      <c r="C1067" s="1"/>
      <c r="D1067" s="1"/>
      <c r="E1067" s="77" t="s">
        <v>589</v>
      </c>
      <c r="F1067" s="77"/>
      <c r="G1067" s="22">
        <f>SUM(G1065:G1066)</f>
        <v>0.52</v>
      </c>
    </row>
    <row r="1068" spans="1:7" ht="15" customHeight="1">
      <c r="A1068" s="1"/>
      <c r="B1068" s="1"/>
      <c r="C1068" s="1"/>
      <c r="D1068" s="1"/>
      <c r="E1068" s="78" t="s">
        <v>522</v>
      </c>
      <c r="F1068" s="78"/>
      <c r="G1068" s="4">
        <f>SUM(G1063,G1067)</f>
        <v>9.9699999999999989</v>
      </c>
    </row>
    <row r="1069" spans="1:7" ht="15" customHeight="1">
      <c r="A1069" s="1"/>
      <c r="B1069" s="1"/>
      <c r="C1069" s="1"/>
      <c r="D1069" s="1"/>
      <c r="E1069" s="78" t="s">
        <v>523</v>
      </c>
      <c r="F1069" s="78"/>
      <c r="G1069" s="4">
        <f>ROUND(G1068*(0/100),2)</f>
        <v>0</v>
      </c>
    </row>
    <row r="1070" spans="1:7" ht="15" customHeight="1">
      <c r="A1070" s="1"/>
      <c r="B1070" s="1"/>
      <c r="C1070" s="1"/>
      <c r="D1070" s="1"/>
      <c r="E1070" s="78" t="s">
        <v>524</v>
      </c>
      <c r="F1070" s="78"/>
      <c r="G1070" s="4">
        <f>G1069+G1068</f>
        <v>9.9699999999999989</v>
      </c>
    </row>
    <row r="1071" spans="1:7" ht="9.9499999999999993" customHeight="1">
      <c r="A1071" s="1"/>
      <c r="B1071" s="1"/>
      <c r="C1071" s="1"/>
      <c r="D1071" s="1"/>
      <c r="E1071" s="79"/>
      <c r="F1071" s="79"/>
      <c r="G1071" s="79"/>
    </row>
    <row r="1072" spans="1:7" ht="20.100000000000001" customHeight="1">
      <c r="A1072" s="80" t="s">
        <v>1677</v>
      </c>
      <c r="B1072" s="80"/>
      <c r="C1072" s="80"/>
      <c r="D1072" s="80"/>
      <c r="E1072" s="80"/>
      <c r="F1072" s="80"/>
      <c r="G1072" s="80"/>
    </row>
    <row r="1073" spans="1:7" ht="15" customHeight="1">
      <c r="A1073" s="76" t="s">
        <v>553</v>
      </c>
      <c r="B1073" s="76"/>
      <c r="C1073" s="12" t="s">
        <v>4</v>
      </c>
      <c r="D1073" s="12" t="s">
        <v>501</v>
      </c>
      <c r="E1073" s="12" t="s">
        <v>502</v>
      </c>
      <c r="F1073" s="12" t="s">
        <v>503</v>
      </c>
      <c r="G1073" s="12" t="s">
        <v>504</v>
      </c>
    </row>
    <row r="1074" spans="1:7" ht="21" customHeight="1">
      <c r="A1074" s="18" t="s">
        <v>1678</v>
      </c>
      <c r="B1074" s="19" t="s">
        <v>1679</v>
      </c>
      <c r="C1074" s="18" t="s">
        <v>14</v>
      </c>
      <c r="D1074" s="18" t="s">
        <v>101</v>
      </c>
      <c r="E1074" s="20">
        <v>1.07</v>
      </c>
      <c r="F1074" s="21">
        <v>7.6</v>
      </c>
      <c r="G1074" s="21">
        <f>TRUNC(TRUNC(E1074,8)*F1074,2)</f>
        <v>8.1300000000000008</v>
      </c>
    </row>
    <row r="1075" spans="1:7" ht="15" customHeight="1">
      <c r="A1075" s="1"/>
      <c r="B1075" s="1"/>
      <c r="C1075" s="1"/>
      <c r="D1075" s="1"/>
      <c r="E1075" s="77" t="s">
        <v>555</v>
      </c>
      <c r="F1075" s="77"/>
      <c r="G1075" s="22">
        <f>SUM(G1074:G1074)</f>
        <v>8.1300000000000008</v>
      </c>
    </row>
    <row r="1076" spans="1:7" ht="15" customHeight="1">
      <c r="A1076" s="76" t="s">
        <v>586</v>
      </c>
      <c r="B1076" s="76"/>
      <c r="C1076" s="12" t="s">
        <v>4</v>
      </c>
      <c r="D1076" s="12" t="s">
        <v>501</v>
      </c>
      <c r="E1076" s="12" t="s">
        <v>502</v>
      </c>
      <c r="F1076" s="12" t="s">
        <v>503</v>
      </c>
      <c r="G1076" s="12" t="s">
        <v>504</v>
      </c>
    </row>
    <row r="1077" spans="1:7" ht="21" customHeight="1">
      <c r="A1077" s="18" t="s">
        <v>828</v>
      </c>
      <c r="B1077" s="19" t="s">
        <v>829</v>
      </c>
      <c r="C1077" s="18" t="s">
        <v>14</v>
      </c>
      <c r="D1077" s="18" t="s">
        <v>15</v>
      </c>
      <c r="E1077" s="20">
        <v>1.52E-2</v>
      </c>
      <c r="F1077" s="21">
        <v>23.22</v>
      </c>
      <c r="G1077" s="21">
        <f>TRUNC(TRUNC(E1077,8)*F1077,2)</f>
        <v>0.35</v>
      </c>
    </row>
    <row r="1078" spans="1:7" ht="15" customHeight="1">
      <c r="A1078" s="18" t="s">
        <v>830</v>
      </c>
      <c r="B1078" s="19" t="s">
        <v>831</v>
      </c>
      <c r="C1078" s="18" t="s">
        <v>14</v>
      </c>
      <c r="D1078" s="18" t="s">
        <v>15</v>
      </c>
      <c r="E1078" s="20">
        <v>9.3299999999999994E-2</v>
      </c>
      <c r="F1078" s="21">
        <v>28.73</v>
      </c>
      <c r="G1078" s="21">
        <f>TRUNC(TRUNC(E1078,8)*F1078,2)</f>
        <v>2.68</v>
      </c>
    </row>
    <row r="1079" spans="1:7" ht="18" customHeight="1">
      <c r="A1079" s="1"/>
      <c r="B1079" s="1"/>
      <c r="C1079" s="1"/>
      <c r="D1079" s="1"/>
      <c r="E1079" s="77" t="s">
        <v>589</v>
      </c>
      <c r="F1079" s="77"/>
      <c r="G1079" s="22">
        <f>SUM(G1077:G1078)</f>
        <v>3.0300000000000002</v>
      </c>
    </row>
    <row r="1080" spans="1:7" ht="15" customHeight="1">
      <c r="A1080" s="1"/>
      <c r="B1080" s="1"/>
      <c r="C1080" s="1"/>
      <c r="D1080" s="1"/>
      <c r="E1080" s="78" t="s">
        <v>522</v>
      </c>
      <c r="F1080" s="78"/>
      <c r="G1080" s="4">
        <f>SUM(G1075,G1079)</f>
        <v>11.16</v>
      </c>
    </row>
    <row r="1081" spans="1:7" ht="15" customHeight="1">
      <c r="A1081" s="1"/>
      <c r="B1081" s="1"/>
      <c r="C1081" s="1"/>
      <c r="D1081" s="1"/>
      <c r="E1081" s="78" t="s">
        <v>523</v>
      </c>
      <c r="F1081" s="78"/>
      <c r="G1081" s="4">
        <f>ROUND(G1080*(0/100),2)</f>
        <v>0</v>
      </c>
    </row>
    <row r="1082" spans="1:7" ht="15" customHeight="1">
      <c r="A1082" s="1"/>
      <c r="B1082" s="1"/>
      <c r="C1082" s="1"/>
      <c r="D1082" s="1"/>
      <c r="E1082" s="78" t="s">
        <v>524</v>
      </c>
      <c r="F1082" s="78"/>
      <c r="G1082" s="4">
        <f>G1081+G1080</f>
        <v>11.16</v>
      </c>
    </row>
    <row r="1083" spans="1:7" ht="9.9499999999999993" customHeight="1">
      <c r="A1083" s="1"/>
      <c r="B1083" s="1"/>
      <c r="C1083" s="1"/>
      <c r="D1083" s="1"/>
      <c r="E1083" s="79"/>
      <c r="F1083" s="79"/>
      <c r="G1083" s="79"/>
    </row>
    <row r="1084" spans="1:7" ht="20.100000000000001" customHeight="1">
      <c r="A1084" s="80" t="s">
        <v>1680</v>
      </c>
      <c r="B1084" s="80"/>
      <c r="C1084" s="80"/>
      <c r="D1084" s="80"/>
      <c r="E1084" s="80"/>
      <c r="F1084" s="80"/>
      <c r="G1084" s="80"/>
    </row>
    <row r="1085" spans="1:7" ht="15" customHeight="1">
      <c r="A1085" s="76" t="s">
        <v>553</v>
      </c>
      <c r="B1085" s="76"/>
      <c r="C1085" s="12" t="s">
        <v>4</v>
      </c>
      <c r="D1085" s="12" t="s">
        <v>501</v>
      </c>
      <c r="E1085" s="12" t="s">
        <v>502</v>
      </c>
      <c r="F1085" s="12" t="s">
        <v>503</v>
      </c>
      <c r="G1085" s="12" t="s">
        <v>504</v>
      </c>
    </row>
    <row r="1086" spans="1:7" ht="21" customHeight="1">
      <c r="A1086" s="18" t="s">
        <v>1681</v>
      </c>
      <c r="B1086" s="19" t="s">
        <v>1682</v>
      </c>
      <c r="C1086" s="18" t="s">
        <v>14</v>
      </c>
      <c r="D1086" s="18" t="s">
        <v>58</v>
      </c>
      <c r="E1086" s="20">
        <v>1</v>
      </c>
      <c r="F1086" s="21">
        <v>98.79</v>
      </c>
      <c r="G1086" s="21">
        <f>TRUNC(TRUNC(E1086,8)*F1086,2)</f>
        <v>98.79</v>
      </c>
    </row>
    <row r="1087" spans="1:7" ht="15" customHeight="1">
      <c r="A1087" s="18" t="s">
        <v>1484</v>
      </c>
      <c r="B1087" s="19" t="s">
        <v>1485</v>
      </c>
      <c r="C1087" s="18" t="s">
        <v>14</v>
      </c>
      <c r="D1087" s="18" t="s">
        <v>101</v>
      </c>
      <c r="E1087" s="20">
        <v>0.52710000000000001</v>
      </c>
      <c r="F1087" s="21">
        <v>45.97</v>
      </c>
      <c r="G1087" s="21">
        <f>TRUNC(TRUNC(E1087,8)*F1087,2)</f>
        <v>24.23</v>
      </c>
    </row>
    <row r="1088" spans="1:7" ht="15" customHeight="1">
      <c r="A1088" s="1"/>
      <c r="B1088" s="1"/>
      <c r="C1088" s="1"/>
      <c r="D1088" s="1"/>
      <c r="E1088" s="77" t="s">
        <v>555</v>
      </c>
      <c r="F1088" s="77"/>
      <c r="G1088" s="22">
        <f>SUM(G1086:G1087)</f>
        <v>123.02000000000001</v>
      </c>
    </row>
    <row r="1089" spans="1:7" ht="15" customHeight="1">
      <c r="A1089" s="76" t="s">
        <v>586</v>
      </c>
      <c r="B1089" s="76"/>
      <c r="C1089" s="12" t="s">
        <v>4</v>
      </c>
      <c r="D1089" s="12" t="s">
        <v>501</v>
      </c>
      <c r="E1089" s="12" t="s">
        <v>502</v>
      </c>
      <c r="F1089" s="12" t="s">
        <v>503</v>
      </c>
      <c r="G1089" s="12" t="s">
        <v>504</v>
      </c>
    </row>
    <row r="1090" spans="1:7" ht="21" customHeight="1">
      <c r="A1090" s="18" t="s">
        <v>1683</v>
      </c>
      <c r="B1090" s="19" t="s">
        <v>1684</v>
      </c>
      <c r="C1090" s="18" t="s">
        <v>14</v>
      </c>
      <c r="D1090" s="18" t="s">
        <v>15</v>
      </c>
      <c r="E1090" s="20">
        <v>0.8458</v>
      </c>
      <c r="F1090" s="21">
        <v>28.27</v>
      </c>
      <c r="G1090" s="21">
        <f>TRUNC(TRUNC(E1090,8)*F1090,2)</f>
        <v>23.91</v>
      </c>
    </row>
    <row r="1091" spans="1:7" ht="15" customHeight="1">
      <c r="A1091" s="18" t="s">
        <v>607</v>
      </c>
      <c r="B1091" s="19" t="s">
        <v>608</v>
      </c>
      <c r="C1091" s="18" t="s">
        <v>14</v>
      </c>
      <c r="D1091" s="18" t="s">
        <v>15</v>
      </c>
      <c r="E1091" s="20">
        <v>0.26650000000000001</v>
      </c>
      <c r="F1091" s="21">
        <v>22.1</v>
      </c>
      <c r="G1091" s="21">
        <f>TRUNC(TRUNC(E1091,8)*F1091,2)</f>
        <v>5.88</v>
      </c>
    </row>
    <row r="1092" spans="1:7" ht="18" customHeight="1">
      <c r="A1092" s="1"/>
      <c r="B1092" s="1"/>
      <c r="C1092" s="1"/>
      <c r="D1092" s="1"/>
      <c r="E1092" s="77" t="s">
        <v>589</v>
      </c>
      <c r="F1092" s="77"/>
      <c r="G1092" s="22">
        <f>SUM(G1090:G1091)</f>
        <v>29.79</v>
      </c>
    </row>
    <row r="1093" spans="1:7" ht="15" customHeight="1">
      <c r="A1093" s="1"/>
      <c r="B1093" s="1"/>
      <c r="C1093" s="1"/>
      <c r="D1093" s="1"/>
      <c r="E1093" s="78" t="s">
        <v>522</v>
      </c>
      <c r="F1093" s="78"/>
      <c r="G1093" s="4">
        <f>SUM(G1088,G1092)</f>
        <v>152.81</v>
      </c>
    </row>
    <row r="1094" spans="1:7" ht="15" customHeight="1">
      <c r="A1094" s="1"/>
      <c r="B1094" s="1"/>
      <c r="C1094" s="1"/>
      <c r="D1094" s="1"/>
      <c r="E1094" s="78" t="s">
        <v>523</v>
      </c>
      <c r="F1094" s="78"/>
      <c r="G1094" s="4">
        <f>ROUND(G1093*(0/100),2)</f>
        <v>0</v>
      </c>
    </row>
    <row r="1095" spans="1:7" ht="15" customHeight="1">
      <c r="A1095" s="1"/>
      <c r="B1095" s="1"/>
      <c r="C1095" s="1"/>
      <c r="D1095" s="1"/>
      <c r="E1095" s="78" t="s">
        <v>524</v>
      </c>
      <c r="F1095" s="78"/>
      <c r="G1095" s="4">
        <f>G1094+G1093</f>
        <v>152.81</v>
      </c>
    </row>
    <row r="1096" spans="1:7" ht="9.9499999999999993" customHeight="1">
      <c r="A1096" s="1"/>
      <c r="B1096" s="1"/>
      <c r="C1096" s="1"/>
      <c r="D1096" s="1"/>
      <c r="E1096" s="79"/>
      <c r="F1096" s="79"/>
      <c r="G1096" s="79"/>
    </row>
    <row r="1097" spans="1:7" ht="20.100000000000001" customHeight="1">
      <c r="A1097" s="80" t="s">
        <v>1685</v>
      </c>
      <c r="B1097" s="80"/>
      <c r="C1097" s="80"/>
      <c r="D1097" s="80"/>
      <c r="E1097" s="80"/>
      <c r="F1097" s="80"/>
      <c r="G1097" s="80"/>
    </row>
    <row r="1098" spans="1:7" ht="15" customHeight="1">
      <c r="A1098" s="76" t="s">
        <v>514</v>
      </c>
      <c r="B1098" s="76"/>
      <c r="C1098" s="12" t="s">
        <v>4</v>
      </c>
      <c r="D1098" s="12" t="s">
        <v>501</v>
      </c>
      <c r="E1098" s="12" t="s">
        <v>502</v>
      </c>
      <c r="F1098" s="12" t="s">
        <v>503</v>
      </c>
      <c r="G1098" s="12" t="s">
        <v>504</v>
      </c>
    </row>
    <row r="1099" spans="1:7" ht="15" customHeight="1">
      <c r="A1099" s="18" t="s">
        <v>1367</v>
      </c>
      <c r="B1099" s="19" t="s">
        <v>1368</v>
      </c>
      <c r="C1099" s="18" t="s">
        <v>14</v>
      </c>
      <c r="D1099" s="18" t="s">
        <v>15</v>
      </c>
      <c r="E1099" s="20">
        <v>1.328E-2</v>
      </c>
      <c r="F1099" s="21">
        <v>15.09</v>
      </c>
      <c r="G1099" s="21">
        <f>TRUNC(TRUNC(E1099,8)*F1099,2)</f>
        <v>0.2</v>
      </c>
    </row>
    <row r="1100" spans="1:7" ht="15" customHeight="1">
      <c r="A1100" s="1"/>
      <c r="B1100" s="1"/>
      <c r="C1100" s="1"/>
      <c r="D1100" s="1"/>
      <c r="E1100" s="77" t="s">
        <v>517</v>
      </c>
      <c r="F1100" s="77"/>
      <c r="G1100" s="22">
        <f>SUM(G1099:G1099)</f>
        <v>0.2</v>
      </c>
    </row>
    <row r="1101" spans="1:7" ht="15" customHeight="1">
      <c r="A1101" s="1"/>
      <c r="B1101" s="1"/>
      <c r="C1101" s="1"/>
      <c r="D1101" s="1"/>
      <c r="E1101" s="78" t="s">
        <v>522</v>
      </c>
      <c r="F1101" s="78"/>
      <c r="G1101" s="4">
        <f>SUM(G1100)</f>
        <v>0.2</v>
      </c>
    </row>
    <row r="1102" spans="1:7" ht="15" customHeight="1">
      <c r="A1102" s="1"/>
      <c r="B1102" s="1"/>
      <c r="C1102" s="1"/>
      <c r="D1102" s="1"/>
      <c r="E1102" s="78" t="s">
        <v>523</v>
      </c>
      <c r="F1102" s="78"/>
      <c r="G1102" s="4">
        <f>ROUND(G1101*(0/100),2)</f>
        <v>0</v>
      </c>
    </row>
    <row r="1103" spans="1:7" ht="15" customHeight="1">
      <c r="A1103" s="1"/>
      <c r="B1103" s="1"/>
      <c r="C1103" s="1"/>
      <c r="D1103" s="1"/>
      <c r="E1103" s="78" t="s">
        <v>524</v>
      </c>
      <c r="F1103" s="78"/>
      <c r="G1103" s="4">
        <f>G1102+G1101</f>
        <v>0.2</v>
      </c>
    </row>
    <row r="1104" spans="1:7" ht="9.9499999999999993" customHeight="1">
      <c r="A1104" s="1"/>
      <c r="B1104" s="1"/>
      <c r="C1104" s="1"/>
      <c r="D1104" s="1"/>
      <c r="E1104" s="79"/>
      <c r="F1104" s="79"/>
      <c r="G1104" s="79"/>
    </row>
    <row r="1105" spans="1:7" ht="20.100000000000001" customHeight="1">
      <c r="A1105" s="80" t="s">
        <v>1686</v>
      </c>
      <c r="B1105" s="80"/>
      <c r="C1105" s="80"/>
      <c r="D1105" s="80"/>
      <c r="E1105" s="80"/>
      <c r="F1105" s="80"/>
      <c r="G1105" s="80"/>
    </row>
    <row r="1106" spans="1:7" ht="15" customHeight="1">
      <c r="A1106" s="76" t="s">
        <v>514</v>
      </c>
      <c r="B1106" s="76"/>
      <c r="C1106" s="12" t="s">
        <v>4</v>
      </c>
      <c r="D1106" s="12" t="s">
        <v>501</v>
      </c>
      <c r="E1106" s="12" t="s">
        <v>502</v>
      </c>
      <c r="F1106" s="12" t="s">
        <v>503</v>
      </c>
      <c r="G1106" s="12" t="s">
        <v>504</v>
      </c>
    </row>
    <row r="1107" spans="1:7" ht="15" customHeight="1">
      <c r="A1107" s="18" t="s">
        <v>1376</v>
      </c>
      <c r="B1107" s="19" t="s">
        <v>1377</v>
      </c>
      <c r="C1107" s="18" t="s">
        <v>14</v>
      </c>
      <c r="D1107" s="18" t="s">
        <v>15</v>
      </c>
      <c r="E1107" s="20">
        <v>1.6990000000000002E-2</v>
      </c>
      <c r="F1107" s="21">
        <v>15.09</v>
      </c>
      <c r="G1107" s="21">
        <f>TRUNC(TRUNC(E1107,8)*F1107,2)</f>
        <v>0.25</v>
      </c>
    </row>
    <row r="1108" spans="1:7" ht="15" customHeight="1">
      <c r="A1108" s="1"/>
      <c r="B1108" s="1"/>
      <c r="C1108" s="1"/>
      <c r="D1108" s="1"/>
      <c r="E1108" s="77" t="s">
        <v>517</v>
      </c>
      <c r="F1108" s="77"/>
      <c r="G1108" s="22">
        <f>SUM(G1107:G1107)</f>
        <v>0.25</v>
      </c>
    </row>
    <row r="1109" spans="1:7" ht="15" customHeight="1">
      <c r="A1109" s="1"/>
      <c r="B1109" s="1"/>
      <c r="C1109" s="1"/>
      <c r="D1109" s="1"/>
      <c r="E1109" s="78" t="s">
        <v>522</v>
      </c>
      <c r="F1109" s="78"/>
      <c r="G1109" s="4">
        <f>SUM(G1108)</f>
        <v>0.25</v>
      </c>
    </row>
    <row r="1110" spans="1:7" ht="15" customHeight="1">
      <c r="A1110" s="1"/>
      <c r="B1110" s="1"/>
      <c r="C1110" s="1"/>
      <c r="D1110" s="1"/>
      <c r="E1110" s="78" t="s">
        <v>523</v>
      </c>
      <c r="F1110" s="78"/>
      <c r="G1110" s="4">
        <f>ROUND(G1109*(0/100),2)</f>
        <v>0</v>
      </c>
    </row>
    <row r="1111" spans="1:7" ht="15" customHeight="1">
      <c r="A1111" s="1"/>
      <c r="B1111" s="1"/>
      <c r="C1111" s="1"/>
      <c r="D1111" s="1"/>
      <c r="E1111" s="78" t="s">
        <v>524</v>
      </c>
      <c r="F1111" s="78"/>
      <c r="G1111" s="4">
        <f>G1110+G1109</f>
        <v>0.25</v>
      </c>
    </row>
    <row r="1112" spans="1:7" ht="9.9499999999999993" customHeight="1">
      <c r="A1112" s="1"/>
      <c r="B1112" s="1"/>
      <c r="C1112" s="1"/>
      <c r="D1112" s="1"/>
      <c r="E1112" s="79"/>
      <c r="F1112" s="79"/>
      <c r="G1112" s="79"/>
    </row>
    <row r="1113" spans="1:7" ht="20.100000000000001" customHeight="1">
      <c r="A1113" s="80" t="s">
        <v>1687</v>
      </c>
      <c r="B1113" s="80"/>
      <c r="C1113" s="80"/>
      <c r="D1113" s="80"/>
      <c r="E1113" s="80"/>
      <c r="F1113" s="80"/>
      <c r="G1113" s="80"/>
    </row>
    <row r="1114" spans="1:7" ht="15" customHeight="1">
      <c r="A1114" s="76" t="s">
        <v>514</v>
      </c>
      <c r="B1114" s="76"/>
      <c r="C1114" s="12" t="s">
        <v>4</v>
      </c>
      <c r="D1114" s="12" t="s">
        <v>501</v>
      </c>
      <c r="E1114" s="12" t="s">
        <v>502</v>
      </c>
      <c r="F1114" s="12" t="s">
        <v>503</v>
      </c>
      <c r="G1114" s="12" t="s">
        <v>504</v>
      </c>
    </row>
    <row r="1115" spans="1:7" ht="15" customHeight="1">
      <c r="A1115" s="18" t="s">
        <v>1381</v>
      </c>
      <c r="B1115" s="19" t="s">
        <v>1382</v>
      </c>
      <c r="C1115" s="18" t="s">
        <v>14</v>
      </c>
      <c r="D1115" s="18" t="s">
        <v>15</v>
      </c>
      <c r="E1115" s="20">
        <v>1.328E-2</v>
      </c>
      <c r="F1115" s="21">
        <v>14.27</v>
      </c>
      <c r="G1115" s="21">
        <f>TRUNC(TRUNC(E1115,8)*F1115,2)</f>
        <v>0.18</v>
      </c>
    </row>
    <row r="1116" spans="1:7" ht="15" customHeight="1">
      <c r="A1116" s="1"/>
      <c r="B1116" s="1"/>
      <c r="C1116" s="1"/>
      <c r="D1116" s="1"/>
      <c r="E1116" s="77" t="s">
        <v>517</v>
      </c>
      <c r="F1116" s="77"/>
      <c r="G1116" s="22">
        <f>SUM(G1115:G1115)</f>
        <v>0.18</v>
      </c>
    </row>
    <row r="1117" spans="1:7" ht="15" customHeight="1">
      <c r="A1117" s="1"/>
      <c r="B1117" s="1"/>
      <c r="C1117" s="1"/>
      <c r="D1117" s="1"/>
      <c r="E1117" s="78" t="s">
        <v>522</v>
      </c>
      <c r="F1117" s="78"/>
      <c r="G1117" s="4">
        <f>SUM(G1116)</f>
        <v>0.18</v>
      </c>
    </row>
    <row r="1118" spans="1:7" ht="15" customHeight="1">
      <c r="A1118" s="1"/>
      <c r="B1118" s="1"/>
      <c r="C1118" s="1"/>
      <c r="D1118" s="1"/>
      <c r="E1118" s="78" t="s">
        <v>523</v>
      </c>
      <c r="F1118" s="78"/>
      <c r="G1118" s="4">
        <f>ROUND(G1117*(0/100),2)</f>
        <v>0</v>
      </c>
    </row>
    <row r="1119" spans="1:7" ht="15" customHeight="1">
      <c r="A1119" s="1"/>
      <c r="B1119" s="1"/>
      <c r="C1119" s="1"/>
      <c r="D1119" s="1"/>
      <c r="E1119" s="78" t="s">
        <v>524</v>
      </c>
      <c r="F1119" s="78"/>
      <c r="G1119" s="4">
        <f>G1118+G1117</f>
        <v>0.18</v>
      </c>
    </row>
    <row r="1120" spans="1:7" ht="9.9499999999999993" customHeight="1">
      <c r="A1120" s="1"/>
      <c r="B1120" s="1"/>
      <c r="C1120" s="1"/>
      <c r="D1120" s="1"/>
      <c r="E1120" s="79"/>
      <c r="F1120" s="79"/>
      <c r="G1120" s="79"/>
    </row>
    <row r="1121" spans="1:7" ht="20.100000000000001" customHeight="1">
      <c r="A1121" s="80" t="s">
        <v>1688</v>
      </c>
      <c r="B1121" s="80"/>
      <c r="C1121" s="80"/>
      <c r="D1121" s="80"/>
      <c r="E1121" s="80"/>
      <c r="F1121" s="80"/>
      <c r="G1121" s="80"/>
    </row>
    <row r="1122" spans="1:7" ht="15" customHeight="1">
      <c r="A1122" s="76" t="s">
        <v>514</v>
      </c>
      <c r="B1122" s="76"/>
      <c r="C1122" s="12" t="s">
        <v>4</v>
      </c>
      <c r="D1122" s="12" t="s">
        <v>501</v>
      </c>
      <c r="E1122" s="12" t="s">
        <v>502</v>
      </c>
      <c r="F1122" s="12" t="s">
        <v>503</v>
      </c>
      <c r="G1122" s="12" t="s">
        <v>504</v>
      </c>
    </row>
    <row r="1123" spans="1:7" ht="15" customHeight="1">
      <c r="A1123" s="18" t="s">
        <v>1390</v>
      </c>
      <c r="B1123" s="19" t="s">
        <v>1391</v>
      </c>
      <c r="C1123" s="18" t="s">
        <v>14</v>
      </c>
      <c r="D1123" s="18" t="s">
        <v>15</v>
      </c>
      <c r="E1123" s="20">
        <v>1.328E-2</v>
      </c>
      <c r="F1123" s="21">
        <v>14.27</v>
      </c>
      <c r="G1123" s="21">
        <f>TRUNC(TRUNC(E1123,8)*F1123,2)</f>
        <v>0.18</v>
      </c>
    </row>
    <row r="1124" spans="1:7" ht="15" customHeight="1">
      <c r="A1124" s="1"/>
      <c r="B1124" s="1"/>
      <c r="C1124" s="1"/>
      <c r="D1124" s="1"/>
      <c r="E1124" s="77" t="s">
        <v>517</v>
      </c>
      <c r="F1124" s="77"/>
      <c r="G1124" s="22">
        <f>SUM(G1123:G1123)</f>
        <v>0.18</v>
      </c>
    </row>
    <row r="1125" spans="1:7" ht="15" customHeight="1">
      <c r="A1125" s="1"/>
      <c r="B1125" s="1"/>
      <c r="C1125" s="1"/>
      <c r="D1125" s="1"/>
      <c r="E1125" s="78" t="s">
        <v>522</v>
      </c>
      <c r="F1125" s="78"/>
      <c r="G1125" s="4">
        <f>SUM(G1124)</f>
        <v>0.18</v>
      </c>
    </row>
    <row r="1126" spans="1:7" ht="15" customHeight="1">
      <c r="A1126" s="1"/>
      <c r="B1126" s="1"/>
      <c r="C1126" s="1"/>
      <c r="D1126" s="1"/>
      <c r="E1126" s="78" t="s">
        <v>523</v>
      </c>
      <c r="F1126" s="78"/>
      <c r="G1126" s="4">
        <f>ROUND(G1125*(0/100),2)</f>
        <v>0</v>
      </c>
    </row>
    <row r="1127" spans="1:7" ht="15" customHeight="1">
      <c r="A1127" s="1"/>
      <c r="B1127" s="1"/>
      <c r="C1127" s="1"/>
      <c r="D1127" s="1"/>
      <c r="E1127" s="78" t="s">
        <v>524</v>
      </c>
      <c r="F1127" s="78"/>
      <c r="G1127" s="4">
        <f>G1126+G1125</f>
        <v>0.18</v>
      </c>
    </row>
    <row r="1128" spans="1:7" ht="9.9499999999999993" customHeight="1">
      <c r="A1128" s="1"/>
      <c r="B1128" s="1"/>
      <c r="C1128" s="1"/>
      <c r="D1128" s="1"/>
      <c r="E1128" s="79"/>
      <c r="F1128" s="79"/>
      <c r="G1128" s="79"/>
    </row>
    <row r="1129" spans="1:7" ht="20.100000000000001" customHeight="1">
      <c r="A1129" s="80" t="s">
        <v>1689</v>
      </c>
      <c r="B1129" s="80"/>
      <c r="C1129" s="80"/>
      <c r="D1129" s="80"/>
      <c r="E1129" s="80"/>
      <c r="F1129" s="80"/>
      <c r="G1129" s="80"/>
    </row>
    <row r="1130" spans="1:7" ht="15" customHeight="1">
      <c r="A1130" s="76" t="s">
        <v>514</v>
      </c>
      <c r="B1130" s="76"/>
      <c r="C1130" s="12" t="s">
        <v>4</v>
      </c>
      <c r="D1130" s="12" t="s">
        <v>501</v>
      </c>
      <c r="E1130" s="12" t="s">
        <v>502</v>
      </c>
      <c r="F1130" s="12" t="s">
        <v>503</v>
      </c>
      <c r="G1130" s="12" t="s">
        <v>504</v>
      </c>
    </row>
    <row r="1131" spans="1:7" ht="15" customHeight="1">
      <c r="A1131" s="18" t="s">
        <v>1439</v>
      </c>
      <c r="B1131" s="19" t="s">
        <v>1440</v>
      </c>
      <c r="C1131" s="18" t="s">
        <v>14</v>
      </c>
      <c r="D1131" s="18" t="s">
        <v>15</v>
      </c>
      <c r="E1131" s="20">
        <v>1.328E-2</v>
      </c>
      <c r="F1131" s="21">
        <v>20.53</v>
      </c>
      <c r="G1131" s="21">
        <f>TRUNC(TRUNC(E1131,8)*F1131,2)</f>
        <v>0.27</v>
      </c>
    </row>
    <row r="1132" spans="1:7" ht="15" customHeight="1">
      <c r="A1132" s="1"/>
      <c r="B1132" s="1"/>
      <c r="C1132" s="1"/>
      <c r="D1132" s="1"/>
      <c r="E1132" s="77" t="s">
        <v>517</v>
      </c>
      <c r="F1132" s="77"/>
      <c r="G1132" s="22">
        <f>SUM(G1131:G1131)</f>
        <v>0.27</v>
      </c>
    </row>
    <row r="1133" spans="1:7" ht="15" customHeight="1">
      <c r="A1133" s="1"/>
      <c r="B1133" s="1"/>
      <c r="C1133" s="1"/>
      <c r="D1133" s="1"/>
      <c r="E1133" s="78" t="s">
        <v>522</v>
      </c>
      <c r="F1133" s="78"/>
      <c r="G1133" s="4">
        <f>SUM(G1132)</f>
        <v>0.27</v>
      </c>
    </row>
    <row r="1134" spans="1:7" ht="15" customHeight="1">
      <c r="A1134" s="1"/>
      <c r="B1134" s="1"/>
      <c r="C1134" s="1"/>
      <c r="D1134" s="1"/>
      <c r="E1134" s="78" t="s">
        <v>523</v>
      </c>
      <c r="F1134" s="78"/>
      <c r="G1134" s="4">
        <f>ROUND(G1133*(0/100),2)</f>
        <v>0</v>
      </c>
    </row>
    <row r="1135" spans="1:7" ht="15" customHeight="1">
      <c r="A1135" s="1"/>
      <c r="B1135" s="1"/>
      <c r="C1135" s="1"/>
      <c r="D1135" s="1"/>
      <c r="E1135" s="78" t="s">
        <v>524</v>
      </c>
      <c r="F1135" s="78"/>
      <c r="G1135" s="4">
        <f>G1134+G1133</f>
        <v>0.27</v>
      </c>
    </row>
    <row r="1136" spans="1:7" ht="9.9499999999999993" customHeight="1">
      <c r="A1136" s="1"/>
      <c r="B1136" s="1"/>
      <c r="C1136" s="1"/>
      <c r="D1136" s="1"/>
      <c r="E1136" s="79"/>
      <c r="F1136" s="79"/>
      <c r="G1136" s="79"/>
    </row>
    <row r="1137" spans="1:7" ht="20.100000000000001" customHeight="1">
      <c r="A1137" s="80" t="s">
        <v>1690</v>
      </c>
      <c r="B1137" s="80"/>
      <c r="C1137" s="80"/>
      <c r="D1137" s="80"/>
      <c r="E1137" s="80"/>
      <c r="F1137" s="80"/>
      <c r="G1137" s="80"/>
    </row>
    <row r="1138" spans="1:7" ht="15" customHeight="1">
      <c r="A1138" s="76" t="s">
        <v>514</v>
      </c>
      <c r="B1138" s="76"/>
      <c r="C1138" s="12" t="s">
        <v>4</v>
      </c>
      <c r="D1138" s="12" t="s">
        <v>501</v>
      </c>
      <c r="E1138" s="12" t="s">
        <v>502</v>
      </c>
      <c r="F1138" s="12" t="s">
        <v>503</v>
      </c>
      <c r="G1138" s="12" t="s">
        <v>504</v>
      </c>
    </row>
    <row r="1139" spans="1:7" ht="15" customHeight="1">
      <c r="A1139" s="18" t="s">
        <v>1454</v>
      </c>
      <c r="B1139" s="19" t="s">
        <v>1455</v>
      </c>
      <c r="C1139" s="18" t="s">
        <v>14</v>
      </c>
      <c r="D1139" s="18" t="s">
        <v>15</v>
      </c>
      <c r="E1139" s="20">
        <v>4.2970000000000001E-2</v>
      </c>
      <c r="F1139" s="21">
        <v>15.09</v>
      </c>
      <c r="G1139" s="21">
        <f>TRUNC(TRUNC(E1139,8)*F1139,2)</f>
        <v>0.64</v>
      </c>
    </row>
    <row r="1140" spans="1:7" ht="15" customHeight="1">
      <c r="A1140" s="1"/>
      <c r="B1140" s="1"/>
      <c r="C1140" s="1"/>
      <c r="D1140" s="1"/>
      <c r="E1140" s="77" t="s">
        <v>517</v>
      </c>
      <c r="F1140" s="77"/>
      <c r="G1140" s="22">
        <f>SUM(G1139:G1139)</f>
        <v>0.64</v>
      </c>
    </row>
    <row r="1141" spans="1:7" ht="15" customHeight="1">
      <c r="A1141" s="1"/>
      <c r="B1141" s="1"/>
      <c r="C1141" s="1"/>
      <c r="D1141" s="1"/>
      <c r="E1141" s="78" t="s">
        <v>522</v>
      </c>
      <c r="F1141" s="78"/>
      <c r="G1141" s="4">
        <f>SUM(G1140)</f>
        <v>0.64</v>
      </c>
    </row>
    <row r="1142" spans="1:7" ht="15" customHeight="1">
      <c r="A1142" s="1"/>
      <c r="B1142" s="1"/>
      <c r="C1142" s="1"/>
      <c r="D1142" s="1"/>
      <c r="E1142" s="78" t="s">
        <v>523</v>
      </c>
      <c r="F1142" s="78"/>
      <c r="G1142" s="4">
        <f>ROUND(G1141*(0/100),2)</f>
        <v>0</v>
      </c>
    </row>
    <row r="1143" spans="1:7" ht="15" customHeight="1">
      <c r="A1143" s="1"/>
      <c r="B1143" s="1"/>
      <c r="C1143" s="1"/>
      <c r="D1143" s="1"/>
      <c r="E1143" s="78" t="s">
        <v>524</v>
      </c>
      <c r="F1143" s="78"/>
      <c r="G1143" s="4">
        <f>G1142+G1141</f>
        <v>0.64</v>
      </c>
    </row>
    <row r="1144" spans="1:7" ht="9.9499999999999993" customHeight="1">
      <c r="A1144" s="1"/>
      <c r="B1144" s="1"/>
      <c r="C1144" s="1"/>
      <c r="D1144" s="1"/>
      <c r="E1144" s="79"/>
      <c r="F1144" s="79"/>
      <c r="G1144" s="79"/>
    </row>
    <row r="1145" spans="1:7" ht="20.100000000000001" customHeight="1">
      <c r="A1145" s="80" t="s">
        <v>1691</v>
      </c>
      <c r="B1145" s="80"/>
      <c r="C1145" s="80"/>
      <c r="D1145" s="80"/>
      <c r="E1145" s="80"/>
      <c r="F1145" s="80"/>
      <c r="G1145" s="80"/>
    </row>
    <row r="1146" spans="1:7" ht="15" customHeight="1">
      <c r="A1146" s="76" t="s">
        <v>514</v>
      </c>
      <c r="B1146" s="76"/>
      <c r="C1146" s="12" t="s">
        <v>4</v>
      </c>
      <c r="D1146" s="12" t="s">
        <v>501</v>
      </c>
      <c r="E1146" s="12" t="s">
        <v>502</v>
      </c>
      <c r="F1146" s="12" t="s">
        <v>503</v>
      </c>
      <c r="G1146" s="12" t="s">
        <v>504</v>
      </c>
    </row>
    <row r="1147" spans="1:7" ht="21" customHeight="1">
      <c r="A1147" s="18" t="s">
        <v>1463</v>
      </c>
      <c r="B1147" s="19" t="s">
        <v>1464</v>
      </c>
      <c r="C1147" s="18" t="s">
        <v>14</v>
      </c>
      <c r="D1147" s="18" t="s">
        <v>15</v>
      </c>
      <c r="E1147" s="20">
        <v>2.07E-2</v>
      </c>
      <c r="F1147" s="21">
        <v>15.09</v>
      </c>
      <c r="G1147" s="21">
        <f>TRUNC(TRUNC(E1147,8)*F1147,2)</f>
        <v>0.31</v>
      </c>
    </row>
    <row r="1148" spans="1:7" ht="15" customHeight="1">
      <c r="A1148" s="1"/>
      <c r="B1148" s="1"/>
      <c r="C1148" s="1"/>
      <c r="D1148" s="1"/>
      <c r="E1148" s="77" t="s">
        <v>517</v>
      </c>
      <c r="F1148" s="77"/>
      <c r="G1148" s="22">
        <f>SUM(G1147:G1147)</f>
        <v>0.31</v>
      </c>
    </row>
    <row r="1149" spans="1:7" ht="15" customHeight="1">
      <c r="A1149" s="1"/>
      <c r="B1149" s="1"/>
      <c r="C1149" s="1"/>
      <c r="D1149" s="1"/>
      <c r="E1149" s="78" t="s">
        <v>522</v>
      </c>
      <c r="F1149" s="78"/>
      <c r="G1149" s="4">
        <f>SUM(G1148)</f>
        <v>0.31</v>
      </c>
    </row>
    <row r="1150" spans="1:7" ht="15" customHeight="1">
      <c r="A1150" s="1"/>
      <c r="B1150" s="1"/>
      <c r="C1150" s="1"/>
      <c r="D1150" s="1"/>
      <c r="E1150" s="78" t="s">
        <v>523</v>
      </c>
      <c r="F1150" s="78"/>
      <c r="G1150" s="4">
        <f>ROUND(G1149*(0/100),2)</f>
        <v>0</v>
      </c>
    </row>
    <row r="1151" spans="1:7" ht="15" customHeight="1">
      <c r="A1151" s="1"/>
      <c r="B1151" s="1"/>
      <c r="C1151" s="1"/>
      <c r="D1151" s="1"/>
      <c r="E1151" s="78" t="s">
        <v>524</v>
      </c>
      <c r="F1151" s="78"/>
      <c r="G1151" s="4">
        <f>G1150+G1149</f>
        <v>0.31</v>
      </c>
    </row>
    <row r="1152" spans="1:7" ht="9.9499999999999993" customHeight="1">
      <c r="A1152" s="1"/>
      <c r="B1152" s="1"/>
      <c r="C1152" s="1"/>
      <c r="D1152" s="1"/>
      <c r="E1152" s="79"/>
      <c r="F1152" s="79"/>
      <c r="G1152" s="79"/>
    </row>
    <row r="1153" spans="1:7" ht="20.100000000000001" customHeight="1">
      <c r="A1153" s="80" t="s">
        <v>1692</v>
      </c>
      <c r="B1153" s="80"/>
      <c r="C1153" s="80"/>
      <c r="D1153" s="80"/>
      <c r="E1153" s="80"/>
      <c r="F1153" s="80"/>
      <c r="G1153" s="80"/>
    </row>
    <row r="1154" spans="1:7" ht="15" customHeight="1">
      <c r="A1154" s="76" t="s">
        <v>514</v>
      </c>
      <c r="B1154" s="76"/>
      <c r="C1154" s="12" t="s">
        <v>4</v>
      </c>
      <c r="D1154" s="12" t="s">
        <v>501</v>
      </c>
      <c r="E1154" s="12" t="s">
        <v>502</v>
      </c>
      <c r="F1154" s="12" t="s">
        <v>503</v>
      </c>
      <c r="G1154" s="12" t="s">
        <v>504</v>
      </c>
    </row>
    <row r="1155" spans="1:7" ht="21" customHeight="1">
      <c r="A1155" s="18" t="s">
        <v>548</v>
      </c>
      <c r="B1155" s="19" t="s">
        <v>549</v>
      </c>
      <c r="C1155" s="18" t="s">
        <v>14</v>
      </c>
      <c r="D1155" s="18" t="s">
        <v>15</v>
      </c>
      <c r="E1155" s="20">
        <v>9.5700000000000004E-3</v>
      </c>
      <c r="F1155" s="21">
        <v>27.65</v>
      </c>
      <c r="G1155" s="21">
        <f>TRUNC(TRUNC(E1155,8)*F1155,2)</f>
        <v>0.26</v>
      </c>
    </row>
    <row r="1156" spans="1:7" ht="15" customHeight="1">
      <c r="A1156" s="1"/>
      <c r="B1156" s="1"/>
      <c r="C1156" s="1"/>
      <c r="D1156" s="1"/>
      <c r="E1156" s="77" t="s">
        <v>517</v>
      </c>
      <c r="F1156" s="77"/>
      <c r="G1156" s="22">
        <f>SUM(G1155:G1155)</f>
        <v>0.26</v>
      </c>
    </row>
    <row r="1157" spans="1:7" ht="15" customHeight="1">
      <c r="A1157" s="1"/>
      <c r="B1157" s="1"/>
      <c r="C1157" s="1"/>
      <c r="D1157" s="1"/>
      <c r="E1157" s="78" t="s">
        <v>522</v>
      </c>
      <c r="F1157" s="78"/>
      <c r="G1157" s="4">
        <f>SUM(G1156)</f>
        <v>0.26</v>
      </c>
    </row>
    <row r="1158" spans="1:7" ht="15" customHeight="1">
      <c r="A1158" s="1"/>
      <c r="B1158" s="1"/>
      <c r="C1158" s="1"/>
      <c r="D1158" s="1"/>
      <c r="E1158" s="78" t="s">
        <v>523</v>
      </c>
      <c r="F1158" s="78"/>
      <c r="G1158" s="4">
        <f>ROUND(G1157*(0/100),2)</f>
        <v>0</v>
      </c>
    </row>
    <row r="1159" spans="1:7" ht="15" customHeight="1">
      <c r="A1159" s="1"/>
      <c r="B1159" s="1"/>
      <c r="C1159" s="1"/>
      <c r="D1159" s="1"/>
      <c r="E1159" s="78" t="s">
        <v>524</v>
      </c>
      <c r="F1159" s="78"/>
      <c r="G1159" s="4">
        <f>G1158+G1157</f>
        <v>0.26</v>
      </c>
    </row>
    <row r="1160" spans="1:7" ht="9.9499999999999993" customHeight="1">
      <c r="A1160" s="1"/>
      <c r="B1160" s="1"/>
      <c r="C1160" s="1"/>
      <c r="D1160" s="1"/>
      <c r="E1160" s="79"/>
      <c r="F1160" s="79"/>
      <c r="G1160" s="79"/>
    </row>
    <row r="1161" spans="1:7" ht="20.100000000000001" customHeight="1">
      <c r="A1161" s="80" t="s">
        <v>1693</v>
      </c>
      <c r="B1161" s="80"/>
      <c r="C1161" s="80"/>
      <c r="D1161" s="80"/>
      <c r="E1161" s="80"/>
      <c r="F1161" s="80"/>
      <c r="G1161" s="80"/>
    </row>
    <row r="1162" spans="1:7" ht="15" customHeight="1">
      <c r="A1162" s="76" t="s">
        <v>514</v>
      </c>
      <c r="B1162" s="76"/>
      <c r="C1162" s="12" t="s">
        <v>4</v>
      </c>
      <c r="D1162" s="12" t="s">
        <v>501</v>
      </c>
      <c r="E1162" s="12" t="s">
        <v>502</v>
      </c>
      <c r="F1162" s="12" t="s">
        <v>503</v>
      </c>
      <c r="G1162" s="12" t="s">
        <v>504</v>
      </c>
    </row>
    <row r="1163" spans="1:7" ht="15" customHeight="1">
      <c r="A1163" s="18" t="s">
        <v>1468</v>
      </c>
      <c r="B1163" s="19" t="s">
        <v>1469</v>
      </c>
      <c r="C1163" s="18" t="s">
        <v>14</v>
      </c>
      <c r="D1163" s="18" t="s">
        <v>15</v>
      </c>
      <c r="E1163" s="20">
        <v>1.6990000000000002E-2</v>
      </c>
      <c r="F1163" s="21">
        <v>20.46</v>
      </c>
      <c r="G1163" s="21">
        <f>TRUNC(TRUNC(E1163,8)*F1163,2)</f>
        <v>0.34</v>
      </c>
    </row>
    <row r="1164" spans="1:7" ht="15" customHeight="1">
      <c r="A1164" s="1"/>
      <c r="B1164" s="1"/>
      <c r="C1164" s="1"/>
      <c r="D1164" s="1"/>
      <c r="E1164" s="77" t="s">
        <v>517</v>
      </c>
      <c r="F1164" s="77"/>
      <c r="G1164" s="22">
        <f>SUM(G1163:G1163)</f>
        <v>0.34</v>
      </c>
    </row>
    <row r="1165" spans="1:7" ht="15" customHeight="1">
      <c r="A1165" s="1"/>
      <c r="B1165" s="1"/>
      <c r="C1165" s="1"/>
      <c r="D1165" s="1"/>
      <c r="E1165" s="78" t="s">
        <v>522</v>
      </c>
      <c r="F1165" s="78"/>
      <c r="G1165" s="4">
        <f>SUM(G1164)</f>
        <v>0.34</v>
      </c>
    </row>
    <row r="1166" spans="1:7" ht="15" customHeight="1">
      <c r="A1166" s="1"/>
      <c r="B1166" s="1"/>
      <c r="C1166" s="1"/>
      <c r="D1166" s="1"/>
      <c r="E1166" s="78" t="s">
        <v>523</v>
      </c>
      <c r="F1166" s="78"/>
      <c r="G1166" s="4">
        <f>ROUND(G1165*(0/100),2)</f>
        <v>0</v>
      </c>
    </row>
    <row r="1167" spans="1:7" ht="15" customHeight="1">
      <c r="A1167" s="1"/>
      <c r="B1167" s="1"/>
      <c r="C1167" s="1"/>
      <c r="D1167" s="1"/>
      <c r="E1167" s="78" t="s">
        <v>524</v>
      </c>
      <c r="F1167" s="78"/>
      <c r="G1167" s="4">
        <f>G1166+G1165</f>
        <v>0.34</v>
      </c>
    </row>
    <row r="1168" spans="1:7" ht="9.9499999999999993" customHeight="1">
      <c r="A1168" s="1"/>
      <c r="B1168" s="1"/>
      <c r="C1168" s="1"/>
      <c r="D1168" s="1"/>
      <c r="E1168" s="79"/>
      <c r="F1168" s="79"/>
      <c r="G1168" s="79"/>
    </row>
    <row r="1169" spans="1:7" ht="20.100000000000001" customHeight="1">
      <c r="A1169" s="80" t="s">
        <v>1694</v>
      </c>
      <c r="B1169" s="80"/>
      <c r="C1169" s="80"/>
      <c r="D1169" s="80"/>
      <c r="E1169" s="80"/>
      <c r="F1169" s="80"/>
      <c r="G1169" s="80"/>
    </row>
    <row r="1170" spans="1:7" ht="15" customHeight="1">
      <c r="A1170" s="76" t="s">
        <v>514</v>
      </c>
      <c r="B1170" s="76"/>
      <c r="C1170" s="12" t="s">
        <v>4</v>
      </c>
      <c r="D1170" s="12" t="s">
        <v>501</v>
      </c>
      <c r="E1170" s="12" t="s">
        <v>502</v>
      </c>
      <c r="F1170" s="12" t="s">
        <v>503</v>
      </c>
      <c r="G1170" s="12" t="s">
        <v>504</v>
      </c>
    </row>
    <row r="1171" spans="1:7" ht="15" customHeight="1">
      <c r="A1171" s="18" t="s">
        <v>1610</v>
      </c>
      <c r="B1171" s="19" t="s">
        <v>1611</v>
      </c>
      <c r="C1171" s="18" t="s">
        <v>14</v>
      </c>
      <c r="D1171" s="18" t="s">
        <v>15</v>
      </c>
      <c r="E1171" s="20">
        <v>1.6990000000000002E-2</v>
      </c>
      <c r="F1171" s="21">
        <v>19.5</v>
      </c>
      <c r="G1171" s="21">
        <f>TRUNC(TRUNC(E1171,8)*F1171,2)</f>
        <v>0.33</v>
      </c>
    </row>
    <row r="1172" spans="1:7" ht="15" customHeight="1">
      <c r="A1172" s="1"/>
      <c r="B1172" s="1"/>
      <c r="C1172" s="1"/>
      <c r="D1172" s="1"/>
      <c r="E1172" s="77" t="s">
        <v>517</v>
      </c>
      <c r="F1172" s="77"/>
      <c r="G1172" s="22">
        <f>SUM(G1171:G1171)</f>
        <v>0.33</v>
      </c>
    </row>
    <row r="1173" spans="1:7" ht="15" customHeight="1">
      <c r="A1173" s="1"/>
      <c r="B1173" s="1"/>
      <c r="C1173" s="1"/>
      <c r="D1173" s="1"/>
      <c r="E1173" s="78" t="s">
        <v>522</v>
      </c>
      <c r="F1173" s="78"/>
      <c r="G1173" s="4">
        <f>SUM(G1172)</f>
        <v>0.33</v>
      </c>
    </row>
    <row r="1174" spans="1:7" ht="15" customHeight="1">
      <c r="A1174" s="1"/>
      <c r="B1174" s="1"/>
      <c r="C1174" s="1"/>
      <c r="D1174" s="1"/>
      <c r="E1174" s="78" t="s">
        <v>523</v>
      </c>
      <c r="F1174" s="78"/>
      <c r="G1174" s="4">
        <f>ROUND(G1173*(0/100),2)</f>
        <v>0</v>
      </c>
    </row>
    <row r="1175" spans="1:7" ht="15" customHeight="1">
      <c r="A1175" s="1"/>
      <c r="B1175" s="1"/>
      <c r="C1175" s="1"/>
      <c r="D1175" s="1"/>
      <c r="E1175" s="78" t="s">
        <v>524</v>
      </c>
      <c r="F1175" s="78"/>
      <c r="G1175" s="4">
        <f>G1174+G1173</f>
        <v>0.33</v>
      </c>
    </row>
    <row r="1176" spans="1:7" ht="9.9499999999999993" customHeight="1">
      <c r="A1176" s="1"/>
      <c r="B1176" s="1"/>
      <c r="C1176" s="1"/>
      <c r="D1176" s="1"/>
      <c r="E1176" s="79"/>
      <c r="F1176" s="79"/>
      <c r="G1176" s="79"/>
    </row>
    <row r="1177" spans="1:7" ht="20.100000000000001" customHeight="1">
      <c r="A1177" s="80" t="s">
        <v>1695</v>
      </c>
      <c r="B1177" s="80"/>
      <c r="C1177" s="80"/>
      <c r="D1177" s="80"/>
      <c r="E1177" s="80"/>
      <c r="F1177" s="80"/>
      <c r="G1177" s="80"/>
    </row>
    <row r="1178" spans="1:7" ht="15" customHeight="1">
      <c r="A1178" s="76" t="s">
        <v>514</v>
      </c>
      <c r="B1178" s="76"/>
      <c r="C1178" s="12" t="s">
        <v>4</v>
      </c>
      <c r="D1178" s="12" t="s">
        <v>501</v>
      </c>
      <c r="E1178" s="12" t="s">
        <v>502</v>
      </c>
      <c r="F1178" s="12" t="s">
        <v>503</v>
      </c>
      <c r="G1178" s="12" t="s">
        <v>504</v>
      </c>
    </row>
    <row r="1179" spans="1:7" ht="15" customHeight="1">
      <c r="A1179" s="18" t="s">
        <v>1615</v>
      </c>
      <c r="B1179" s="19" t="s">
        <v>1616</v>
      </c>
      <c r="C1179" s="18" t="s">
        <v>14</v>
      </c>
      <c r="D1179" s="18" t="s">
        <v>15</v>
      </c>
      <c r="E1179" s="20">
        <v>1.328E-2</v>
      </c>
      <c r="F1179" s="21">
        <v>20.46</v>
      </c>
      <c r="G1179" s="21">
        <f>TRUNC(TRUNC(E1179,8)*F1179,2)</f>
        <v>0.27</v>
      </c>
    </row>
    <row r="1180" spans="1:7" ht="15" customHeight="1">
      <c r="A1180" s="1"/>
      <c r="B1180" s="1"/>
      <c r="C1180" s="1"/>
      <c r="D1180" s="1"/>
      <c r="E1180" s="77" t="s">
        <v>517</v>
      </c>
      <c r="F1180" s="77"/>
      <c r="G1180" s="22">
        <f>SUM(G1179:G1179)</f>
        <v>0.27</v>
      </c>
    </row>
    <row r="1181" spans="1:7" ht="15" customHeight="1">
      <c r="A1181" s="1"/>
      <c r="B1181" s="1"/>
      <c r="C1181" s="1"/>
      <c r="D1181" s="1"/>
      <c r="E1181" s="78" t="s">
        <v>522</v>
      </c>
      <c r="F1181" s="78"/>
      <c r="G1181" s="4">
        <f>SUM(G1180)</f>
        <v>0.27</v>
      </c>
    </row>
    <row r="1182" spans="1:7" ht="15" customHeight="1">
      <c r="A1182" s="1"/>
      <c r="B1182" s="1"/>
      <c r="C1182" s="1"/>
      <c r="D1182" s="1"/>
      <c r="E1182" s="78" t="s">
        <v>523</v>
      </c>
      <c r="F1182" s="78"/>
      <c r="G1182" s="4">
        <f>ROUND(G1181*(0/100),2)</f>
        <v>0</v>
      </c>
    </row>
    <row r="1183" spans="1:7" ht="15" customHeight="1">
      <c r="A1183" s="1"/>
      <c r="B1183" s="1"/>
      <c r="C1183" s="1"/>
      <c r="D1183" s="1"/>
      <c r="E1183" s="78" t="s">
        <v>524</v>
      </c>
      <c r="F1183" s="78"/>
      <c r="G1183" s="4">
        <f>G1182+G1181</f>
        <v>0.27</v>
      </c>
    </row>
    <row r="1184" spans="1:7" ht="9.9499999999999993" customHeight="1">
      <c r="A1184" s="1"/>
      <c r="B1184" s="1"/>
      <c r="C1184" s="1"/>
      <c r="D1184" s="1"/>
      <c r="E1184" s="79"/>
      <c r="F1184" s="79"/>
      <c r="G1184" s="79"/>
    </row>
    <row r="1185" spans="1:7" ht="20.100000000000001" customHeight="1">
      <c r="A1185" s="80" t="s">
        <v>1696</v>
      </c>
      <c r="B1185" s="80"/>
      <c r="C1185" s="80"/>
      <c r="D1185" s="80"/>
      <c r="E1185" s="80"/>
      <c r="F1185" s="80"/>
      <c r="G1185" s="80"/>
    </row>
    <row r="1186" spans="1:7" ht="15" customHeight="1">
      <c r="A1186" s="76" t="s">
        <v>514</v>
      </c>
      <c r="B1186" s="76"/>
      <c r="C1186" s="12" t="s">
        <v>4</v>
      </c>
      <c r="D1186" s="12" t="s">
        <v>501</v>
      </c>
      <c r="E1186" s="12" t="s">
        <v>502</v>
      </c>
      <c r="F1186" s="12" t="s">
        <v>503</v>
      </c>
      <c r="G1186" s="12" t="s">
        <v>504</v>
      </c>
    </row>
    <row r="1187" spans="1:7" ht="15" customHeight="1">
      <c r="A1187" s="18" t="s">
        <v>1697</v>
      </c>
      <c r="B1187" s="19" t="s">
        <v>1698</v>
      </c>
      <c r="C1187" s="18" t="s">
        <v>14</v>
      </c>
      <c r="D1187" s="18" t="s">
        <v>15</v>
      </c>
      <c r="E1187" s="20">
        <v>5.8599999999999998E-3</v>
      </c>
      <c r="F1187" s="21">
        <v>27.35</v>
      </c>
      <c r="G1187" s="21">
        <f>TRUNC(TRUNC(E1187,8)*F1187,2)</f>
        <v>0.16</v>
      </c>
    </row>
    <row r="1188" spans="1:7" ht="15" customHeight="1">
      <c r="A1188" s="1"/>
      <c r="B1188" s="1"/>
      <c r="C1188" s="1"/>
      <c r="D1188" s="1"/>
      <c r="E1188" s="77" t="s">
        <v>517</v>
      </c>
      <c r="F1188" s="77"/>
      <c r="G1188" s="22">
        <f>SUM(G1187:G1187)</f>
        <v>0.16</v>
      </c>
    </row>
    <row r="1189" spans="1:7" ht="15" customHeight="1">
      <c r="A1189" s="1"/>
      <c r="B1189" s="1"/>
      <c r="C1189" s="1"/>
      <c r="D1189" s="1"/>
      <c r="E1189" s="78" t="s">
        <v>522</v>
      </c>
      <c r="F1189" s="78"/>
      <c r="G1189" s="4">
        <f>SUM(G1188)</f>
        <v>0.16</v>
      </c>
    </row>
    <row r="1190" spans="1:7" ht="15" customHeight="1">
      <c r="A1190" s="1"/>
      <c r="B1190" s="1"/>
      <c r="C1190" s="1"/>
      <c r="D1190" s="1"/>
      <c r="E1190" s="78" t="s">
        <v>523</v>
      </c>
      <c r="F1190" s="78"/>
      <c r="G1190" s="4">
        <f>ROUND(G1189*(0/100),2)</f>
        <v>0</v>
      </c>
    </row>
    <row r="1191" spans="1:7" ht="15" customHeight="1">
      <c r="A1191" s="1"/>
      <c r="B1191" s="1"/>
      <c r="C1191" s="1"/>
      <c r="D1191" s="1"/>
      <c r="E1191" s="78" t="s">
        <v>524</v>
      </c>
      <c r="F1191" s="78"/>
      <c r="G1191" s="4">
        <f>G1190+G1189</f>
        <v>0.16</v>
      </c>
    </row>
    <row r="1192" spans="1:7" ht="9.9499999999999993" customHeight="1">
      <c r="A1192" s="1"/>
      <c r="B1192" s="1"/>
      <c r="C1192" s="1"/>
      <c r="D1192" s="1"/>
      <c r="E1192" s="79"/>
      <c r="F1192" s="79"/>
      <c r="G1192" s="79"/>
    </row>
    <row r="1193" spans="1:7" ht="20.100000000000001" customHeight="1">
      <c r="A1193" s="80" t="s">
        <v>1699</v>
      </c>
      <c r="B1193" s="80"/>
      <c r="C1193" s="80"/>
      <c r="D1193" s="80"/>
      <c r="E1193" s="80"/>
      <c r="F1193" s="80"/>
      <c r="G1193" s="80"/>
    </row>
    <row r="1194" spans="1:7" ht="15" customHeight="1">
      <c r="A1194" s="76" t="s">
        <v>514</v>
      </c>
      <c r="B1194" s="76"/>
      <c r="C1194" s="12" t="s">
        <v>4</v>
      </c>
      <c r="D1194" s="12" t="s">
        <v>501</v>
      </c>
      <c r="E1194" s="12" t="s">
        <v>502</v>
      </c>
      <c r="F1194" s="12" t="s">
        <v>503</v>
      </c>
      <c r="G1194" s="12" t="s">
        <v>504</v>
      </c>
    </row>
    <row r="1195" spans="1:7" ht="15" customHeight="1">
      <c r="A1195" s="18" t="s">
        <v>1700</v>
      </c>
      <c r="B1195" s="19" t="s">
        <v>1701</v>
      </c>
      <c r="C1195" s="18" t="s">
        <v>14</v>
      </c>
      <c r="D1195" s="18" t="s">
        <v>15</v>
      </c>
      <c r="E1195" s="20">
        <v>4.2970000000000001E-2</v>
      </c>
      <c r="F1195" s="21">
        <v>20.46</v>
      </c>
      <c r="G1195" s="21">
        <f>TRUNC(TRUNC(E1195,8)*F1195,2)</f>
        <v>0.87</v>
      </c>
    </row>
    <row r="1196" spans="1:7" ht="15" customHeight="1">
      <c r="A1196" s="1"/>
      <c r="B1196" s="1"/>
      <c r="C1196" s="1"/>
      <c r="D1196" s="1"/>
      <c r="E1196" s="77" t="s">
        <v>517</v>
      </c>
      <c r="F1196" s="77"/>
      <c r="G1196" s="22">
        <f>SUM(G1195:G1195)</f>
        <v>0.87</v>
      </c>
    </row>
    <row r="1197" spans="1:7" ht="15" customHeight="1">
      <c r="A1197" s="1"/>
      <c r="B1197" s="1"/>
      <c r="C1197" s="1"/>
      <c r="D1197" s="1"/>
      <c r="E1197" s="78" t="s">
        <v>522</v>
      </c>
      <c r="F1197" s="78"/>
      <c r="G1197" s="4">
        <f>SUM(G1196)</f>
        <v>0.87</v>
      </c>
    </row>
    <row r="1198" spans="1:7" ht="15" customHeight="1">
      <c r="A1198" s="1"/>
      <c r="B1198" s="1"/>
      <c r="C1198" s="1"/>
      <c r="D1198" s="1"/>
      <c r="E1198" s="78" t="s">
        <v>523</v>
      </c>
      <c r="F1198" s="78"/>
      <c r="G1198" s="4">
        <f>ROUND(G1197*(0/100),2)</f>
        <v>0</v>
      </c>
    </row>
    <row r="1199" spans="1:7" ht="15" customHeight="1">
      <c r="A1199" s="1"/>
      <c r="B1199" s="1"/>
      <c r="C1199" s="1"/>
      <c r="D1199" s="1"/>
      <c r="E1199" s="78" t="s">
        <v>524</v>
      </c>
      <c r="F1199" s="78"/>
      <c r="G1199" s="4">
        <f>G1198+G1197</f>
        <v>0.87</v>
      </c>
    </row>
    <row r="1200" spans="1:7" ht="9.9499999999999993" customHeight="1">
      <c r="A1200" s="1"/>
      <c r="B1200" s="1"/>
      <c r="C1200" s="1"/>
      <c r="D1200" s="1"/>
      <c r="E1200" s="79"/>
      <c r="F1200" s="79"/>
      <c r="G1200" s="79"/>
    </row>
    <row r="1201" spans="1:7" ht="20.100000000000001" customHeight="1">
      <c r="A1201" s="80" t="s">
        <v>1702</v>
      </c>
      <c r="B1201" s="80"/>
      <c r="C1201" s="80"/>
      <c r="D1201" s="80"/>
      <c r="E1201" s="80"/>
      <c r="F1201" s="80"/>
      <c r="G1201" s="80"/>
    </row>
    <row r="1202" spans="1:7" ht="15" customHeight="1">
      <c r="A1202" s="76" t="s">
        <v>514</v>
      </c>
      <c r="B1202" s="76"/>
      <c r="C1202" s="12" t="s">
        <v>4</v>
      </c>
      <c r="D1202" s="12" t="s">
        <v>501</v>
      </c>
      <c r="E1202" s="12" t="s">
        <v>502</v>
      </c>
      <c r="F1202" s="12" t="s">
        <v>503</v>
      </c>
      <c r="G1202" s="12" t="s">
        <v>504</v>
      </c>
    </row>
    <row r="1203" spans="1:7" ht="15" customHeight="1">
      <c r="A1203" s="18" t="s">
        <v>1703</v>
      </c>
      <c r="B1203" s="19" t="s">
        <v>1704</v>
      </c>
      <c r="C1203" s="18" t="s">
        <v>14</v>
      </c>
      <c r="D1203" s="18" t="s">
        <v>15</v>
      </c>
      <c r="E1203" s="20">
        <v>2.07E-2</v>
      </c>
      <c r="F1203" s="21">
        <v>20.46</v>
      </c>
      <c r="G1203" s="21">
        <f>TRUNC(TRUNC(E1203,8)*F1203,2)</f>
        <v>0.42</v>
      </c>
    </row>
    <row r="1204" spans="1:7" ht="15" customHeight="1">
      <c r="A1204" s="1"/>
      <c r="B1204" s="1"/>
      <c r="C1204" s="1"/>
      <c r="D1204" s="1"/>
      <c r="E1204" s="77" t="s">
        <v>517</v>
      </c>
      <c r="F1204" s="77"/>
      <c r="G1204" s="22">
        <f>SUM(G1203:G1203)</f>
        <v>0.42</v>
      </c>
    </row>
    <row r="1205" spans="1:7" ht="15" customHeight="1">
      <c r="A1205" s="1"/>
      <c r="B1205" s="1"/>
      <c r="C1205" s="1"/>
      <c r="D1205" s="1"/>
      <c r="E1205" s="78" t="s">
        <v>522</v>
      </c>
      <c r="F1205" s="78"/>
      <c r="G1205" s="4">
        <f>SUM(G1204)</f>
        <v>0.42</v>
      </c>
    </row>
    <row r="1206" spans="1:7" ht="15" customHeight="1">
      <c r="A1206" s="1"/>
      <c r="B1206" s="1"/>
      <c r="C1206" s="1"/>
      <c r="D1206" s="1"/>
      <c r="E1206" s="78" t="s">
        <v>523</v>
      </c>
      <c r="F1206" s="78"/>
      <c r="G1206" s="4">
        <f>ROUND(G1205*(0/100),2)</f>
        <v>0</v>
      </c>
    </row>
    <row r="1207" spans="1:7" ht="15" customHeight="1">
      <c r="A1207" s="1"/>
      <c r="B1207" s="1"/>
      <c r="C1207" s="1"/>
      <c r="D1207" s="1"/>
      <c r="E1207" s="78" t="s">
        <v>524</v>
      </c>
      <c r="F1207" s="78"/>
      <c r="G1207" s="4">
        <f>G1206+G1205</f>
        <v>0.42</v>
      </c>
    </row>
    <row r="1208" spans="1:7" ht="9.9499999999999993" customHeight="1">
      <c r="A1208" s="1"/>
      <c r="B1208" s="1"/>
      <c r="C1208" s="1"/>
      <c r="D1208" s="1"/>
      <c r="E1208" s="79"/>
      <c r="F1208" s="79"/>
      <c r="G1208" s="79"/>
    </row>
    <row r="1209" spans="1:7" ht="20.100000000000001" customHeight="1">
      <c r="A1209" s="80" t="s">
        <v>1705</v>
      </c>
      <c r="B1209" s="80"/>
      <c r="C1209" s="80"/>
      <c r="D1209" s="80"/>
      <c r="E1209" s="80"/>
      <c r="F1209" s="80"/>
      <c r="G1209" s="80"/>
    </row>
    <row r="1210" spans="1:7" ht="15" customHeight="1">
      <c r="A1210" s="76" t="s">
        <v>514</v>
      </c>
      <c r="B1210" s="76"/>
      <c r="C1210" s="12" t="s">
        <v>4</v>
      </c>
      <c r="D1210" s="12" t="s">
        <v>501</v>
      </c>
      <c r="E1210" s="12" t="s">
        <v>502</v>
      </c>
      <c r="F1210" s="12" t="s">
        <v>503</v>
      </c>
      <c r="G1210" s="12" t="s">
        <v>504</v>
      </c>
    </row>
    <row r="1211" spans="1:7" ht="15" customHeight="1">
      <c r="A1211" s="18" t="s">
        <v>534</v>
      </c>
      <c r="B1211" s="19" t="s">
        <v>535</v>
      </c>
      <c r="C1211" s="18" t="s">
        <v>14</v>
      </c>
      <c r="D1211" s="18" t="s">
        <v>19</v>
      </c>
      <c r="E1211" s="20">
        <v>1.8259999999999998E-2</v>
      </c>
      <c r="F1211" s="21">
        <v>4225.92</v>
      </c>
      <c r="G1211" s="21">
        <f>TRUNC(TRUNC(E1211,8)*F1211,2)</f>
        <v>77.16</v>
      </c>
    </row>
    <row r="1212" spans="1:7" ht="15" customHeight="1">
      <c r="A1212" s="1"/>
      <c r="B1212" s="1"/>
      <c r="C1212" s="1"/>
      <c r="D1212" s="1"/>
      <c r="E1212" s="77" t="s">
        <v>517</v>
      </c>
      <c r="F1212" s="77"/>
      <c r="G1212" s="22">
        <f>SUM(G1211:G1211)</f>
        <v>77.16</v>
      </c>
    </row>
    <row r="1213" spans="1:7" ht="15" customHeight="1">
      <c r="A1213" s="1"/>
      <c r="B1213" s="1"/>
      <c r="C1213" s="1"/>
      <c r="D1213" s="1"/>
      <c r="E1213" s="78" t="s">
        <v>522</v>
      </c>
      <c r="F1213" s="78"/>
      <c r="G1213" s="4">
        <f>SUM(G1212)</f>
        <v>77.16</v>
      </c>
    </row>
    <row r="1214" spans="1:7" ht="15" customHeight="1">
      <c r="A1214" s="1"/>
      <c r="B1214" s="1"/>
      <c r="C1214" s="1"/>
      <c r="D1214" s="1"/>
      <c r="E1214" s="78" t="s">
        <v>523</v>
      </c>
      <c r="F1214" s="78"/>
      <c r="G1214" s="4">
        <f>ROUND(G1213*(0/100),2)</f>
        <v>0</v>
      </c>
    </row>
    <row r="1215" spans="1:7" ht="15" customHeight="1">
      <c r="A1215" s="1"/>
      <c r="B1215" s="1"/>
      <c r="C1215" s="1"/>
      <c r="D1215" s="1"/>
      <c r="E1215" s="78" t="s">
        <v>524</v>
      </c>
      <c r="F1215" s="78"/>
      <c r="G1215" s="4">
        <f>G1214+G1213</f>
        <v>77.16</v>
      </c>
    </row>
    <row r="1216" spans="1:7" ht="9.9499999999999993" customHeight="1">
      <c r="A1216" s="1"/>
      <c r="B1216" s="1"/>
      <c r="C1216" s="1"/>
      <c r="D1216" s="1"/>
      <c r="E1216" s="79"/>
      <c r="F1216" s="79"/>
      <c r="G1216" s="79"/>
    </row>
    <row r="1217" spans="1:7" ht="20.100000000000001" customHeight="1">
      <c r="A1217" s="80" t="s">
        <v>1706</v>
      </c>
      <c r="B1217" s="80"/>
      <c r="C1217" s="80"/>
      <c r="D1217" s="80"/>
      <c r="E1217" s="80"/>
      <c r="F1217" s="80"/>
      <c r="G1217" s="80"/>
    </row>
    <row r="1218" spans="1:7" ht="15" customHeight="1">
      <c r="A1218" s="76" t="s">
        <v>514</v>
      </c>
      <c r="B1218" s="76"/>
      <c r="C1218" s="12" t="s">
        <v>4</v>
      </c>
      <c r="D1218" s="12" t="s">
        <v>501</v>
      </c>
      <c r="E1218" s="12" t="s">
        <v>502</v>
      </c>
      <c r="F1218" s="12" t="s">
        <v>503</v>
      </c>
      <c r="G1218" s="12" t="s">
        <v>504</v>
      </c>
    </row>
    <row r="1219" spans="1:7" ht="15" customHeight="1">
      <c r="A1219" s="18" t="s">
        <v>1707</v>
      </c>
      <c r="B1219" s="19" t="s">
        <v>1708</v>
      </c>
      <c r="C1219" s="18" t="s">
        <v>14</v>
      </c>
      <c r="D1219" s="18" t="s">
        <v>15</v>
      </c>
      <c r="E1219" s="20">
        <v>1.6990000000000002E-2</v>
      </c>
      <c r="F1219" s="21">
        <v>117.29</v>
      </c>
      <c r="G1219" s="21">
        <f>TRUNC(TRUNC(E1219,8)*F1219,2)</f>
        <v>1.99</v>
      </c>
    </row>
    <row r="1220" spans="1:7" ht="15" customHeight="1">
      <c r="A1220" s="1"/>
      <c r="B1220" s="1"/>
      <c r="C1220" s="1"/>
      <c r="D1220" s="1"/>
      <c r="E1220" s="77" t="s">
        <v>517</v>
      </c>
      <c r="F1220" s="77"/>
      <c r="G1220" s="22">
        <f>SUM(G1219:G1219)</f>
        <v>1.99</v>
      </c>
    </row>
    <row r="1221" spans="1:7" ht="15" customHeight="1">
      <c r="A1221" s="1"/>
      <c r="B1221" s="1"/>
      <c r="C1221" s="1"/>
      <c r="D1221" s="1"/>
      <c r="E1221" s="78" t="s">
        <v>522</v>
      </c>
      <c r="F1221" s="78"/>
      <c r="G1221" s="4">
        <f>SUM(G1220)</f>
        <v>1.99</v>
      </c>
    </row>
    <row r="1222" spans="1:7" ht="15" customHeight="1">
      <c r="A1222" s="1"/>
      <c r="B1222" s="1"/>
      <c r="C1222" s="1"/>
      <c r="D1222" s="1"/>
      <c r="E1222" s="78" t="s">
        <v>523</v>
      </c>
      <c r="F1222" s="78"/>
      <c r="G1222" s="4">
        <f>ROUND(G1221*(0/100),2)</f>
        <v>0</v>
      </c>
    </row>
    <row r="1223" spans="1:7" ht="15" customHeight="1">
      <c r="A1223" s="1"/>
      <c r="B1223" s="1"/>
      <c r="C1223" s="1"/>
      <c r="D1223" s="1"/>
      <c r="E1223" s="78" t="s">
        <v>524</v>
      </c>
      <c r="F1223" s="78"/>
      <c r="G1223" s="4">
        <f>G1222+G1221</f>
        <v>1.99</v>
      </c>
    </row>
    <row r="1224" spans="1:7" ht="9.9499999999999993" customHeight="1">
      <c r="A1224" s="1"/>
      <c r="B1224" s="1"/>
      <c r="C1224" s="1"/>
      <c r="D1224" s="1"/>
      <c r="E1224" s="79"/>
      <c r="F1224" s="79"/>
      <c r="G1224" s="79"/>
    </row>
    <row r="1225" spans="1:7" ht="20.100000000000001" customHeight="1">
      <c r="A1225" s="80" t="s">
        <v>1709</v>
      </c>
      <c r="B1225" s="80"/>
      <c r="C1225" s="80"/>
      <c r="D1225" s="80"/>
      <c r="E1225" s="80"/>
      <c r="F1225" s="80"/>
      <c r="G1225" s="80"/>
    </row>
    <row r="1226" spans="1:7" ht="15" customHeight="1">
      <c r="A1226" s="76" t="s">
        <v>514</v>
      </c>
      <c r="B1226" s="76"/>
      <c r="C1226" s="12" t="s">
        <v>4</v>
      </c>
      <c r="D1226" s="12" t="s">
        <v>501</v>
      </c>
      <c r="E1226" s="12" t="s">
        <v>502</v>
      </c>
      <c r="F1226" s="12" t="s">
        <v>503</v>
      </c>
      <c r="G1226" s="12" t="s">
        <v>504</v>
      </c>
    </row>
    <row r="1227" spans="1:7" ht="15" customHeight="1">
      <c r="A1227" s="18" t="s">
        <v>515</v>
      </c>
      <c r="B1227" s="19" t="s">
        <v>516</v>
      </c>
      <c r="C1227" s="18" t="s">
        <v>14</v>
      </c>
      <c r="D1227" s="18" t="s">
        <v>15</v>
      </c>
      <c r="E1227" s="20">
        <v>1.6990000000000002E-2</v>
      </c>
      <c r="F1227" s="21">
        <v>127.59</v>
      </c>
      <c r="G1227" s="21">
        <f>TRUNC(TRUNC(E1227,8)*F1227,2)</f>
        <v>2.16</v>
      </c>
    </row>
    <row r="1228" spans="1:7" ht="15" customHeight="1">
      <c r="A1228" s="1"/>
      <c r="B1228" s="1"/>
      <c r="C1228" s="1"/>
      <c r="D1228" s="1"/>
      <c r="E1228" s="77" t="s">
        <v>517</v>
      </c>
      <c r="F1228" s="77"/>
      <c r="G1228" s="22">
        <f>SUM(G1227:G1227)</f>
        <v>2.16</v>
      </c>
    </row>
    <row r="1229" spans="1:7" ht="15" customHeight="1">
      <c r="A1229" s="1"/>
      <c r="B1229" s="1"/>
      <c r="C1229" s="1"/>
      <c r="D1229" s="1"/>
      <c r="E1229" s="78" t="s">
        <v>522</v>
      </c>
      <c r="F1229" s="78"/>
      <c r="G1229" s="4">
        <f>SUM(G1228)</f>
        <v>2.16</v>
      </c>
    </row>
    <row r="1230" spans="1:7" ht="15" customHeight="1">
      <c r="A1230" s="1"/>
      <c r="B1230" s="1"/>
      <c r="C1230" s="1"/>
      <c r="D1230" s="1"/>
      <c r="E1230" s="78" t="s">
        <v>523</v>
      </c>
      <c r="F1230" s="78"/>
      <c r="G1230" s="4">
        <f>ROUND(G1229*(0/100),2)</f>
        <v>0</v>
      </c>
    </row>
    <row r="1231" spans="1:7" ht="15" customHeight="1">
      <c r="A1231" s="1"/>
      <c r="B1231" s="1"/>
      <c r="C1231" s="1"/>
      <c r="D1231" s="1"/>
      <c r="E1231" s="78" t="s">
        <v>524</v>
      </c>
      <c r="F1231" s="78"/>
      <c r="G1231" s="4">
        <f>G1230+G1229</f>
        <v>2.16</v>
      </c>
    </row>
    <row r="1232" spans="1:7" ht="9.9499999999999993" customHeight="1">
      <c r="A1232" s="1"/>
      <c r="B1232" s="1"/>
      <c r="C1232" s="1"/>
      <c r="D1232" s="1"/>
      <c r="E1232" s="79"/>
      <c r="F1232" s="79"/>
      <c r="G1232" s="79"/>
    </row>
    <row r="1233" spans="1:7" ht="20.100000000000001" customHeight="1">
      <c r="A1233" s="80" t="s">
        <v>1710</v>
      </c>
      <c r="B1233" s="80"/>
      <c r="C1233" s="80"/>
      <c r="D1233" s="80"/>
      <c r="E1233" s="80"/>
      <c r="F1233" s="80"/>
      <c r="G1233" s="80"/>
    </row>
    <row r="1234" spans="1:7" ht="15" customHeight="1">
      <c r="A1234" s="76" t="s">
        <v>514</v>
      </c>
      <c r="B1234" s="76"/>
      <c r="C1234" s="12" t="s">
        <v>4</v>
      </c>
      <c r="D1234" s="12" t="s">
        <v>501</v>
      </c>
      <c r="E1234" s="12" t="s">
        <v>502</v>
      </c>
      <c r="F1234" s="12" t="s">
        <v>503</v>
      </c>
      <c r="G1234" s="12" t="s">
        <v>504</v>
      </c>
    </row>
    <row r="1235" spans="1:7" ht="15" customHeight="1">
      <c r="A1235" s="18" t="s">
        <v>1711</v>
      </c>
      <c r="B1235" s="19" t="s">
        <v>1712</v>
      </c>
      <c r="C1235" s="18" t="s">
        <v>14</v>
      </c>
      <c r="D1235" s="18" t="s">
        <v>15</v>
      </c>
      <c r="E1235" s="20">
        <v>2.4400000000000002E-2</v>
      </c>
      <c r="F1235" s="21">
        <v>37.520000000000003</v>
      </c>
      <c r="G1235" s="21">
        <f>ROUND(ROUND(E1235,8)*F1235,2)</f>
        <v>0.92</v>
      </c>
    </row>
    <row r="1236" spans="1:7" ht="15" customHeight="1">
      <c r="A1236" s="1"/>
      <c r="B1236" s="1"/>
      <c r="C1236" s="1"/>
      <c r="D1236" s="1"/>
      <c r="E1236" s="77" t="s">
        <v>517</v>
      </c>
      <c r="F1236" s="77"/>
      <c r="G1236" s="22">
        <f>SUM(G1235:G1235)</f>
        <v>0.92</v>
      </c>
    </row>
    <row r="1237" spans="1:7" ht="15" customHeight="1">
      <c r="A1237" s="1"/>
      <c r="B1237" s="1"/>
      <c r="C1237" s="1"/>
      <c r="D1237" s="1"/>
      <c r="E1237" s="78" t="s">
        <v>522</v>
      </c>
      <c r="F1237" s="78"/>
      <c r="G1237" s="4">
        <f>SUM(G1236)</f>
        <v>0.92</v>
      </c>
    </row>
    <row r="1238" spans="1:7" ht="15" customHeight="1">
      <c r="A1238" s="1"/>
      <c r="B1238" s="1"/>
      <c r="C1238" s="1"/>
      <c r="D1238" s="1"/>
      <c r="E1238" s="78" t="s">
        <v>523</v>
      </c>
      <c r="F1238" s="78"/>
      <c r="G1238" s="4">
        <f>ROUND(G1237*(0/100),2)</f>
        <v>0</v>
      </c>
    </row>
    <row r="1239" spans="1:7" ht="15" customHeight="1">
      <c r="A1239" s="1"/>
      <c r="B1239" s="1"/>
      <c r="C1239" s="1"/>
      <c r="D1239" s="1"/>
      <c r="E1239" s="78" t="s">
        <v>524</v>
      </c>
      <c r="F1239" s="78"/>
      <c r="G1239" s="4">
        <f>G1238+G1237</f>
        <v>0.92</v>
      </c>
    </row>
    <row r="1240" spans="1:7" ht="9.9499999999999993" customHeight="1">
      <c r="A1240" s="1"/>
      <c r="B1240" s="1"/>
      <c r="C1240" s="1"/>
      <c r="D1240" s="1"/>
      <c r="E1240" s="79"/>
      <c r="F1240" s="79"/>
      <c r="G1240" s="79"/>
    </row>
    <row r="1241" spans="1:7" ht="20.100000000000001" customHeight="1">
      <c r="A1241" s="80" t="s">
        <v>1713</v>
      </c>
      <c r="B1241" s="80"/>
      <c r="C1241" s="80"/>
      <c r="D1241" s="80"/>
      <c r="E1241" s="80"/>
      <c r="F1241" s="80"/>
      <c r="G1241" s="80"/>
    </row>
    <row r="1242" spans="1:7" ht="15" customHeight="1">
      <c r="A1242" s="76" t="s">
        <v>514</v>
      </c>
      <c r="B1242" s="76"/>
      <c r="C1242" s="12" t="s">
        <v>4</v>
      </c>
      <c r="D1242" s="12" t="s">
        <v>501</v>
      </c>
      <c r="E1242" s="12" t="s">
        <v>502</v>
      </c>
      <c r="F1242" s="12" t="s">
        <v>503</v>
      </c>
      <c r="G1242" s="12" t="s">
        <v>504</v>
      </c>
    </row>
    <row r="1243" spans="1:7" ht="15" customHeight="1">
      <c r="A1243" s="18" t="s">
        <v>1714</v>
      </c>
      <c r="B1243" s="19" t="s">
        <v>1715</v>
      </c>
      <c r="C1243" s="18" t="s">
        <v>14</v>
      </c>
      <c r="D1243" s="18" t="s">
        <v>15</v>
      </c>
      <c r="E1243" s="20">
        <v>2.4420000000000001E-2</v>
      </c>
      <c r="F1243" s="21">
        <v>20.46</v>
      </c>
      <c r="G1243" s="21">
        <f>TRUNC(TRUNC(E1243,8)*F1243,2)</f>
        <v>0.49</v>
      </c>
    </row>
    <row r="1244" spans="1:7" ht="15" customHeight="1">
      <c r="A1244" s="1"/>
      <c r="B1244" s="1"/>
      <c r="C1244" s="1"/>
      <c r="D1244" s="1"/>
      <c r="E1244" s="77" t="s">
        <v>517</v>
      </c>
      <c r="F1244" s="77"/>
      <c r="G1244" s="22">
        <f>SUM(G1243:G1243)</f>
        <v>0.49</v>
      </c>
    </row>
    <row r="1245" spans="1:7" ht="15" customHeight="1">
      <c r="A1245" s="1"/>
      <c r="B1245" s="1"/>
      <c r="C1245" s="1"/>
      <c r="D1245" s="1"/>
      <c r="E1245" s="78" t="s">
        <v>522</v>
      </c>
      <c r="F1245" s="78"/>
      <c r="G1245" s="4">
        <f>SUM(G1244)</f>
        <v>0.49</v>
      </c>
    </row>
    <row r="1246" spans="1:7" ht="15" customHeight="1">
      <c r="A1246" s="1"/>
      <c r="B1246" s="1"/>
      <c r="C1246" s="1"/>
      <c r="D1246" s="1"/>
      <c r="E1246" s="78" t="s">
        <v>523</v>
      </c>
      <c r="F1246" s="78"/>
      <c r="G1246" s="4">
        <f>ROUND(G1245*(0/100),2)</f>
        <v>0</v>
      </c>
    </row>
    <row r="1247" spans="1:7" ht="15" customHeight="1">
      <c r="A1247" s="1"/>
      <c r="B1247" s="1"/>
      <c r="C1247" s="1"/>
      <c r="D1247" s="1"/>
      <c r="E1247" s="78" t="s">
        <v>524</v>
      </c>
      <c r="F1247" s="78"/>
      <c r="G1247" s="4">
        <f>G1246+G1245</f>
        <v>0.49</v>
      </c>
    </row>
    <row r="1248" spans="1:7" ht="9.9499999999999993" customHeight="1">
      <c r="A1248" s="1"/>
      <c r="B1248" s="1"/>
      <c r="C1248" s="1"/>
      <c r="D1248" s="1"/>
      <c r="E1248" s="79"/>
      <c r="F1248" s="79"/>
      <c r="G1248" s="79"/>
    </row>
    <row r="1249" spans="1:7" ht="20.100000000000001" customHeight="1">
      <c r="A1249" s="80" t="s">
        <v>1716</v>
      </c>
      <c r="B1249" s="80"/>
      <c r="C1249" s="80"/>
      <c r="D1249" s="80"/>
      <c r="E1249" s="80"/>
      <c r="F1249" s="80"/>
      <c r="G1249" s="80"/>
    </row>
    <row r="1250" spans="1:7" ht="15" customHeight="1">
      <c r="A1250" s="76" t="s">
        <v>514</v>
      </c>
      <c r="B1250" s="76"/>
      <c r="C1250" s="12" t="s">
        <v>4</v>
      </c>
      <c r="D1250" s="12" t="s">
        <v>501</v>
      </c>
      <c r="E1250" s="12" t="s">
        <v>502</v>
      </c>
      <c r="F1250" s="12" t="s">
        <v>503</v>
      </c>
      <c r="G1250" s="12" t="s">
        <v>504</v>
      </c>
    </row>
    <row r="1251" spans="1:7" ht="15" customHeight="1">
      <c r="A1251" s="18" t="s">
        <v>1717</v>
      </c>
      <c r="B1251" s="19" t="s">
        <v>1718</v>
      </c>
      <c r="C1251" s="18" t="s">
        <v>14</v>
      </c>
      <c r="D1251" s="18" t="s">
        <v>15</v>
      </c>
      <c r="E1251" s="20">
        <v>1.6990000000000002E-2</v>
      </c>
      <c r="F1251" s="21">
        <v>19.670000000000002</v>
      </c>
      <c r="G1251" s="21">
        <f>TRUNC(TRUNC(E1251,8)*F1251,2)</f>
        <v>0.33</v>
      </c>
    </row>
    <row r="1252" spans="1:7" ht="15" customHeight="1">
      <c r="A1252" s="1"/>
      <c r="B1252" s="1"/>
      <c r="C1252" s="1"/>
      <c r="D1252" s="1"/>
      <c r="E1252" s="77" t="s">
        <v>517</v>
      </c>
      <c r="F1252" s="77"/>
      <c r="G1252" s="22">
        <f>SUM(G1251:G1251)</f>
        <v>0.33</v>
      </c>
    </row>
    <row r="1253" spans="1:7" ht="15" customHeight="1">
      <c r="A1253" s="1"/>
      <c r="B1253" s="1"/>
      <c r="C1253" s="1"/>
      <c r="D1253" s="1"/>
      <c r="E1253" s="78" t="s">
        <v>522</v>
      </c>
      <c r="F1253" s="78"/>
      <c r="G1253" s="4">
        <f>SUM(G1252)</f>
        <v>0.33</v>
      </c>
    </row>
    <row r="1254" spans="1:7" ht="15" customHeight="1">
      <c r="A1254" s="1"/>
      <c r="B1254" s="1"/>
      <c r="C1254" s="1"/>
      <c r="D1254" s="1"/>
      <c r="E1254" s="78" t="s">
        <v>523</v>
      </c>
      <c r="F1254" s="78"/>
      <c r="G1254" s="4">
        <f>ROUND(G1253*(0/100),2)</f>
        <v>0</v>
      </c>
    </row>
    <row r="1255" spans="1:7" ht="15" customHeight="1">
      <c r="A1255" s="1"/>
      <c r="B1255" s="1"/>
      <c r="C1255" s="1"/>
      <c r="D1255" s="1"/>
      <c r="E1255" s="78" t="s">
        <v>524</v>
      </c>
      <c r="F1255" s="78"/>
      <c r="G1255" s="4">
        <f>G1254+G1253</f>
        <v>0.33</v>
      </c>
    </row>
    <row r="1256" spans="1:7" ht="9.9499999999999993" customHeight="1">
      <c r="A1256" s="1"/>
      <c r="B1256" s="1"/>
      <c r="C1256" s="1"/>
      <c r="D1256" s="1"/>
      <c r="E1256" s="79"/>
      <c r="F1256" s="79"/>
      <c r="G1256" s="79"/>
    </row>
    <row r="1257" spans="1:7" ht="20.100000000000001" customHeight="1">
      <c r="A1257" s="80" t="s">
        <v>1719</v>
      </c>
      <c r="B1257" s="80"/>
      <c r="C1257" s="80"/>
      <c r="D1257" s="80"/>
      <c r="E1257" s="80"/>
      <c r="F1257" s="80"/>
      <c r="G1257" s="80"/>
    </row>
    <row r="1258" spans="1:7" ht="15" customHeight="1">
      <c r="A1258" s="76" t="s">
        <v>514</v>
      </c>
      <c r="B1258" s="76"/>
      <c r="C1258" s="12" t="s">
        <v>4</v>
      </c>
      <c r="D1258" s="12" t="s">
        <v>501</v>
      </c>
      <c r="E1258" s="12" t="s">
        <v>502</v>
      </c>
      <c r="F1258" s="12" t="s">
        <v>503</v>
      </c>
      <c r="G1258" s="12" t="s">
        <v>504</v>
      </c>
    </row>
    <row r="1259" spans="1:7" ht="15" customHeight="1">
      <c r="A1259" s="18" t="s">
        <v>1720</v>
      </c>
      <c r="B1259" s="19" t="s">
        <v>1721</v>
      </c>
      <c r="C1259" s="18" t="s">
        <v>14</v>
      </c>
      <c r="D1259" s="18" t="s">
        <v>15</v>
      </c>
      <c r="E1259" s="20">
        <v>1.6990000000000002E-2</v>
      </c>
      <c r="F1259" s="21">
        <v>20.010000000000002</v>
      </c>
      <c r="G1259" s="21">
        <f>TRUNC(TRUNC(E1259,8)*F1259,2)</f>
        <v>0.33</v>
      </c>
    </row>
    <row r="1260" spans="1:7" ht="15" customHeight="1">
      <c r="A1260" s="1"/>
      <c r="B1260" s="1"/>
      <c r="C1260" s="1"/>
      <c r="D1260" s="1"/>
      <c r="E1260" s="77" t="s">
        <v>517</v>
      </c>
      <c r="F1260" s="77"/>
      <c r="G1260" s="22">
        <f>SUM(G1259:G1259)</f>
        <v>0.33</v>
      </c>
    </row>
    <row r="1261" spans="1:7" ht="15" customHeight="1">
      <c r="A1261" s="1"/>
      <c r="B1261" s="1"/>
      <c r="C1261" s="1"/>
      <c r="D1261" s="1"/>
      <c r="E1261" s="78" t="s">
        <v>522</v>
      </c>
      <c r="F1261" s="78"/>
      <c r="G1261" s="4">
        <f>SUM(G1260)</f>
        <v>0.33</v>
      </c>
    </row>
    <row r="1262" spans="1:7" ht="15" customHeight="1">
      <c r="A1262" s="1"/>
      <c r="B1262" s="1"/>
      <c r="C1262" s="1"/>
      <c r="D1262" s="1"/>
      <c r="E1262" s="78" t="s">
        <v>523</v>
      </c>
      <c r="F1262" s="78"/>
      <c r="G1262" s="4">
        <f>ROUND(G1261*(0/100),2)</f>
        <v>0</v>
      </c>
    </row>
    <row r="1263" spans="1:7" ht="15" customHeight="1">
      <c r="A1263" s="1"/>
      <c r="B1263" s="1"/>
      <c r="C1263" s="1"/>
      <c r="D1263" s="1"/>
      <c r="E1263" s="78" t="s">
        <v>524</v>
      </c>
      <c r="F1263" s="78"/>
      <c r="G1263" s="4">
        <f>G1262+G1261</f>
        <v>0.33</v>
      </c>
    </row>
    <row r="1264" spans="1:7" ht="9.9499999999999993" customHeight="1">
      <c r="A1264" s="1"/>
      <c r="B1264" s="1"/>
      <c r="C1264" s="1"/>
      <c r="D1264" s="1"/>
      <c r="E1264" s="79"/>
      <c r="F1264" s="79"/>
      <c r="G1264" s="79"/>
    </row>
    <row r="1265" spans="1:7" ht="20.100000000000001" customHeight="1">
      <c r="A1265" s="80" t="s">
        <v>1722</v>
      </c>
      <c r="B1265" s="80"/>
      <c r="C1265" s="80"/>
      <c r="D1265" s="80"/>
      <c r="E1265" s="80"/>
      <c r="F1265" s="80"/>
      <c r="G1265" s="80"/>
    </row>
    <row r="1266" spans="1:7" ht="15" customHeight="1">
      <c r="A1266" s="76" t="s">
        <v>514</v>
      </c>
      <c r="B1266" s="76"/>
      <c r="C1266" s="12" t="s">
        <v>4</v>
      </c>
      <c r="D1266" s="12" t="s">
        <v>501</v>
      </c>
      <c r="E1266" s="12" t="s">
        <v>502</v>
      </c>
      <c r="F1266" s="12" t="s">
        <v>503</v>
      </c>
      <c r="G1266" s="12" t="s">
        <v>504</v>
      </c>
    </row>
    <row r="1267" spans="1:7" ht="15" customHeight="1">
      <c r="A1267" s="18" t="s">
        <v>1711</v>
      </c>
      <c r="B1267" s="19" t="s">
        <v>1712</v>
      </c>
      <c r="C1267" s="18" t="s">
        <v>14</v>
      </c>
      <c r="D1267" s="18" t="s">
        <v>15</v>
      </c>
      <c r="E1267" s="20">
        <v>2.4420000000000001E-2</v>
      </c>
      <c r="F1267" s="21">
        <v>37.520000000000003</v>
      </c>
      <c r="G1267" s="21">
        <f>TRUNC(TRUNC(E1267,8)*F1267,2)</f>
        <v>0.91</v>
      </c>
    </row>
    <row r="1268" spans="1:7" ht="15" customHeight="1">
      <c r="A1268" s="1"/>
      <c r="B1268" s="1"/>
      <c r="C1268" s="1"/>
      <c r="D1268" s="1"/>
      <c r="E1268" s="77" t="s">
        <v>517</v>
      </c>
      <c r="F1268" s="77"/>
      <c r="G1268" s="22">
        <f>SUM(G1267:G1267)</f>
        <v>0.91</v>
      </c>
    </row>
    <row r="1269" spans="1:7" ht="15" customHeight="1">
      <c r="A1269" s="1"/>
      <c r="B1269" s="1"/>
      <c r="C1269" s="1"/>
      <c r="D1269" s="1"/>
      <c r="E1269" s="78" t="s">
        <v>522</v>
      </c>
      <c r="F1269" s="78"/>
      <c r="G1269" s="4">
        <f>SUM(G1268)</f>
        <v>0.91</v>
      </c>
    </row>
    <row r="1270" spans="1:7" ht="15" customHeight="1">
      <c r="A1270" s="1"/>
      <c r="B1270" s="1"/>
      <c r="C1270" s="1"/>
      <c r="D1270" s="1"/>
      <c r="E1270" s="78" t="s">
        <v>523</v>
      </c>
      <c r="F1270" s="78"/>
      <c r="G1270" s="4">
        <f>ROUND(G1269*(0/100),2)</f>
        <v>0</v>
      </c>
    </row>
    <row r="1271" spans="1:7" ht="15" customHeight="1">
      <c r="A1271" s="1"/>
      <c r="B1271" s="1"/>
      <c r="C1271" s="1"/>
      <c r="D1271" s="1"/>
      <c r="E1271" s="78" t="s">
        <v>524</v>
      </c>
      <c r="F1271" s="78"/>
      <c r="G1271" s="4">
        <f>G1270+G1269</f>
        <v>0.91</v>
      </c>
    </row>
    <row r="1272" spans="1:7" ht="9.9499999999999993" customHeight="1">
      <c r="A1272" s="1"/>
      <c r="B1272" s="1"/>
      <c r="C1272" s="1"/>
      <c r="D1272" s="1"/>
      <c r="E1272" s="79"/>
      <c r="F1272" s="79"/>
      <c r="G1272" s="79"/>
    </row>
    <row r="1273" spans="1:7" ht="20.100000000000001" customHeight="1">
      <c r="A1273" s="80" t="s">
        <v>1723</v>
      </c>
      <c r="B1273" s="80"/>
      <c r="C1273" s="80"/>
      <c r="D1273" s="80"/>
      <c r="E1273" s="80"/>
      <c r="F1273" s="80"/>
      <c r="G1273" s="80"/>
    </row>
    <row r="1274" spans="1:7" ht="15" customHeight="1">
      <c r="A1274" s="76" t="s">
        <v>514</v>
      </c>
      <c r="B1274" s="76"/>
      <c r="C1274" s="12" t="s">
        <v>4</v>
      </c>
      <c r="D1274" s="12" t="s">
        <v>501</v>
      </c>
      <c r="E1274" s="12" t="s">
        <v>502</v>
      </c>
      <c r="F1274" s="12" t="s">
        <v>503</v>
      </c>
      <c r="G1274" s="12" t="s">
        <v>504</v>
      </c>
    </row>
    <row r="1275" spans="1:7" ht="15" customHeight="1">
      <c r="A1275" s="18" t="s">
        <v>1724</v>
      </c>
      <c r="B1275" s="19" t="s">
        <v>1725</v>
      </c>
      <c r="C1275" s="18" t="s">
        <v>14</v>
      </c>
      <c r="D1275" s="18" t="s">
        <v>15</v>
      </c>
      <c r="E1275" s="20">
        <v>1.328E-2</v>
      </c>
      <c r="F1275" s="21">
        <v>18.059999999999999</v>
      </c>
      <c r="G1275" s="21">
        <f>TRUNC(TRUNC(E1275,8)*F1275,2)</f>
        <v>0.23</v>
      </c>
    </row>
    <row r="1276" spans="1:7" ht="15" customHeight="1">
      <c r="A1276" s="1"/>
      <c r="B1276" s="1"/>
      <c r="C1276" s="1"/>
      <c r="D1276" s="1"/>
      <c r="E1276" s="77" t="s">
        <v>517</v>
      </c>
      <c r="F1276" s="77"/>
      <c r="G1276" s="22">
        <f>SUM(G1275:G1275)</f>
        <v>0.23</v>
      </c>
    </row>
    <row r="1277" spans="1:7" ht="15" customHeight="1">
      <c r="A1277" s="1"/>
      <c r="B1277" s="1"/>
      <c r="C1277" s="1"/>
      <c r="D1277" s="1"/>
      <c r="E1277" s="78" t="s">
        <v>522</v>
      </c>
      <c r="F1277" s="78"/>
      <c r="G1277" s="4">
        <f>SUM(G1276)</f>
        <v>0.23</v>
      </c>
    </row>
    <row r="1278" spans="1:7" ht="15" customHeight="1">
      <c r="A1278" s="1"/>
      <c r="B1278" s="1"/>
      <c r="C1278" s="1"/>
      <c r="D1278" s="1"/>
      <c r="E1278" s="78" t="s">
        <v>523</v>
      </c>
      <c r="F1278" s="78"/>
      <c r="G1278" s="4">
        <f>ROUND(G1277*(0/100),2)</f>
        <v>0</v>
      </c>
    </row>
    <row r="1279" spans="1:7" ht="15" customHeight="1">
      <c r="A1279" s="1"/>
      <c r="B1279" s="1"/>
      <c r="C1279" s="1"/>
      <c r="D1279" s="1"/>
      <c r="E1279" s="78" t="s">
        <v>524</v>
      </c>
      <c r="F1279" s="78"/>
      <c r="G1279" s="4">
        <f>G1278+G1277</f>
        <v>0.23</v>
      </c>
    </row>
    <row r="1280" spans="1:7" ht="9.9499999999999993" customHeight="1">
      <c r="A1280" s="1"/>
      <c r="B1280" s="1"/>
      <c r="C1280" s="1"/>
      <c r="D1280" s="1"/>
      <c r="E1280" s="79"/>
      <c r="F1280" s="79"/>
      <c r="G1280" s="79"/>
    </row>
    <row r="1281" spans="1:7" ht="20.100000000000001" customHeight="1">
      <c r="A1281" s="80" t="s">
        <v>1726</v>
      </c>
      <c r="B1281" s="80"/>
      <c r="C1281" s="80"/>
      <c r="D1281" s="80"/>
      <c r="E1281" s="80"/>
      <c r="F1281" s="80"/>
      <c r="G1281" s="80"/>
    </row>
    <row r="1282" spans="1:7" ht="15" customHeight="1">
      <c r="A1282" s="76" t="s">
        <v>514</v>
      </c>
      <c r="B1282" s="76"/>
      <c r="C1282" s="12" t="s">
        <v>4</v>
      </c>
      <c r="D1282" s="12" t="s">
        <v>501</v>
      </c>
      <c r="E1282" s="12" t="s">
        <v>502</v>
      </c>
      <c r="F1282" s="12" t="s">
        <v>503</v>
      </c>
      <c r="G1282" s="12" t="s">
        <v>504</v>
      </c>
    </row>
    <row r="1283" spans="1:7" ht="15" customHeight="1">
      <c r="A1283" s="18" t="s">
        <v>1727</v>
      </c>
      <c r="B1283" s="19" t="s">
        <v>1728</v>
      </c>
      <c r="C1283" s="18" t="s">
        <v>14</v>
      </c>
      <c r="D1283" s="18" t="s">
        <v>15</v>
      </c>
      <c r="E1283" s="20">
        <v>5.8599999999999998E-3</v>
      </c>
      <c r="F1283" s="21">
        <v>28.57</v>
      </c>
      <c r="G1283" s="21">
        <f>TRUNC(TRUNC(E1283,8)*F1283,2)</f>
        <v>0.16</v>
      </c>
    </row>
    <row r="1284" spans="1:7" ht="15" customHeight="1">
      <c r="A1284" s="1"/>
      <c r="B1284" s="1"/>
      <c r="C1284" s="1"/>
      <c r="D1284" s="1"/>
      <c r="E1284" s="77" t="s">
        <v>517</v>
      </c>
      <c r="F1284" s="77"/>
      <c r="G1284" s="22">
        <f>SUM(G1283:G1283)</f>
        <v>0.16</v>
      </c>
    </row>
    <row r="1285" spans="1:7" ht="15" customHeight="1">
      <c r="A1285" s="1"/>
      <c r="B1285" s="1"/>
      <c r="C1285" s="1"/>
      <c r="D1285" s="1"/>
      <c r="E1285" s="78" t="s">
        <v>522</v>
      </c>
      <c r="F1285" s="78"/>
      <c r="G1285" s="4">
        <f>SUM(G1284)</f>
        <v>0.16</v>
      </c>
    </row>
    <row r="1286" spans="1:7" ht="15" customHeight="1">
      <c r="A1286" s="1"/>
      <c r="B1286" s="1"/>
      <c r="C1286" s="1"/>
      <c r="D1286" s="1"/>
      <c r="E1286" s="78" t="s">
        <v>523</v>
      </c>
      <c r="F1286" s="78"/>
      <c r="G1286" s="4">
        <f>ROUND(G1285*(0/100),2)</f>
        <v>0</v>
      </c>
    </row>
    <row r="1287" spans="1:7" ht="15" customHeight="1">
      <c r="A1287" s="1"/>
      <c r="B1287" s="1"/>
      <c r="C1287" s="1"/>
      <c r="D1287" s="1"/>
      <c r="E1287" s="78" t="s">
        <v>524</v>
      </c>
      <c r="F1287" s="78"/>
      <c r="G1287" s="4">
        <f>G1286+G1285</f>
        <v>0.16</v>
      </c>
    </row>
    <row r="1288" spans="1:7" ht="9.9499999999999993" customHeight="1">
      <c r="A1288" s="1"/>
      <c r="B1288" s="1"/>
      <c r="C1288" s="1"/>
      <c r="D1288" s="1"/>
      <c r="E1288" s="79"/>
      <c r="F1288" s="79"/>
      <c r="G1288" s="79"/>
    </row>
    <row r="1289" spans="1:7" ht="20.100000000000001" customHeight="1">
      <c r="A1289" s="80" t="s">
        <v>1729</v>
      </c>
      <c r="B1289" s="80"/>
      <c r="C1289" s="80"/>
      <c r="D1289" s="80"/>
      <c r="E1289" s="80"/>
      <c r="F1289" s="80"/>
      <c r="G1289" s="80"/>
    </row>
    <row r="1290" spans="1:7" ht="15" customHeight="1">
      <c r="A1290" s="76" t="s">
        <v>514</v>
      </c>
      <c r="B1290" s="76"/>
      <c r="C1290" s="12" t="s">
        <v>4</v>
      </c>
      <c r="D1290" s="12" t="s">
        <v>501</v>
      </c>
      <c r="E1290" s="12" t="s">
        <v>502</v>
      </c>
      <c r="F1290" s="12" t="s">
        <v>503</v>
      </c>
      <c r="G1290" s="12" t="s">
        <v>504</v>
      </c>
    </row>
    <row r="1291" spans="1:7" ht="15" customHeight="1">
      <c r="A1291" s="18" t="s">
        <v>1730</v>
      </c>
      <c r="B1291" s="19" t="s">
        <v>1731</v>
      </c>
      <c r="C1291" s="18" t="s">
        <v>14</v>
      </c>
      <c r="D1291" s="18" t="s">
        <v>15</v>
      </c>
      <c r="E1291" s="20">
        <v>5.8599999999999998E-3</v>
      </c>
      <c r="F1291" s="21">
        <v>27.5</v>
      </c>
      <c r="G1291" s="21">
        <f>TRUNC(TRUNC(E1291,8)*F1291,2)</f>
        <v>0.16</v>
      </c>
    </row>
    <row r="1292" spans="1:7" ht="15" customHeight="1">
      <c r="A1292" s="1"/>
      <c r="B1292" s="1"/>
      <c r="C1292" s="1"/>
      <c r="D1292" s="1"/>
      <c r="E1292" s="77" t="s">
        <v>517</v>
      </c>
      <c r="F1292" s="77"/>
      <c r="G1292" s="22">
        <f>SUM(G1291:G1291)</f>
        <v>0.16</v>
      </c>
    </row>
    <row r="1293" spans="1:7" ht="15" customHeight="1">
      <c r="A1293" s="1"/>
      <c r="B1293" s="1"/>
      <c r="C1293" s="1"/>
      <c r="D1293" s="1"/>
      <c r="E1293" s="78" t="s">
        <v>522</v>
      </c>
      <c r="F1293" s="78"/>
      <c r="G1293" s="4">
        <f>SUM(G1292)</f>
        <v>0.16</v>
      </c>
    </row>
    <row r="1294" spans="1:7" ht="15" customHeight="1">
      <c r="A1294" s="1"/>
      <c r="B1294" s="1"/>
      <c r="C1294" s="1"/>
      <c r="D1294" s="1"/>
      <c r="E1294" s="78" t="s">
        <v>523</v>
      </c>
      <c r="F1294" s="78"/>
      <c r="G1294" s="4">
        <f>ROUND(G1293*(0/100),2)</f>
        <v>0</v>
      </c>
    </row>
    <row r="1295" spans="1:7" ht="15" customHeight="1">
      <c r="A1295" s="1"/>
      <c r="B1295" s="1"/>
      <c r="C1295" s="1"/>
      <c r="D1295" s="1"/>
      <c r="E1295" s="78" t="s">
        <v>524</v>
      </c>
      <c r="F1295" s="78"/>
      <c r="G1295" s="4">
        <f>G1294+G1293</f>
        <v>0.16</v>
      </c>
    </row>
    <row r="1296" spans="1:7" ht="9.9499999999999993" customHeight="1">
      <c r="A1296" s="1"/>
      <c r="B1296" s="1"/>
      <c r="C1296" s="1"/>
      <c r="D1296" s="1"/>
      <c r="E1296" s="79"/>
      <c r="F1296" s="79"/>
      <c r="G1296" s="79"/>
    </row>
    <row r="1297" spans="1:7" ht="20.100000000000001" customHeight="1">
      <c r="A1297" s="80" t="s">
        <v>1732</v>
      </c>
      <c r="B1297" s="80"/>
      <c r="C1297" s="80"/>
      <c r="D1297" s="80"/>
      <c r="E1297" s="80"/>
      <c r="F1297" s="80"/>
      <c r="G1297" s="80"/>
    </row>
    <row r="1298" spans="1:7" ht="15" customHeight="1">
      <c r="A1298" s="76" t="s">
        <v>514</v>
      </c>
      <c r="B1298" s="76"/>
      <c r="C1298" s="12" t="s">
        <v>4</v>
      </c>
      <c r="D1298" s="12" t="s">
        <v>501</v>
      </c>
      <c r="E1298" s="12" t="s">
        <v>502</v>
      </c>
      <c r="F1298" s="12" t="s">
        <v>503</v>
      </c>
      <c r="G1298" s="12" t="s">
        <v>504</v>
      </c>
    </row>
    <row r="1299" spans="1:7" ht="21" customHeight="1">
      <c r="A1299" s="18" t="s">
        <v>1733</v>
      </c>
      <c r="B1299" s="19" t="s">
        <v>1734</v>
      </c>
      <c r="C1299" s="18" t="s">
        <v>14</v>
      </c>
      <c r="D1299" s="18" t="s">
        <v>15</v>
      </c>
      <c r="E1299" s="20">
        <v>1.8849999999999999E-2</v>
      </c>
      <c r="F1299" s="21">
        <v>30.83</v>
      </c>
      <c r="G1299" s="21">
        <f>TRUNC(TRUNC(E1299,8)*F1299,2)</f>
        <v>0.57999999999999996</v>
      </c>
    </row>
    <row r="1300" spans="1:7" ht="15" customHeight="1">
      <c r="A1300" s="1"/>
      <c r="B1300" s="1"/>
      <c r="C1300" s="1"/>
      <c r="D1300" s="1"/>
      <c r="E1300" s="77" t="s">
        <v>517</v>
      </c>
      <c r="F1300" s="77"/>
      <c r="G1300" s="22">
        <f>SUM(G1299:G1299)</f>
        <v>0.57999999999999996</v>
      </c>
    </row>
    <row r="1301" spans="1:7" ht="15" customHeight="1">
      <c r="A1301" s="1"/>
      <c r="B1301" s="1"/>
      <c r="C1301" s="1"/>
      <c r="D1301" s="1"/>
      <c r="E1301" s="78" t="s">
        <v>522</v>
      </c>
      <c r="F1301" s="78"/>
      <c r="G1301" s="4">
        <f>SUM(G1300)</f>
        <v>0.57999999999999996</v>
      </c>
    </row>
    <row r="1302" spans="1:7" ht="15" customHeight="1">
      <c r="A1302" s="1"/>
      <c r="B1302" s="1"/>
      <c r="C1302" s="1"/>
      <c r="D1302" s="1"/>
      <c r="E1302" s="78" t="s">
        <v>523</v>
      </c>
      <c r="F1302" s="78"/>
      <c r="G1302" s="4">
        <f>ROUND(G1301*(0/100),2)</f>
        <v>0</v>
      </c>
    </row>
    <row r="1303" spans="1:7" ht="15" customHeight="1">
      <c r="A1303" s="1"/>
      <c r="B1303" s="1"/>
      <c r="C1303" s="1"/>
      <c r="D1303" s="1"/>
      <c r="E1303" s="78" t="s">
        <v>524</v>
      </c>
      <c r="F1303" s="78"/>
      <c r="G1303" s="4">
        <f>G1302+G1301</f>
        <v>0.57999999999999996</v>
      </c>
    </row>
    <row r="1304" spans="1:7" ht="9.9499999999999993" customHeight="1">
      <c r="A1304" s="1"/>
      <c r="B1304" s="1"/>
      <c r="C1304" s="1"/>
      <c r="D1304" s="1"/>
      <c r="E1304" s="79"/>
      <c r="F1304" s="79"/>
      <c r="G1304" s="79"/>
    </row>
    <row r="1305" spans="1:7" ht="20.100000000000001" customHeight="1">
      <c r="A1305" s="80" t="s">
        <v>1735</v>
      </c>
      <c r="B1305" s="80"/>
      <c r="C1305" s="80"/>
      <c r="D1305" s="80"/>
      <c r="E1305" s="80"/>
      <c r="F1305" s="80"/>
      <c r="G1305" s="80"/>
    </row>
    <row r="1306" spans="1:7" ht="15" customHeight="1">
      <c r="A1306" s="76" t="s">
        <v>514</v>
      </c>
      <c r="B1306" s="76"/>
      <c r="C1306" s="12" t="s">
        <v>4</v>
      </c>
      <c r="D1306" s="12" t="s">
        <v>501</v>
      </c>
      <c r="E1306" s="12" t="s">
        <v>502</v>
      </c>
      <c r="F1306" s="12" t="s">
        <v>503</v>
      </c>
      <c r="G1306" s="12" t="s">
        <v>504</v>
      </c>
    </row>
    <row r="1307" spans="1:7" ht="21" customHeight="1">
      <c r="A1307" s="18" t="s">
        <v>1736</v>
      </c>
      <c r="B1307" s="19" t="s">
        <v>1737</v>
      </c>
      <c r="C1307" s="18" t="s">
        <v>14</v>
      </c>
      <c r="D1307" s="18" t="s">
        <v>15</v>
      </c>
      <c r="E1307" s="20">
        <v>9.5700000000000004E-3</v>
      </c>
      <c r="F1307" s="21">
        <v>19.78</v>
      </c>
      <c r="G1307" s="21">
        <f>TRUNC(TRUNC(E1307,8)*F1307,2)</f>
        <v>0.18</v>
      </c>
    </row>
    <row r="1308" spans="1:7" ht="15" customHeight="1">
      <c r="A1308" s="1"/>
      <c r="B1308" s="1"/>
      <c r="C1308" s="1"/>
      <c r="D1308" s="1"/>
      <c r="E1308" s="77" t="s">
        <v>517</v>
      </c>
      <c r="F1308" s="77"/>
      <c r="G1308" s="22">
        <f>SUM(G1307:G1307)</f>
        <v>0.18</v>
      </c>
    </row>
    <row r="1309" spans="1:7" ht="15" customHeight="1">
      <c r="A1309" s="1"/>
      <c r="B1309" s="1"/>
      <c r="C1309" s="1"/>
      <c r="D1309" s="1"/>
      <c r="E1309" s="78" t="s">
        <v>522</v>
      </c>
      <c r="F1309" s="78"/>
      <c r="G1309" s="4">
        <f>SUM(G1308)</f>
        <v>0.18</v>
      </c>
    </row>
    <row r="1310" spans="1:7" ht="15" customHeight="1">
      <c r="A1310" s="1"/>
      <c r="B1310" s="1"/>
      <c r="C1310" s="1"/>
      <c r="D1310" s="1"/>
      <c r="E1310" s="78" t="s">
        <v>523</v>
      </c>
      <c r="F1310" s="78"/>
      <c r="G1310" s="4">
        <f>ROUND(G1309*(0/100),2)</f>
        <v>0</v>
      </c>
    </row>
    <row r="1311" spans="1:7" ht="15" customHeight="1">
      <c r="A1311" s="1"/>
      <c r="B1311" s="1"/>
      <c r="C1311" s="1"/>
      <c r="D1311" s="1"/>
      <c r="E1311" s="78" t="s">
        <v>524</v>
      </c>
      <c r="F1311" s="78"/>
      <c r="G1311" s="4">
        <f>G1310+G1309</f>
        <v>0.18</v>
      </c>
    </row>
    <row r="1312" spans="1:7" ht="9.9499999999999993" customHeight="1">
      <c r="A1312" s="1"/>
      <c r="B1312" s="1"/>
      <c r="C1312" s="1"/>
      <c r="D1312" s="1"/>
      <c r="E1312" s="79"/>
      <c r="F1312" s="79"/>
      <c r="G1312" s="79"/>
    </row>
    <row r="1313" spans="1:7" ht="20.100000000000001" customHeight="1">
      <c r="A1313" s="80" t="s">
        <v>1738</v>
      </c>
      <c r="B1313" s="80"/>
      <c r="C1313" s="80"/>
      <c r="D1313" s="80"/>
      <c r="E1313" s="80"/>
      <c r="F1313" s="80"/>
      <c r="G1313" s="80"/>
    </row>
    <row r="1314" spans="1:7" ht="15" customHeight="1">
      <c r="A1314" s="76" t="s">
        <v>514</v>
      </c>
      <c r="B1314" s="76"/>
      <c r="C1314" s="12" t="s">
        <v>4</v>
      </c>
      <c r="D1314" s="12" t="s">
        <v>501</v>
      </c>
      <c r="E1314" s="12" t="s">
        <v>502</v>
      </c>
      <c r="F1314" s="12" t="s">
        <v>503</v>
      </c>
      <c r="G1314" s="12" t="s">
        <v>504</v>
      </c>
    </row>
    <row r="1315" spans="1:7" ht="15" customHeight="1">
      <c r="A1315" s="18" t="s">
        <v>1739</v>
      </c>
      <c r="B1315" s="19" t="s">
        <v>1740</v>
      </c>
      <c r="C1315" s="18" t="s">
        <v>14</v>
      </c>
      <c r="D1315" s="18" t="s">
        <v>15</v>
      </c>
      <c r="E1315" s="20">
        <v>1.328E-2</v>
      </c>
      <c r="F1315" s="21">
        <v>25.65</v>
      </c>
      <c r="G1315" s="21">
        <f>TRUNC(TRUNC(E1315,8)*F1315,2)</f>
        <v>0.34</v>
      </c>
    </row>
    <row r="1316" spans="1:7" ht="15" customHeight="1">
      <c r="A1316" s="1"/>
      <c r="B1316" s="1"/>
      <c r="C1316" s="1"/>
      <c r="D1316" s="1"/>
      <c r="E1316" s="77" t="s">
        <v>517</v>
      </c>
      <c r="F1316" s="77"/>
      <c r="G1316" s="22">
        <f>SUM(G1315:G1315)</f>
        <v>0.34</v>
      </c>
    </row>
    <row r="1317" spans="1:7" ht="15" customHeight="1">
      <c r="A1317" s="1"/>
      <c r="B1317" s="1"/>
      <c r="C1317" s="1"/>
      <c r="D1317" s="1"/>
      <c r="E1317" s="78" t="s">
        <v>522</v>
      </c>
      <c r="F1317" s="78"/>
      <c r="G1317" s="4">
        <f>SUM(G1316)</f>
        <v>0.34</v>
      </c>
    </row>
    <row r="1318" spans="1:7" ht="15" customHeight="1">
      <c r="A1318" s="1"/>
      <c r="B1318" s="1"/>
      <c r="C1318" s="1"/>
      <c r="D1318" s="1"/>
      <c r="E1318" s="78" t="s">
        <v>523</v>
      </c>
      <c r="F1318" s="78"/>
      <c r="G1318" s="4">
        <f>ROUND(G1317*(0/100),2)</f>
        <v>0</v>
      </c>
    </row>
    <row r="1319" spans="1:7" ht="15" customHeight="1">
      <c r="A1319" s="1"/>
      <c r="B1319" s="1"/>
      <c r="C1319" s="1"/>
      <c r="D1319" s="1"/>
      <c r="E1319" s="78" t="s">
        <v>524</v>
      </c>
      <c r="F1319" s="78"/>
      <c r="G1319" s="4">
        <f>G1318+G1317</f>
        <v>0.34</v>
      </c>
    </row>
    <row r="1320" spans="1:7" ht="9.9499999999999993" customHeight="1">
      <c r="A1320" s="1"/>
      <c r="B1320" s="1"/>
      <c r="C1320" s="1"/>
      <c r="D1320" s="1"/>
      <c r="E1320" s="79"/>
      <c r="F1320" s="79"/>
      <c r="G1320" s="79"/>
    </row>
    <row r="1321" spans="1:7" ht="20.100000000000001" customHeight="1">
      <c r="A1321" s="80" t="s">
        <v>1741</v>
      </c>
      <c r="B1321" s="80"/>
      <c r="C1321" s="80"/>
      <c r="D1321" s="80"/>
      <c r="E1321" s="80"/>
      <c r="F1321" s="80"/>
      <c r="G1321" s="80"/>
    </row>
    <row r="1322" spans="1:7" ht="15" customHeight="1">
      <c r="A1322" s="76" t="s">
        <v>514</v>
      </c>
      <c r="B1322" s="76"/>
      <c r="C1322" s="12" t="s">
        <v>4</v>
      </c>
      <c r="D1322" s="12" t="s">
        <v>501</v>
      </c>
      <c r="E1322" s="12" t="s">
        <v>502</v>
      </c>
      <c r="F1322" s="12" t="s">
        <v>503</v>
      </c>
      <c r="G1322" s="12" t="s">
        <v>504</v>
      </c>
    </row>
    <row r="1323" spans="1:7" ht="15" customHeight="1">
      <c r="A1323" s="18" t="s">
        <v>1742</v>
      </c>
      <c r="B1323" s="19" t="s">
        <v>1743</v>
      </c>
      <c r="C1323" s="18" t="s">
        <v>14</v>
      </c>
      <c r="D1323" s="18" t="s">
        <v>15</v>
      </c>
      <c r="E1323" s="20">
        <v>1.8849999999999999E-2</v>
      </c>
      <c r="F1323" s="21">
        <v>19.78</v>
      </c>
      <c r="G1323" s="21">
        <f>TRUNC(TRUNC(E1323,8)*F1323,2)</f>
        <v>0.37</v>
      </c>
    </row>
    <row r="1324" spans="1:7" ht="15" customHeight="1">
      <c r="A1324" s="1"/>
      <c r="B1324" s="1"/>
      <c r="C1324" s="1"/>
      <c r="D1324" s="1"/>
      <c r="E1324" s="77" t="s">
        <v>517</v>
      </c>
      <c r="F1324" s="77"/>
      <c r="G1324" s="22">
        <f>SUM(G1323:G1323)</f>
        <v>0.37</v>
      </c>
    </row>
    <row r="1325" spans="1:7" ht="15" customHeight="1">
      <c r="A1325" s="1"/>
      <c r="B1325" s="1"/>
      <c r="C1325" s="1"/>
      <c r="D1325" s="1"/>
      <c r="E1325" s="78" t="s">
        <v>522</v>
      </c>
      <c r="F1325" s="78"/>
      <c r="G1325" s="4">
        <f>SUM(G1324)</f>
        <v>0.37</v>
      </c>
    </row>
    <row r="1326" spans="1:7" ht="15" customHeight="1">
      <c r="A1326" s="1"/>
      <c r="B1326" s="1"/>
      <c r="C1326" s="1"/>
      <c r="D1326" s="1"/>
      <c r="E1326" s="78" t="s">
        <v>523</v>
      </c>
      <c r="F1326" s="78"/>
      <c r="G1326" s="4">
        <f>ROUND(G1325*(0/100),2)</f>
        <v>0</v>
      </c>
    </row>
    <row r="1327" spans="1:7" ht="15" customHeight="1">
      <c r="A1327" s="1"/>
      <c r="B1327" s="1"/>
      <c r="C1327" s="1"/>
      <c r="D1327" s="1"/>
      <c r="E1327" s="78" t="s">
        <v>524</v>
      </c>
      <c r="F1327" s="78"/>
      <c r="G1327" s="4">
        <f>G1326+G1325</f>
        <v>0.37</v>
      </c>
    </row>
    <row r="1328" spans="1:7" ht="9.9499999999999993" customHeight="1">
      <c r="A1328" s="1"/>
      <c r="B1328" s="1"/>
      <c r="C1328" s="1"/>
      <c r="D1328" s="1"/>
      <c r="E1328" s="79"/>
      <c r="F1328" s="79"/>
      <c r="G1328" s="79"/>
    </row>
    <row r="1329" spans="1:7" ht="20.100000000000001" customHeight="1">
      <c r="A1329" s="80" t="s">
        <v>1744</v>
      </c>
      <c r="B1329" s="80"/>
      <c r="C1329" s="80"/>
      <c r="D1329" s="80"/>
      <c r="E1329" s="80"/>
      <c r="F1329" s="80"/>
      <c r="G1329" s="80"/>
    </row>
    <row r="1330" spans="1:7" ht="15" customHeight="1">
      <c r="A1330" s="76" t="s">
        <v>514</v>
      </c>
      <c r="B1330" s="76"/>
      <c r="C1330" s="12" t="s">
        <v>4</v>
      </c>
      <c r="D1330" s="12" t="s">
        <v>501</v>
      </c>
      <c r="E1330" s="12" t="s">
        <v>502</v>
      </c>
      <c r="F1330" s="12" t="s">
        <v>503</v>
      </c>
      <c r="G1330" s="12" t="s">
        <v>504</v>
      </c>
    </row>
    <row r="1331" spans="1:7" ht="15" customHeight="1">
      <c r="A1331" s="18" t="s">
        <v>1745</v>
      </c>
      <c r="B1331" s="19" t="s">
        <v>1746</v>
      </c>
      <c r="C1331" s="18" t="s">
        <v>14</v>
      </c>
      <c r="D1331" s="18" t="s">
        <v>15</v>
      </c>
      <c r="E1331" s="20">
        <v>1.8849999999999999E-2</v>
      </c>
      <c r="F1331" s="21">
        <v>36.08</v>
      </c>
      <c r="G1331" s="21">
        <f>TRUNC(TRUNC(E1331,8)*F1331,2)</f>
        <v>0.68</v>
      </c>
    </row>
    <row r="1332" spans="1:7" ht="15" customHeight="1">
      <c r="A1332" s="1"/>
      <c r="B1332" s="1"/>
      <c r="C1332" s="1"/>
      <c r="D1332" s="1"/>
      <c r="E1332" s="77" t="s">
        <v>517</v>
      </c>
      <c r="F1332" s="77"/>
      <c r="G1332" s="22">
        <f>SUM(G1331:G1331)</f>
        <v>0.68</v>
      </c>
    </row>
    <row r="1333" spans="1:7" ht="15" customHeight="1">
      <c r="A1333" s="1"/>
      <c r="B1333" s="1"/>
      <c r="C1333" s="1"/>
      <c r="D1333" s="1"/>
      <c r="E1333" s="78" t="s">
        <v>522</v>
      </c>
      <c r="F1333" s="78"/>
      <c r="G1333" s="4">
        <f>SUM(G1332)</f>
        <v>0.68</v>
      </c>
    </row>
    <row r="1334" spans="1:7" ht="15" customHeight="1">
      <c r="A1334" s="1"/>
      <c r="B1334" s="1"/>
      <c r="C1334" s="1"/>
      <c r="D1334" s="1"/>
      <c r="E1334" s="78" t="s">
        <v>523</v>
      </c>
      <c r="F1334" s="78"/>
      <c r="G1334" s="4">
        <f>ROUND(G1333*(0/100),2)</f>
        <v>0</v>
      </c>
    </row>
    <row r="1335" spans="1:7" ht="15" customHeight="1">
      <c r="A1335" s="1"/>
      <c r="B1335" s="1"/>
      <c r="C1335" s="1"/>
      <c r="D1335" s="1"/>
      <c r="E1335" s="78" t="s">
        <v>524</v>
      </c>
      <c r="F1335" s="78"/>
      <c r="G1335" s="4">
        <f>G1334+G1333</f>
        <v>0.68</v>
      </c>
    </row>
    <row r="1336" spans="1:7" ht="9.9499999999999993" customHeight="1">
      <c r="A1336" s="1"/>
      <c r="B1336" s="1"/>
      <c r="C1336" s="1"/>
      <c r="D1336" s="1"/>
      <c r="E1336" s="79"/>
      <c r="F1336" s="79"/>
      <c r="G1336" s="79"/>
    </row>
    <row r="1337" spans="1:7" ht="20.100000000000001" customHeight="1">
      <c r="A1337" s="80" t="s">
        <v>1747</v>
      </c>
      <c r="B1337" s="80"/>
      <c r="C1337" s="80"/>
      <c r="D1337" s="80"/>
      <c r="E1337" s="80"/>
      <c r="F1337" s="80"/>
      <c r="G1337" s="80"/>
    </row>
    <row r="1338" spans="1:7" ht="15" customHeight="1">
      <c r="A1338" s="76" t="s">
        <v>514</v>
      </c>
      <c r="B1338" s="76"/>
      <c r="C1338" s="12" t="s">
        <v>4</v>
      </c>
      <c r="D1338" s="12" t="s">
        <v>501</v>
      </c>
      <c r="E1338" s="12" t="s">
        <v>502</v>
      </c>
      <c r="F1338" s="12" t="s">
        <v>503</v>
      </c>
      <c r="G1338" s="12" t="s">
        <v>504</v>
      </c>
    </row>
    <row r="1339" spans="1:7" ht="15" customHeight="1">
      <c r="A1339" s="18" t="s">
        <v>1748</v>
      </c>
      <c r="B1339" s="19" t="s">
        <v>1749</v>
      </c>
      <c r="C1339" s="18" t="s">
        <v>14</v>
      </c>
      <c r="D1339" s="18" t="s">
        <v>15</v>
      </c>
      <c r="E1339" s="20">
        <v>9.5700000000000004E-3</v>
      </c>
      <c r="F1339" s="21">
        <v>19.48</v>
      </c>
      <c r="G1339" s="21">
        <f>TRUNC(TRUNC(E1339,8)*F1339,2)</f>
        <v>0.18</v>
      </c>
    </row>
    <row r="1340" spans="1:7" ht="15" customHeight="1">
      <c r="A1340" s="1"/>
      <c r="B1340" s="1"/>
      <c r="C1340" s="1"/>
      <c r="D1340" s="1"/>
      <c r="E1340" s="77" t="s">
        <v>517</v>
      </c>
      <c r="F1340" s="77"/>
      <c r="G1340" s="22">
        <f>SUM(G1339:G1339)</f>
        <v>0.18</v>
      </c>
    </row>
    <row r="1341" spans="1:7" ht="15" customHeight="1">
      <c r="A1341" s="1"/>
      <c r="B1341" s="1"/>
      <c r="C1341" s="1"/>
      <c r="D1341" s="1"/>
      <c r="E1341" s="78" t="s">
        <v>522</v>
      </c>
      <c r="F1341" s="78"/>
      <c r="G1341" s="4">
        <f>SUM(G1340)</f>
        <v>0.18</v>
      </c>
    </row>
    <row r="1342" spans="1:7" ht="15" customHeight="1">
      <c r="A1342" s="1"/>
      <c r="B1342" s="1"/>
      <c r="C1342" s="1"/>
      <c r="D1342" s="1"/>
      <c r="E1342" s="78" t="s">
        <v>523</v>
      </c>
      <c r="F1342" s="78"/>
      <c r="G1342" s="4">
        <f>ROUND(G1341*(0/100),2)</f>
        <v>0</v>
      </c>
    </row>
    <row r="1343" spans="1:7" ht="15" customHeight="1">
      <c r="A1343" s="1"/>
      <c r="B1343" s="1"/>
      <c r="C1343" s="1"/>
      <c r="D1343" s="1"/>
      <c r="E1343" s="78" t="s">
        <v>524</v>
      </c>
      <c r="F1343" s="78"/>
      <c r="G1343" s="4">
        <f>G1342+G1341</f>
        <v>0.18</v>
      </c>
    </row>
    <row r="1344" spans="1:7" ht="9.9499999999999993" customHeight="1">
      <c r="A1344" s="1"/>
      <c r="B1344" s="1"/>
      <c r="C1344" s="1"/>
      <c r="D1344" s="1"/>
      <c r="E1344" s="79"/>
      <c r="F1344" s="79"/>
      <c r="G1344" s="79"/>
    </row>
    <row r="1345" spans="1:7" ht="20.100000000000001" customHeight="1">
      <c r="A1345" s="80" t="s">
        <v>1750</v>
      </c>
      <c r="B1345" s="80"/>
      <c r="C1345" s="80"/>
      <c r="D1345" s="80"/>
      <c r="E1345" s="80"/>
      <c r="F1345" s="80"/>
      <c r="G1345" s="80"/>
    </row>
    <row r="1346" spans="1:7" ht="15" customHeight="1">
      <c r="A1346" s="76" t="s">
        <v>514</v>
      </c>
      <c r="B1346" s="76"/>
      <c r="C1346" s="12" t="s">
        <v>4</v>
      </c>
      <c r="D1346" s="12" t="s">
        <v>501</v>
      </c>
      <c r="E1346" s="12" t="s">
        <v>502</v>
      </c>
      <c r="F1346" s="12" t="s">
        <v>503</v>
      </c>
      <c r="G1346" s="12" t="s">
        <v>504</v>
      </c>
    </row>
    <row r="1347" spans="1:7" ht="21" customHeight="1">
      <c r="A1347" s="18" t="s">
        <v>1751</v>
      </c>
      <c r="B1347" s="19" t="s">
        <v>1752</v>
      </c>
      <c r="C1347" s="18" t="s">
        <v>14</v>
      </c>
      <c r="D1347" s="18" t="s">
        <v>15</v>
      </c>
      <c r="E1347" s="20">
        <v>1.328E-2</v>
      </c>
      <c r="F1347" s="21">
        <v>25.15</v>
      </c>
      <c r="G1347" s="21">
        <f>TRUNC(TRUNC(E1347,8)*F1347,2)</f>
        <v>0.33</v>
      </c>
    </row>
    <row r="1348" spans="1:7" ht="15" customHeight="1">
      <c r="A1348" s="1"/>
      <c r="B1348" s="1"/>
      <c r="C1348" s="1"/>
      <c r="D1348" s="1"/>
      <c r="E1348" s="77" t="s">
        <v>517</v>
      </c>
      <c r="F1348" s="77"/>
      <c r="G1348" s="22">
        <f>SUM(G1347:G1347)</f>
        <v>0.33</v>
      </c>
    </row>
    <row r="1349" spans="1:7" ht="15" customHeight="1">
      <c r="A1349" s="1"/>
      <c r="B1349" s="1"/>
      <c r="C1349" s="1"/>
      <c r="D1349" s="1"/>
      <c r="E1349" s="78" t="s">
        <v>522</v>
      </c>
      <c r="F1349" s="78"/>
      <c r="G1349" s="4">
        <f>SUM(G1348)</f>
        <v>0.33</v>
      </c>
    </row>
    <row r="1350" spans="1:7" ht="15" customHeight="1">
      <c r="A1350" s="1"/>
      <c r="B1350" s="1"/>
      <c r="C1350" s="1"/>
      <c r="D1350" s="1"/>
      <c r="E1350" s="78" t="s">
        <v>523</v>
      </c>
      <c r="F1350" s="78"/>
      <c r="G1350" s="4">
        <f>ROUND(G1349*(0/100),2)</f>
        <v>0</v>
      </c>
    </row>
    <row r="1351" spans="1:7" ht="15" customHeight="1">
      <c r="A1351" s="1"/>
      <c r="B1351" s="1"/>
      <c r="C1351" s="1"/>
      <c r="D1351" s="1"/>
      <c r="E1351" s="78" t="s">
        <v>524</v>
      </c>
      <c r="F1351" s="78"/>
      <c r="G1351" s="4">
        <f>G1350+G1349</f>
        <v>0.33</v>
      </c>
    </row>
    <row r="1352" spans="1:7" ht="9.9499999999999993" customHeight="1">
      <c r="A1352" s="1"/>
      <c r="B1352" s="1"/>
      <c r="C1352" s="1"/>
      <c r="D1352" s="1"/>
      <c r="E1352" s="79"/>
      <c r="F1352" s="79"/>
      <c r="G1352" s="79"/>
    </row>
    <row r="1353" spans="1:7" ht="20.100000000000001" customHeight="1">
      <c r="A1353" s="80" t="s">
        <v>1753</v>
      </c>
      <c r="B1353" s="80"/>
      <c r="C1353" s="80"/>
      <c r="D1353" s="80"/>
      <c r="E1353" s="80"/>
      <c r="F1353" s="80"/>
      <c r="G1353" s="80"/>
    </row>
    <row r="1354" spans="1:7" ht="15" customHeight="1">
      <c r="A1354" s="76" t="s">
        <v>514</v>
      </c>
      <c r="B1354" s="76"/>
      <c r="C1354" s="12" t="s">
        <v>4</v>
      </c>
      <c r="D1354" s="12" t="s">
        <v>501</v>
      </c>
      <c r="E1354" s="12" t="s">
        <v>502</v>
      </c>
      <c r="F1354" s="12" t="s">
        <v>503</v>
      </c>
      <c r="G1354" s="12" t="s">
        <v>504</v>
      </c>
    </row>
    <row r="1355" spans="1:7" ht="15" customHeight="1">
      <c r="A1355" s="18" t="s">
        <v>1754</v>
      </c>
      <c r="B1355" s="19" t="s">
        <v>1755</v>
      </c>
      <c r="C1355" s="18" t="s">
        <v>14</v>
      </c>
      <c r="D1355" s="18" t="s">
        <v>15</v>
      </c>
      <c r="E1355" s="20">
        <v>9.5700000000000004E-3</v>
      </c>
      <c r="F1355" s="21">
        <v>23.22</v>
      </c>
      <c r="G1355" s="21">
        <f>TRUNC(TRUNC(E1355,8)*F1355,2)</f>
        <v>0.22</v>
      </c>
    </row>
    <row r="1356" spans="1:7" ht="15" customHeight="1">
      <c r="A1356" s="1"/>
      <c r="B1356" s="1"/>
      <c r="C1356" s="1"/>
      <c r="D1356" s="1"/>
      <c r="E1356" s="77" t="s">
        <v>517</v>
      </c>
      <c r="F1356" s="77"/>
      <c r="G1356" s="22">
        <f>SUM(G1355:G1355)</f>
        <v>0.22</v>
      </c>
    </row>
    <row r="1357" spans="1:7" ht="15" customHeight="1">
      <c r="A1357" s="1"/>
      <c r="B1357" s="1"/>
      <c r="C1357" s="1"/>
      <c r="D1357" s="1"/>
      <c r="E1357" s="78" t="s">
        <v>522</v>
      </c>
      <c r="F1357" s="78"/>
      <c r="G1357" s="4">
        <f>SUM(G1356)</f>
        <v>0.22</v>
      </c>
    </row>
    <row r="1358" spans="1:7" ht="15" customHeight="1">
      <c r="A1358" s="1"/>
      <c r="B1358" s="1"/>
      <c r="C1358" s="1"/>
      <c r="D1358" s="1"/>
      <c r="E1358" s="78" t="s">
        <v>523</v>
      </c>
      <c r="F1358" s="78"/>
      <c r="G1358" s="4">
        <f>ROUND(G1357*(0/100),2)</f>
        <v>0</v>
      </c>
    </row>
    <row r="1359" spans="1:7" ht="15" customHeight="1">
      <c r="A1359" s="1"/>
      <c r="B1359" s="1"/>
      <c r="C1359" s="1"/>
      <c r="D1359" s="1"/>
      <c r="E1359" s="78" t="s">
        <v>524</v>
      </c>
      <c r="F1359" s="78"/>
      <c r="G1359" s="4">
        <f>G1358+G1357</f>
        <v>0.22</v>
      </c>
    </row>
    <row r="1360" spans="1:7" ht="9.9499999999999993" customHeight="1">
      <c r="A1360" s="1"/>
      <c r="B1360" s="1"/>
      <c r="C1360" s="1"/>
      <c r="D1360" s="1"/>
      <c r="E1360" s="79"/>
      <c r="F1360" s="79"/>
      <c r="G1360" s="79"/>
    </row>
    <row r="1361" spans="1:7" ht="20.100000000000001" customHeight="1">
      <c r="A1361" s="80" t="s">
        <v>1756</v>
      </c>
      <c r="B1361" s="80"/>
      <c r="C1361" s="80"/>
      <c r="D1361" s="80"/>
      <c r="E1361" s="80"/>
      <c r="F1361" s="80"/>
      <c r="G1361" s="80"/>
    </row>
    <row r="1362" spans="1:7" ht="15" customHeight="1">
      <c r="A1362" s="76" t="s">
        <v>514</v>
      </c>
      <c r="B1362" s="76"/>
      <c r="C1362" s="12" t="s">
        <v>4</v>
      </c>
      <c r="D1362" s="12" t="s">
        <v>501</v>
      </c>
      <c r="E1362" s="12" t="s">
        <v>502</v>
      </c>
      <c r="F1362" s="12" t="s">
        <v>503</v>
      </c>
      <c r="G1362" s="12" t="s">
        <v>504</v>
      </c>
    </row>
    <row r="1363" spans="1:7" ht="15" customHeight="1">
      <c r="A1363" s="18" t="s">
        <v>1757</v>
      </c>
      <c r="B1363" s="19" t="s">
        <v>1758</v>
      </c>
      <c r="C1363" s="18" t="s">
        <v>14</v>
      </c>
      <c r="D1363" s="18" t="s">
        <v>15</v>
      </c>
      <c r="E1363" s="20">
        <v>2.4420000000000001E-2</v>
      </c>
      <c r="F1363" s="21">
        <v>20.46</v>
      </c>
      <c r="G1363" s="21">
        <f>TRUNC(TRUNC(E1363,8)*F1363,2)</f>
        <v>0.49</v>
      </c>
    </row>
    <row r="1364" spans="1:7" ht="15" customHeight="1">
      <c r="A1364" s="1"/>
      <c r="B1364" s="1"/>
      <c r="C1364" s="1"/>
      <c r="D1364" s="1"/>
      <c r="E1364" s="77" t="s">
        <v>517</v>
      </c>
      <c r="F1364" s="77"/>
      <c r="G1364" s="22">
        <f>SUM(G1363:G1363)</f>
        <v>0.49</v>
      </c>
    </row>
    <row r="1365" spans="1:7" ht="15" customHeight="1">
      <c r="A1365" s="1"/>
      <c r="B1365" s="1"/>
      <c r="C1365" s="1"/>
      <c r="D1365" s="1"/>
      <c r="E1365" s="78" t="s">
        <v>522</v>
      </c>
      <c r="F1365" s="78"/>
      <c r="G1365" s="4">
        <f>SUM(G1364)</f>
        <v>0.49</v>
      </c>
    </row>
    <row r="1366" spans="1:7" ht="15" customHeight="1">
      <c r="A1366" s="1"/>
      <c r="B1366" s="1"/>
      <c r="C1366" s="1"/>
      <c r="D1366" s="1"/>
      <c r="E1366" s="78" t="s">
        <v>523</v>
      </c>
      <c r="F1366" s="78"/>
      <c r="G1366" s="4">
        <f>ROUND(G1365*(0/100),2)</f>
        <v>0</v>
      </c>
    </row>
    <row r="1367" spans="1:7" ht="15" customHeight="1">
      <c r="A1367" s="1"/>
      <c r="B1367" s="1"/>
      <c r="C1367" s="1"/>
      <c r="D1367" s="1"/>
      <c r="E1367" s="78" t="s">
        <v>524</v>
      </c>
      <c r="F1367" s="78"/>
      <c r="G1367" s="4">
        <f>G1366+G1365</f>
        <v>0.49</v>
      </c>
    </row>
    <row r="1368" spans="1:7" ht="9.9499999999999993" customHeight="1">
      <c r="A1368" s="1"/>
      <c r="B1368" s="1"/>
      <c r="C1368" s="1"/>
      <c r="D1368" s="1"/>
      <c r="E1368" s="79"/>
      <c r="F1368" s="79"/>
      <c r="G1368" s="79"/>
    </row>
    <row r="1369" spans="1:7" ht="20.100000000000001" customHeight="1">
      <c r="A1369" s="80" t="s">
        <v>1759</v>
      </c>
      <c r="B1369" s="80"/>
      <c r="C1369" s="80"/>
      <c r="D1369" s="80"/>
      <c r="E1369" s="80"/>
      <c r="F1369" s="80"/>
      <c r="G1369" s="80"/>
    </row>
    <row r="1370" spans="1:7" ht="15" customHeight="1">
      <c r="A1370" s="76" t="s">
        <v>514</v>
      </c>
      <c r="B1370" s="76"/>
      <c r="C1370" s="12" t="s">
        <v>4</v>
      </c>
      <c r="D1370" s="12" t="s">
        <v>501</v>
      </c>
      <c r="E1370" s="12" t="s">
        <v>502</v>
      </c>
      <c r="F1370" s="12" t="s">
        <v>503</v>
      </c>
      <c r="G1370" s="12" t="s">
        <v>504</v>
      </c>
    </row>
    <row r="1371" spans="1:7" ht="15" customHeight="1">
      <c r="A1371" s="18" t="s">
        <v>1760</v>
      </c>
      <c r="B1371" s="19" t="s">
        <v>1761</v>
      </c>
      <c r="C1371" s="18" t="s">
        <v>14</v>
      </c>
      <c r="D1371" s="18" t="s">
        <v>15</v>
      </c>
      <c r="E1371" s="20">
        <v>1.6990000000000002E-2</v>
      </c>
      <c r="F1371" s="21">
        <v>20.46</v>
      </c>
      <c r="G1371" s="21">
        <f>TRUNC(TRUNC(E1371,8)*F1371,2)</f>
        <v>0.34</v>
      </c>
    </row>
    <row r="1372" spans="1:7" ht="15" customHeight="1">
      <c r="A1372" s="1"/>
      <c r="B1372" s="1"/>
      <c r="C1372" s="1"/>
      <c r="D1372" s="1"/>
      <c r="E1372" s="77" t="s">
        <v>517</v>
      </c>
      <c r="F1372" s="77"/>
      <c r="G1372" s="22">
        <f>SUM(G1371:G1371)</f>
        <v>0.34</v>
      </c>
    </row>
    <row r="1373" spans="1:7" ht="15" customHeight="1">
      <c r="A1373" s="1"/>
      <c r="B1373" s="1"/>
      <c r="C1373" s="1"/>
      <c r="D1373" s="1"/>
      <c r="E1373" s="78" t="s">
        <v>522</v>
      </c>
      <c r="F1373" s="78"/>
      <c r="G1373" s="4">
        <f>SUM(G1372)</f>
        <v>0.34</v>
      </c>
    </row>
    <row r="1374" spans="1:7" ht="15" customHeight="1">
      <c r="A1374" s="1"/>
      <c r="B1374" s="1"/>
      <c r="C1374" s="1"/>
      <c r="D1374" s="1"/>
      <c r="E1374" s="78" t="s">
        <v>523</v>
      </c>
      <c r="F1374" s="78"/>
      <c r="G1374" s="4">
        <f>ROUND(G1373*(0/100),2)</f>
        <v>0</v>
      </c>
    </row>
    <row r="1375" spans="1:7" ht="15" customHeight="1">
      <c r="A1375" s="1"/>
      <c r="B1375" s="1"/>
      <c r="C1375" s="1"/>
      <c r="D1375" s="1"/>
      <c r="E1375" s="78" t="s">
        <v>524</v>
      </c>
      <c r="F1375" s="78"/>
      <c r="G1375" s="4">
        <f>G1374+G1373</f>
        <v>0.34</v>
      </c>
    </row>
    <row r="1376" spans="1:7" ht="9.9499999999999993" customHeight="1">
      <c r="A1376" s="1"/>
      <c r="B1376" s="1"/>
      <c r="C1376" s="1"/>
      <c r="D1376" s="1"/>
      <c r="E1376" s="79"/>
      <c r="F1376" s="79"/>
      <c r="G1376" s="79"/>
    </row>
    <row r="1377" spans="1:7" ht="20.100000000000001" customHeight="1">
      <c r="A1377" s="80" t="s">
        <v>1762</v>
      </c>
      <c r="B1377" s="80"/>
      <c r="C1377" s="80"/>
      <c r="D1377" s="80"/>
      <c r="E1377" s="80"/>
      <c r="F1377" s="80"/>
      <c r="G1377" s="80"/>
    </row>
    <row r="1378" spans="1:7" ht="15" customHeight="1">
      <c r="A1378" s="76" t="s">
        <v>514</v>
      </c>
      <c r="B1378" s="76"/>
      <c r="C1378" s="12" t="s">
        <v>4</v>
      </c>
      <c r="D1378" s="12" t="s">
        <v>501</v>
      </c>
      <c r="E1378" s="12" t="s">
        <v>502</v>
      </c>
      <c r="F1378" s="12" t="s">
        <v>503</v>
      </c>
      <c r="G1378" s="12" t="s">
        <v>504</v>
      </c>
    </row>
    <row r="1379" spans="1:7" ht="15" customHeight="1">
      <c r="A1379" s="18" t="s">
        <v>1763</v>
      </c>
      <c r="B1379" s="19" t="s">
        <v>1764</v>
      </c>
      <c r="C1379" s="18" t="s">
        <v>14</v>
      </c>
      <c r="D1379" s="18" t="s">
        <v>15</v>
      </c>
      <c r="E1379" s="20">
        <v>2.4420000000000001E-2</v>
      </c>
      <c r="F1379" s="21">
        <v>13.95</v>
      </c>
      <c r="G1379" s="21">
        <f>TRUNC(TRUNC(E1379,8)*F1379,2)</f>
        <v>0.34</v>
      </c>
    </row>
    <row r="1380" spans="1:7" ht="15" customHeight="1">
      <c r="A1380" s="1"/>
      <c r="B1380" s="1"/>
      <c r="C1380" s="1"/>
      <c r="D1380" s="1"/>
      <c r="E1380" s="77" t="s">
        <v>517</v>
      </c>
      <c r="F1380" s="77"/>
      <c r="G1380" s="22">
        <f>SUM(G1379:G1379)</f>
        <v>0.34</v>
      </c>
    </row>
    <row r="1381" spans="1:7" ht="15" customHeight="1">
      <c r="A1381" s="1"/>
      <c r="B1381" s="1"/>
      <c r="C1381" s="1"/>
      <c r="D1381" s="1"/>
      <c r="E1381" s="78" t="s">
        <v>522</v>
      </c>
      <c r="F1381" s="78"/>
      <c r="G1381" s="4">
        <f>SUM(G1380)</f>
        <v>0.34</v>
      </c>
    </row>
    <row r="1382" spans="1:7" ht="15" customHeight="1">
      <c r="A1382" s="1"/>
      <c r="B1382" s="1"/>
      <c r="C1382" s="1"/>
      <c r="D1382" s="1"/>
      <c r="E1382" s="78" t="s">
        <v>523</v>
      </c>
      <c r="F1382" s="78"/>
      <c r="G1382" s="4">
        <f>ROUND(G1381*(0/100),2)</f>
        <v>0</v>
      </c>
    </row>
    <row r="1383" spans="1:7" ht="15" customHeight="1">
      <c r="A1383" s="1"/>
      <c r="B1383" s="1"/>
      <c r="C1383" s="1"/>
      <c r="D1383" s="1"/>
      <c r="E1383" s="78" t="s">
        <v>524</v>
      </c>
      <c r="F1383" s="78"/>
      <c r="G1383" s="4">
        <f>G1382+G1381</f>
        <v>0.34</v>
      </c>
    </row>
    <row r="1384" spans="1:7" ht="9.9499999999999993" customHeight="1">
      <c r="A1384" s="1"/>
      <c r="B1384" s="1"/>
      <c r="C1384" s="1"/>
      <c r="D1384" s="1"/>
      <c r="E1384" s="79"/>
      <c r="F1384" s="79"/>
      <c r="G1384" s="79"/>
    </row>
    <row r="1385" spans="1:7" ht="20.100000000000001" customHeight="1">
      <c r="A1385" s="80" t="s">
        <v>1765</v>
      </c>
      <c r="B1385" s="80"/>
      <c r="C1385" s="80"/>
      <c r="D1385" s="80"/>
      <c r="E1385" s="80"/>
      <c r="F1385" s="80"/>
      <c r="G1385" s="80"/>
    </row>
    <row r="1386" spans="1:7" ht="15" customHeight="1">
      <c r="A1386" s="76" t="s">
        <v>514</v>
      </c>
      <c r="B1386" s="76"/>
      <c r="C1386" s="12" t="s">
        <v>4</v>
      </c>
      <c r="D1386" s="12" t="s">
        <v>501</v>
      </c>
      <c r="E1386" s="12" t="s">
        <v>502</v>
      </c>
      <c r="F1386" s="12" t="s">
        <v>503</v>
      </c>
      <c r="G1386" s="12" t="s">
        <v>504</v>
      </c>
    </row>
    <row r="1387" spans="1:7" ht="15" customHeight="1">
      <c r="A1387" s="18" t="s">
        <v>1766</v>
      </c>
      <c r="B1387" s="19" t="s">
        <v>1767</v>
      </c>
      <c r="C1387" s="18" t="s">
        <v>14</v>
      </c>
      <c r="D1387" s="18" t="s">
        <v>15</v>
      </c>
      <c r="E1387" s="20">
        <v>2.07E-2</v>
      </c>
      <c r="F1387" s="21">
        <v>30.08</v>
      </c>
      <c r="G1387" s="21">
        <f>TRUNC(TRUNC(E1387,8)*F1387,2)</f>
        <v>0.62</v>
      </c>
    </row>
    <row r="1388" spans="1:7" ht="15" customHeight="1">
      <c r="A1388" s="1"/>
      <c r="B1388" s="1"/>
      <c r="C1388" s="1"/>
      <c r="D1388" s="1"/>
      <c r="E1388" s="77" t="s">
        <v>517</v>
      </c>
      <c r="F1388" s="77"/>
      <c r="G1388" s="22">
        <f>SUM(G1387:G1387)</f>
        <v>0.62</v>
      </c>
    </row>
    <row r="1389" spans="1:7" ht="15" customHeight="1">
      <c r="A1389" s="1"/>
      <c r="B1389" s="1"/>
      <c r="C1389" s="1"/>
      <c r="D1389" s="1"/>
      <c r="E1389" s="78" t="s">
        <v>522</v>
      </c>
      <c r="F1389" s="78"/>
      <c r="G1389" s="4">
        <f>SUM(G1388)</f>
        <v>0.62</v>
      </c>
    </row>
    <row r="1390" spans="1:7" ht="15" customHeight="1">
      <c r="A1390" s="1"/>
      <c r="B1390" s="1"/>
      <c r="C1390" s="1"/>
      <c r="D1390" s="1"/>
      <c r="E1390" s="78" t="s">
        <v>523</v>
      </c>
      <c r="F1390" s="78"/>
      <c r="G1390" s="4">
        <f>ROUND(G1389*(0/100),2)</f>
        <v>0</v>
      </c>
    </row>
    <row r="1391" spans="1:7" ht="15" customHeight="1">
      <c r="A1391" s="1"/>
      <c r="B1391" s="1"/>
      <c r="C1391" s="1"/>
      <c r="D1391" s="1"/>
      <c r="E1391" s="78" t="s">
        <v>524</v>
      </c>
      <c r="F1391" s="78"/>
      <c r="G1391" s="4">
        <f>G1390+G1389</f>
        <v>0.62</v>
      </c>
    </row>
    <row r="1392" spans="1:7" ht="9.9499999999999993" customHeight="1">
      <c r="A1392" s="1"/>
      <c r="B1392" s="1"/>
      <c r="C1392" s="1"/>
      <c r="D1392" s="1"/>
      <c r="E1392" s="79"/>
      <c r="F1392" s="79"/>
      <c r="G1392" s="79"/>
    </row>
    <row r="1393" spans="1:7" ht="20.100000000000001" customHeight="1">
      <c r="A1393" s="80" t="s">
        <v>1768</v>
      </c>
      <c r="B1393" s="80"/>
      <c r="C1393" s="80"/>
      <c r="D1393" s="80"/>
      <c r="E1393" s="80"/>
      <c r="F1393" s="80"/>
      <c r="G1393" s="80"/>
    </row>
    <row r="1394" spans="1:7" ht="15" customHeight="1">
      <c r="A1394" s="76" t="s">
        <v>514</v>
      </c>
      <c r="B1394" s="76"/>
      <c r="C1394" s="12" t="s">
        <v>4</v>
      </c>
      <c r="D1394" s="12" t="s">
        <v>501</v>
      </c>
      <c r="E1394" s="12" t="s">
        <v>502</v>
      </c>
      <c r="F1394" s="12" t="s">
        <v>503</v>
      </c>
      <c r="G1394" s="12" t="s">
        <v>504</v>
      </c>
    </row>
    <row r="1395" spans="1:7" ht="15" customHeight="1">
      <c r="A1395" s="18" t="s">
        <v>1769</v>
      </c>
      <c r="B1395" s="19" t="s">
        <v>1770</v>
      </c>
      <c r="C1395" s="18" t="s">
        <v>14</v>
      </c>
      <c r="D1395" s="18" t="s">
        <v>15</v>
      </c>
      <c r="E1395" s="20">
        <v>1.328E-2</v>
      </c>
      <c r="F1395" s="21">
        <v>20.21</v>
      </c>
      <c r="G1395" s="21">
        <f>TRUNC(TRUNC(E1395,8)*F1395,2)</f>
        <v>0.26</v>
      </c>
    </row>
    <row r="1396" spans="1:7" ht="15" customHeight="1">
      <c r="A1396" s="1"/>
      <c r="B1396" s="1"/>
      <c r="C1396" s="1"/>
      <c r="D1396" s="1"/>
      <c r="E1396" s="77" t="s">
        <v>517</v>
      </c>
      <c r="F1396" s="77"/>
      <c r="G1396" s="22">
        <f>SUM(G1395:G1395)</f>
        <v>0.26</v>
      </c>
    </row>
    <row r="1397" spans="1:7" ht="15" customHeight="1">
      <c r="A1397" s="1"/>
      <c r="B1397" s="1"/>
      <c r="C1397" s="1"/>
      <c r="D1397" s="1"/>
      <c r="E1397" s="78" t="s">
        <v>522</v>
      </c>
      <c r="F1397" s="78"/>
      <c r="G1397" s="4">
        <f>SUM(G1396)</f>
        <v>0.26</v>
      </c>
    </row>
    <row r="1398" spans="1:7" ht="15" customHeight="1">
      <c r="A1398" s="1"/>
      <c r="B1398" s="1"/>
      <c r="C1398" s="1"/>
      <c r="D1398" s="1"/>
      <c r="E1398" s="78" t="s">
        <v>523</v>
      </c>
      <c r="F1398" s="78"/>
      <c r="G1398" s="4">
        <f>ROUND(G1397*(0/100),2)</f>
        <v>0</v>
      </c>
    </row>
    <row r="1399" spans="1:7" ht="15" customHeight="1">
      <c r="A1399" s="1"/>
      <c r="B1399" s="1"/>
      <c r="C1399" s="1"/>
      <c r="D1399" s="1"/>
      <c r="E1399" s="78" t="s">
        <v>524</v>
      </c>
      <c r="F1399" s="78"/>
      <c r="G1399" s="4">
        <f>G1398+G1397</f>
        <v>0.26</v>
      </c>
    </row>
    <row r="1400" spans="1:7" ht="9.9499999999999993" customHeight="1">
      <c r="A1400" s="1"/>
      <c r="B1400" s="1"/>
      <c r="C1400" s="1"/>
      <c r="D1400" s="1"/>
      <c r="E1400" s="79"/>
      <c r="F1400" s="79"/>
      <c r="G1400" s="79"/>
    </row>
    <row r="1401" spans="1:7" ht="20.100000000000001" customHeight="1">
      <c r="A1401" s="80" t="s">
        <v>1771</v>
      </c>
      <c r="B1401" s="80"/>
      <c r="C1401" s="80"/>
      <c r="D1401" s="80"/>
      <c r="E1401" s="80"/>
      <c r="F1401" s="80"/>
      <c r="G1401" s="80"/>
    </row>
    <row r="1402" spans="1:7" ht="15" customHeight="1">
      <c r="A1402" s="76" t="s">
        <v>514</v>
      </c>
      <c r="B1402" s="76"/>
      <c r="C1402" s="12" t="s">
        <v>4</v>
      </c>
      <c r="D1402" s="12" t="s">
        <v>501</v>
      </c>
      <c r="E1402" s="12" t="s">
        <v>502</v>
      </c>
      <c r="F1402" s="12" t="s">
        <v>503</v>
      </c>
      <c r="G1402" s="12" t="s">
        <v>504</v>
      </c>
    </row>
    <row r="1403" spans="1:7" ht="15" customHeight="1">
      <c r="A1403" s="18" t="s">
        <v>543</v>
      </c>
      <c r="B1403" s="19" t="s">
        <v>544</v>
      </c>
      <c r="C1403" s="18" t="s">
        <v>14</v>
      </c>
      <c r="D1403" s="18" t="s">
        <v>15</v>
      </c>
      <c r="E1403" s="20">
        <v>2.07E-2</v>
      </c>
      <c r="F1403" s="21">
        <v>28.79</v>
      </c>
      <c r="G1403" s="21">
        <f>TRUNC(TRUNC(E1403,8)*F1403,2)</f>
        <v>0.59</v>
      </c>
    </row>
    <row r="1404" spans="1:7" ht="15" customHeight="1">
      <c r="A1404" s="1"/>
      <c r="B1404" s="1"/>
      <c r="C1404" s="1"/>
      <c r="D1404" s="1"/>
      <c r="E1404" s="77" t="s">
        <v>517</v>
      </c>
      <c r="F1404" s="77"/>
      <c r="G1404" s="22">
        <f>SUM(G1403:G1403)</f>
        <v>0.59</v>
      </c>
    </row>
    <row r="1405" spans="1:7" ht="15" customHeight="1">
      <c r="A1405" s="1"/>
      <c r="B1405" s="1"/>
      <c r="C1405" s="1"/>
      <c r="D1405" s="1"/>
      <c r="E1405" s="78" t="s">
        <v>522</v>
      </c>
      <c r="F1405" s="78"/>
      <c r="G1405" s="4">
        <f>SUM(G1404)</f>
        <v>0.59</v>
      </c>
    </row>
    <row r="1406" spans="1:7" ht="15" customHeight="1">
      <c r="A1406" s="1"/>
      <c r="B1406" s="1"/>
      <c r="C1406" s="1"/>
      <c r="D1406" s="1"/>
      <c r="E1406" s="78" t="s">
        <v>523</v>
      </c>
      <c r="F1406" s="78"/>
      <c r="G1406" s="4">
        <f>ROUND(G1405*(0/100),2)</f>
        <v>0</v>
      </c>
    </row>
    <row r="1407" spans="1:7" ht="15" customHeight="1">
      <c r="A1407" s="1"/>
      <c r="B1407" s="1"/>
      <c r="C1407" s="1"/>
      <c r="D1407" s="1"/>
      <c r="E1407" s="78" t="s">
        <v>524</v>
      </c>
      <c r="F1407" s="78"/>
      <c r="G1407" s="4">
        <f>G1406+G1405</f>
        <v>0.59</v>
      </c>
    </row>
    <row r="1408" spans="1:7" ht="9.9499999999999993" customHeight="1">
      <c r="A1408" s="1"/>
      <c r="B1408" s="1"/>
      <c r="C1408" s="1"/>
      <c r="D1408" s="1"/>
      <c r="E1408" s="79"/>
      <c r="F1408" s="79"/>
      <c r="G1408" s="79"/>
    </row>
    <row r="1409" spans="1:7" ht="20.100000000000001" customHeight="1">
      <c r="A1409" s="80" t="s">
        <v>1772</v>
      </c>
      <c r="B1409" s="80"/>
      <c r="C1409" s="80"/>
      <c r="D1409" s="80"/>
      <c r="E1409" s="80"/>
      <c r="F1409" s="80"/>
      <c r="G1409" s="80"/>
    </row>
    <row r="1410" spans="1:7" ht="15" customHeight="1">
      <c r="A1410" s="76" t="s">
        <v>553</v>
      </c>
      <c r="B1410" s="76"/>
      <c r="C1410" s="12" t="s">
        <v>4</v>
      </c>
      <c r="D1410" s="12" t="s">
        <v>501</v>
      </c>
      <c r="E1410" s="12" t="s">
        <v>502</v>
      </c>
      <c r="F1410" s="12" t="s">
        <v>503</v>
      </c>
      <c r="G1410" s="12" t="s">
        <v>504</v>
      </c>
    </row>
    <row r="1411" spans="1:7" ht="21" customHeight="1">
      <c r="A1411" s="18" t="s">
        <v>1773</v>
      </c>
      <c r="B1411" s="19" t="s">
        <v>1774</v>
      </c>
      <c r="C1411" s="18" t="s">
        <v>14</v>
      </c>
      <c r="D1411" s="18" t="s">
        <v>58</v>
      </c>
      <c r="E1411" s="20">
        <v>1</v>
      </c>
      <c r="F1411" s="21">
        <v>5.09</v>
      </c>
      <c r="G1411" s="21">
        <f>TRUNC(TRUNC(E1411,8)*F1411,2)</f>
        <v>5.09</v>
      </c>
    </row>
    <row r="1412" spans="1:7" ht="15" customHeight="1">
      <c r="A1412" s="1"/>
      <c r="B1412" s="1"/>
      <c r="C1412" s="1"/>
      <c r="D1412" s="1"/>
      <c r="E1412" s="77" t="s">
        <v>555</v>
      </c>
      <c r="F1412" s="77"/>
      <c r="G1412" s="22">
        <f>SUM(G1411:G1411)</f>
        <v>5.09</v>
      </c>
    </row>
    <row r="1413" spans="1:7" ht="15" customHeight="1">
      <c r="A1413" s="76" t="s">
        <v>586</v>
      </c>
      <c r="B1413" s="76"/>
      <c r="C1413" s="12" t="s">
        <v>4</v>
      </c>
      <c r="D1413" s="12" t="s">
        <v>501</v>
      </c>
      <c r="E1413" s="12" t="s">
        <v>502</v>
      </c>
      <c r="F1413" s="12" t="s">
        <v>503</v>
      </c>
      <c r="G1413" s="12" t="s">
        <v>504</v>
      </c>
    </row>
    <row r="1414" spans="1:7" ht="21" customHeight="1">
      <c r="A1414" s="18" t="s">
        <v>737</v>
      </c>
      <c r="B1414" s="19" t="s">
        <v>738</v>
      </c>
      <c r="C1414" s="18" t="s">
        <v>14</v>
      </c>
      <c r="D1414" s="18" t="s">
        <v>15</v>
      </c>
      <c r="E1414" s="20">
        <v>0.32800000000000001</v>
      </c>
      <c r="F1414" s="21">
        <v>23.65</v>
      </c>
      <c r="G1414" s="21">
        <f>TRUNC(TRUNC(E1414,8)*F1414,2)</f>
        <v>7.75</v>
      </c>
    </row>
    <row r="1415" spans="1:7" ht="15" customHeight="1">
      <c r="A1415" s="18" t="s">
        <v>739</v>
      </c>
      <c r="B1415" s="19" t="s">
        <v>740</v>
      </c>
      <c r="C1415" s="18" t="s">
        <v>14</v>
      </c>
      <c r="D1415" s="18" t="s">
        <v>15</v>
      </c>
      <c r="E1415" s="20">
        <v>0.32800000000000001</v>
      </c>
      <c r="F1415" s="21">
        <v>29.25</v>
      </c>
      <c r="G1415" s="21">
        <f>TRUNC(TRUNC(E1415,8)*F1415,2)</f>
        <v>9.59</v>
      </c>
    </row>
    <row r="1416" spans="1:7" ht="18" customHeight="1">
      <c r="A1416" s="1"/>
      <c r="B1416" s="1"/>
      <c r="C1416" s="1"/>
      <c r="D1416" s="1"/>
      <c r="E1416" s="77" t="s">
        <v>589</v>
      </c>
      <c r="F1416" s="77"/>
      <c r="G1416" s="22">
        <f>SUM(G1414:G1415)</f>
        <v>17.34</v>
      </c>
    </row>
    <row r="1417" spans="1:7" ht="15" customHeight="1">
      <c r="A1417" s="1"/>
      <c r="B1417" s="1"/>
      <c r="C1417" s="1"/>
      <c r="D1417" s="1"/>
      <c r="E1417" s="78" t="s">
        <v>522</v>
      </c>
      <c r="F1417" s="78"/>
      <c r="G1417" s="4">
        <f>SUM(G1412,G1416)</f>
        <v>22.43</v>
      </c>
    </row>
    <row r="1418" spans="1:7" ht="15" customHeight="1">
      <c r="A1418" s="1"/>
      <c r="B1418" s="1"/>
      <c r="C1418" s="1"/>
      <c r="D1418" s="1"/>
      <c r="E1418" s="78" t="s">
        <v>523</v>
      </c>
      <c r="F1418" s="78"/>
      <c r="G1418" s="4">
        <f>ROUND(G1417*(0/100),2)</f>
        <v>0</v>
      </c>
    </row>
    <row r="1419" spans="1:7" ht="15" customHeight="1">
      <c r="A1419" s="1"/>
      <c r="B1419" s="1"/>
      <c r="C1419" s="1"/>
      <c r="D1419" s="1"/>
      <c r="E1419" s="78" t="s">
        <v>524</v>
      </c>
      <c r="F1419" s="78"/>
      <c r="G1419" s="4">
        <f>G1418+G1417</f>
        <v>22.43</v>
      </c>
    </row>
    <row r="1420" spans="1:7" ht="9.9499999999999993" customHeight="1">
      <c r="A1420" s="1"/>
      <c r="B1420" s="1"/>
      <c r="C1420" s="1"/>
      <c r="D1420" s="1"/>
      <c r="E1420" s="79"/>
      <c r="F1420" s="79"/>
      <c r="G1420" s="79"/>
    </row>
    <row r="1421" spans="1:7" ht="20.100000000000001" customHeight="1">
      <c r="A1421" s="80" t="s">
        <v>1775</v>
      </c>
      <c r="B1421" s="80"/>
      <c r="C1421" s="80"/>
      <c r="D1421" s="80"/>
      <c r="E1421" s="80"/>
      <c r="F1421" s="80"/>
      <c r="G1421" s="80"/>
    </row>
    <row r="1422" spans="1:7" ht="15" customHeight="1">
      <c r="A1422" s="76" t="s">
        <v>553</v>
      </c>
      <c r="B1422" s="76"/>
      <c r="C1422" s="12" t="s">
        <v>4</v>
      </c>
      <c r="D1422" s="12" t="s">
        <v>501</v>
      </c>
      <c r="E1422" s="12" t="s">
        <v>502</v>
      </c>
      <c r="F1422" s="12" t="s">
        <v>503</v>
      </c>
      <c r="G1422" s="12" t="s">
        <v>504</v>
      </c>
    </row>
    <row r="1423" spans="1:7" ht="21" customHeight="1">
      <c r="A1423" s="18" t="s">
        <v>1776</v>
      </c>
      <c r="B1423" s="19" t="s">
        <v>1777</v>
      </c>
      <c r="C1423" s="18" t="s">
        <v>14</v>
      </c>
      <c r="D1423" s="18" t="s">
        <v>58</v>
      </c>
      <c r="E1423" s="20">
        <v>1</v>
      </c>
      <c r="F1423" s="21">
        <v>2.2400000000000002</v>
      </c>
      <c r="G1423" s="21">
        <f>TRUNC(TRUNC(E1423,8)*F1423,2)</f>
        <v>2.2400000000000002</v>
      </c>
    </row>
    <row r="1424" spans="1:7" ht="15" customHeight="1">
      <c r="A1424" s="1"/>
      <c r="B1424" s="1"/>
      <c r="C1424" s="1"/>
      <c r="D1424" s="1"/>
      <c r="E1424" s="77" t="s">
        <v>555</v>
      </c>
      <c r="F1424" s="77"/>
      <c r="G1424" s="22">
        <f>SUM(G1423:G1423)</f>
        <v>2.2400000000000002</v>
      </c>
    </row>
    <row r="1425" spans="1:7" ht="15" customHeight="1">
      <c r="A1425" s="76" t="s">
        <v>586</v>
      </c>
      <c r="B1425" s="76"/>
      <c r="C1425" s="12" t="s">
        <v>4</v>
      </c>
      <c r="D1425" s="12" t="s">
        <v>501</v>
      </c>
      <c r="E1425" s="12" t="s">
        <v>502</v>
      </c>
      <c r="F1425" s="12" t="s">
        <v>503</v>
      </c>
      <c r="G1425" s="12" t="s">
        <v>504</v>
      </c>
    </row>
    <row r="1426" spans="1:7" ht="21" customHeight="1">
      <c r="A1426" s="18" t="s">
        <v>737</v>
      </c>
      <c r="B1426" s="19" t="s">
        <v>738</v>
      </c>
      <c r="C1426" s="18" t="s">
        <v>14</v>
      </c>
      <c r="D1426" s="18" t="s">
        <v>15</v>
      </c>
      <c r="E1426" s="20">
        <v>0.27200000000000002</v>
      </c>
      <c r="F1426" s="21">
        <v>23.65</v>
      </c>
      <c r="G1426" s="21">
        <f>TRUNC(TRUNC(E1426,8)*F1426,2)</f>
        <v>6.43</v>
      </c>
    </row>
    <row r="1427" spans="1:7" ht="15" customHeight="1">
      <c r="A1427" s="18" t="s">
        <v>739</v>
      </c>
      <c r="B1427" s="19" t="s">
        <v>740</v>
      </c>
      <c r="C1427" s="18" t="s">
        <v>14</v>
      </c>
      <c r="D1427" s="18" t="s">
        <v>15</v>
      </c>
      <c r="E1427" s="20">
        <v>0.27200000000000002</v>
      </c>
      <c r="F1427" s="21">
        <v>29.25</v>
      </c>
      <c r="G1427" s="21">
        <f>TRUNC(TRUNC(E1427,8)*F1427,2)</f>
        <v>7.95</v>
      </c>
    </row>
    <row r="1428" spans="1:7" ht="18" customHeight="1">
      <c r="A1428" s="1"/>
      <c r="B1428" s="1"/>
      <c r="C1428" s="1"/>
      <c r="D1428" s="1"/>
      <c r="E1428" s="77" t="s">
        <v>589</v>
      </c>
      <c r="F1428" s="77"/>
      <c r="G1428" s="22">
        <f>SUM(G1426:G1427)</f>
        <v>14.379999999999999</v>
      </c>
    </row>
    <row r="1429" spans="1:7" ht="15" customHeight="1">
      <c r="A1429" s="1"/>
      <c r="B1429" s="1"/>
      <c r="C1429" s="1"/>
      <c r="D1429" s="1"/>
      <c r="E1429" s="78" t="s">
        <v>522</v>
      </c>
      <c r="F1429" s="78"/>
      <c r="G1429" s="4">
        <f>SUM(G1424,G1428)</f>
        <v>16.619999999999997</v>
      </c>
    </row>
    <row r="1430" spans="1:7" ht="15" customHeight="1">
      <c r="A1430" s="1"/>
      <c r="B1430" s="1"/>
      <c r="C1430" s="1"/>
      <c r="D1430" s="1"/>
      <c r="E1430" s="78" t="s">
        <v>523</v>
      </c>
      <c r="F1430" s="78"/>
      <c r="G1430" s="4">
        <f>ROUND(G1429*(0/100),2)</f>
        <v>0</v>
      </c>
    </row>
    <row r="1431" spans="1:7" ht="15" customHeight="1">
      <c r="A1431" s="1"/>
      <c r="B1431" s="1"/>
      <c r="C1431" s="1"/>
      <c r="D1431" s="1"/>
      <c r="E1431" s="78" t="s">
        <v>524</v>
      </c>
      <c r="F1431" s="78"/>
      <c r="G1431" s="4">
        <f>G1430+G1429</f>
        <v>16.619999999999997</v>
      </c>
    </row>
    <row r="1432" spans="1:7" ht="9.9499999999999993" customHeight="1">
      <c r="A1432" s="1"/>
      <c r="B1432" s="1"/>
      <c r="C1432" s="1"/>
      <c r="D1432" s="1"/>
      <c r="E1432" s="79"/>
      <c r="F1432" s="79"/>
      <c r="G1432" s="79"/>
    </row>
    <row r="1433" spans="1:7" ht="20.100000000000001" customHeight="1">
      <c r="A1433" s="80" t="s">
        <v>1778</v>
      </c>
      <c r="B1433" s="80"/>
      <c r="C1433" s="80"/>
      <c r="D1433" s="80"/>
      <c r="E1433" s="80"/>
      <c r="F1433" s="80"/>
      <c r="G1433" s="80"/>
    </row>
    <row r="1434" spans="1:7" ht="15" customHeight="1">
      <c r="A1434" s="76" t="s">
        <v>553</v>
      </c>
      <c r="B1434" s="76"/>
      <c r="C1434" s="12" t="s">
        <v>4</v>
      </c>
      <c r="D1434" s="12" t="s">
        <v>501</v>
      </c>
      <c r="E1434" s="12" t="s">
        <v>502</v>
      </c>
      <c r="F1434" s="12" t="s">
        <v>503</v>
      </c>
      <c r="G1434" s="12" t="s">
        <v>504</v>
      </c>
    </row>
    <row r="1435" spans="1:7" ht="21" customHeight="1">
      <c r="A1435" s="18" t="s">
        <v>1779</v>
      </c>
      <c r="B1435" s="19" t="s">
        <v>1780</v>
      </c>
      <c r="C1435" s="18" t="s">
        <v>14</v>
      </c>
      <c r="D1435" s="18" t="s">
        <v>58</v>
      </c>
      <c r="E1435" s="20">
        <v>1</v>
      </c>
      <c r="F1435" s="21">
        <v>3.44</v>
      </c>
      <c r="G1435" s="21">
        <f>TRUNC(TRUNC(E1435,8)*F1435,2)</f>
        <v>3.44</v>
      </c>
    </row>
    <row r="1436" spans="1:7" ht="15" customHeight="1">
      <c r="A1436" s="1"/>
      <c r="B1436" s="1"/>
      <c r="C1436" s="1"/>
      <c r="D1436" s="1"/>
      <c r="E1436" s="77" t="s">
        <v>555</v>
      </c>
      <c r="F1436" s="77"/>
      <c r="G1436" s="22">
        <f>SUM(G1435:G1435)</f>
        <v>3.44</v>
      </c>
    </row>
    <row r="1437" spans="1:7" ht="15" customHeight="1">
      <c r="A1437" s="76" t="s">
        <v>586</v>
      </c>
      <c r="B1437" s="76"/>
      <c r="C1437" s="12" t="s">
        <v>4</v>
      </c>
      <c r="D1437" s="12" t="s">
        <v>501</v>
      </c>
      <c r="E1437" s="12" t="s">
        <v>502</v>
      </c>
      <c r="F1437" s="12" t="s">
        <v>503</v>
      </c>
      <c r="G1437" s="12" t="s">
        <v>504</v>
      </c>
    </row>
    <row r="1438" spans="1:7" ht="21" customHeight="1">
      <c r="A1438" s="18" t="s">
        <v>737</v>
      </c>
      <c r="B1438" s="19" t="s">
        <v>738</v>
      </c>
      <c r="C1438" s="18" t="s">
        <v>14</v>
      </c>
      <c r="D1438" s="18" t="s">
        <v>15</v>
      </c>
      <c r="E1438" s="20">
        <v>0.32800000000000001</v>
      </c>
      <c r="F1438" s="21">
        <v>23.65</v>
      </c>
      <c r="G1438" s="21">
        <f>TRUNC(TRUNC(E1438,8)*F1438,2)</f>
        <v>7.75</v>
      </c>
    </row>
    <row r="1439" spans="1:7" ht="15" customHeight="1">
      <c r="A1439" s="18" t="s">
        <v>739</v>
      </c>
      <c r="B1439" s="19" t="s">
        <v>740</v>
      </c>
      <c r="C1439" s="18" t="s">
        <v>14</v>
      </c>
      <c r="D1439" s="18" t="s">
        <v>15</v>
      </c>
      <c r="E1439" s="20">
        <v>0.32800000000000001</v>
      </c>
      <c r="F1439" s="21">
        <v>29.25</v>
      </c>
      <c r="G1439" s="21">
        <f>TRUNC(TRUNC(E1439,8)*F1439,2)</f>
        <v>9.59</v>
      </c>
    </row>
    <row r="1440" spans="1:7" ht="18" customHeight="1">
      <c r="A1440" s="1"/>
      <c r="B1440" s="1"/>
      <c r="C1440" s="1"/>
      <c r="D1440" s="1"/>
      <c r="E1440" s="77" t="s">
        <v>589</v>
      </c>
      <c r="F1440" s="77"/>
      <c r="G1440" s="22">
        <f>SUM(G1438:G1439)</f>
        <v>17.34</v>
      </c>
    </row>
    <row r="1441" spans="1:7" ht="15" customHeight="1">
      <c r="A1441" s="1"/>
      <c r="B1441" s="1"/>
      <c r="C1441" s="1"/>
      <c r="D1441" s="1"/>
      <c r="E1441" s="78" t="s">
        <v>522</v>
      </c>
      <c r="F1441" s="78"/>
      <c r="G1441" s="4">
        <f>SUM(G1436,G1440)</f>
        <v>20.78</v>
      </c>
    </row>
    <row r="1442" spans="1:7" ht="15" customHeight="1">
      <c r="A1442" s="1"/>
      <c r="B1442" s="1"/>
      <c r="C1442" s="1"/>
      <c r="D1442" s="1"/>
      <c r="E1442" s="78" t="s">
        <v>523</v>
      </c>
      <c r="F1442" s="78"/>
      <c r="G1442" s="4">
        <f>ROUND(G1441*(0/100),2)</f>
        <v>0</v>
      </c>
    </row>
    <row r="1443" spans="1:7" ht="15" customHeight="1">
      <c r="A1443" s="1"/>
      <c r="B1443" s="1"/>
      <c r="C1443" s="1"/>
      <c r="D1443" s="1"/>
      <c r="E1443" s="78" t="s">
        <v>524</v>
      </c>
      <c r="F1443" s="78"/>
      <c r="G1443" s="4">
        <f>G1442+G1441</f>
        <v>20.78</v>
      </c>
    </row>
    <row r="1444" spans="1:7" ht="9.9499999999999993" customHeight="1">
      <c r="A1444" s="1"/>
      <c r="B1444" s="1"/>
      <c r="C1444" s="1"/>
      <c r="D1444" s="1"/>
      <c r="E1444" s="79"/>
      <c r="F1444" s="79"/>
      <c r="G1444" s="79"/>
    </row>
    <row r="1445" spans="1:7" ht="20.100000000000001" customHeight="1">
      <c r="A1445" s="80" t="s">
        <v>1781</v>
      </c>
      <c r="B1445" s="80"/>
      <c r="C1445" s="80"/>
      <c r="D1445" s="80"/>
      <c r="E1445" s="80"/>
      <c r="F1445" s="80"/>
      <c r="G1445" s="80"/>
    </row>
    <row r="1446" spans="1:7" ht="15" customHeight="1">
      <c r="A1446" s="76" t="s">
        <v>557</v>
      </c>
      <c r="B1446" s="76"/>
      <c r="C1446" s="12" t="s">
        <v>4</v>
      </c>
      <c r="D1446" s="12" t="s">
        <v>501</v>
      </c>
      <c r="E1446" s="12" t="s">
        <v>502</v>
      </c>
      <c r="F1446" s="12" t="s">
        <v>503</v>
      </c>
      <c r="G1446" s="12" t="s">
        <v>504</v>
      </c>
    </row>
    <row r="1447" spans="1:7" ht="29.1" customHeight="1">
      <c r="A1447" s="18" t="s">
        <v>1782</v>
      </c>
      <c r="B1447" s="19" t="s">
        <v>1783</v>
      </c>
      <c r="C1447" s="18" t="s">
        <v>170</v>
      </c>
      <c r="D1447" s="18" t="s">
        <v>889</v>
      </c>
      <c r="E1447" s="20">
        <v>2</v>
      </c>
      <c r="F1447" s="21">
        <v>61.64</v>
      </c>
      <c r="G1447" s="21">
        <f>ROUND(ROUND(E1447,8)*F1447,2)</f>
        <v>123.28</v>
      </c>
    </row>
    <row r="1448" spans="1:7" ht="15" customHeight="1">
      <c r="A1448" s="1"/>
      <c r="B1448" s="1"/>
      <c r="C1448" s="1"/>
      <c r="D1448" s="1"/>
      <c r="E1448" s="77" t="s">
        <v>558</v>
      </c>
      <c r="F1448" s="77"/>
      <c r="G1448" s="22">
        <f>SUM(G1447:G1447)</f>
        <v>123.28</v>
      </c>
    </row>
    <row r="1449" spans="1:7" ht="15" customHeight="1">
      <c r="A1449" s="76" t="s">
        <v>553</v>
      </c>
      <c r="B1449" s="76"/>
      <c r="C1449" s="12" t="s">
        <v>4</v>
      </c>
      <c r="D1449" s="12" t="s">
        <v>501</v>
      </c>
      <c r="E1449" s="12" t="s">
        <v>502</v>
      </c>
      <c r="F1449" s="12" t="s">
        <v>503</v>
      </c>
      <c r="G1449" s="12" t="s">
        <v>504</v>
      </c>
    </row>
    <row r="1450" spans="1:7" ht="29.1" customHeight="1">
      <c r="A1450" s="18" t="s">
        <v>1784</v>
      </c>
      <c r="B1450" s="19" t="s">
        <v>1785</v>
      </c>
      <c r="C1450" s="18" t="s">
        <v>14</v>
      </c>
      <c r="D1450" s="18" t="s">
        <v>118</v>
      </c>
      <c r="E1450" s="20">
        <v>1</v>
      </c>
      <c r="F1450" s="21">
        <v>485</v>
      </c>
      <c r="G1450" s="21">
        <f>ROUND(ROUND(E1450,8)*F1450,2)</f>
        <v>485</v>
      </c>
    </row>
    <row r="1451" spans="1:7" ht="15" customHeight="1">
      <c r="A1451" s="1"/>
      <c r="B1451" s="1"/>
      <c r="C1451" s="1"/>
      <c r="D1451" s="1"/>
      <c r="E1451" s="77" t="s">
        <v>555</v>
      </c>
      <c r="F1451" s="77"/>
      <c r="G1451" s="22">
        <f>SUM(G1450:G1450)</f>
        <v>485</v>
      </c>
    </row>
    <row r="1452" spans="1:7" ht="15" customHeight="1">
      <c r="A1452" s="1"/>
      <c r="B1452" s="1"/>
      <c r="C1452" s="1"/>
      <c r="D1452" s="1"/>
      <c r="E1452" s="78" t="s">
        <v>522</v>
      </c>
      <c r="F1452" s="78"/>
      <c r="G1452" s="4">
        <f>SUM(G1448,G1451)</f>
        <v>608.28</v>
      </c>
    </row>
    <row r="1453" spans="1:7" ht="15" customHeight="1">
      <c r="A1453" s="1"/>
      <c r="B1453" s="1"/>
      <c r="C1453" s="1"/>
      <c r="D1453" s="1"/>
      <c r="E1453" s="78" t="s">
        <v>523</v>
      </c>
      <c r="F1453" s="78"/>
      <c r="G1453" s="4">
        <f>ROUND(G1452*(0/100),2)</f>
        <v>0</v>
      </c>
    </row>
    <row r="1454" spans="1:7" ht="15" customHeight="1">
      <c r="A1454" s="1"/>
      <c r="B1454" s="1"/>
      <c r="C1454" s="1"/>
      <c r="D1454" s="1"/>
      <c r="E1454" s="78" t="s">
        <v>524</v>
      </c>
      <c r="F1454" s="78"/>
      <c r="G1454" s="4">
        <f>G1453+G1452</f>
        <v>608.28</v>
      </c>
    </row>
    <row r="1455" spans="1:7" ht="9.9499999999999993" customHeight="1">
      <c r="A1455" s="1"/>
      <c r="B1455" s="1"/>
      <c r="C1455" s="1"/>
      <c r="D1455" s="1"/>
      <c r="E1455" s="79"/>
      <c r="F1455" s="79"/>
      <c r="G1455" s="79"/>
    </row>
    <row r="1456" spans="1:7" ht="20.100000000000001" customHeight="1">
      <c r="A1456" s="80" t="s">
        <v>1788</v>
      </c>
      <c r="B1456" s="80"/>
      <c r="C1456" s="80"/>
      <c r="D1456" s="80"/>
      <c r="E1456" s="80"/>
      <c r="F1456" s="80"/>
      <c r="G1456" s="80"/>
    </row>
    <row r="1457" spans="1:7" ht="15" customHeight="1">
      <c r="A1457" s="76" t="s">
        <v>500</v>
      </c>
      <c r="B1457" s="76"/>
      <c r="C1457" s="12" t="s">
        <v>4</v>
      </c>
      <c r="D1457" s="12" t="s">
        <v>501</v>
      </c>
      <c r="E1457" s="12" t="s">
        <v>502</v>
      </c>
      <c r="F1457" s="12" t="s">
        <v>503</v>
      </c>
      <c r="G1457" s="12" t="s">
        <v>504</v>
      </c>
    </row>
    <row r="1458" spans="1:7" ht="21" customHeight="1">
      <c r="A1458" s="18" t="s">
        <v>1789</v>
      </c>
      <c r="B1458" s="19" t="s">
        <v>1790</v>
      </c>
      <c r="C1458" s="18" t="s">
        <v>14</v>
      </c>
      <c r="D1458" s="18" t="s">
        <v>15</v>
      </c>
      <c r="E1458" s="20">
        <v>1</v>
      </c>
      <c r="F1458" s="21">
        <v>0.71</v>
      </c>
      <c r="G1458" s="21">
        <f>TRUNC(TRUNC(E1458,8)*F1458,2)</f>
        <v>0.71</v>
      </c>
    </row>
    <row r="1459" spans="1:7" ht="21" customHeight="1">
      <c r="A1459" s="18" t="s">
        <v>507</v>
      </c>
      <c r="B1459" s="19" t="s">
        <v>508</v>
      </c>
      <c r="C1459" s="18" t="s">
        <v>14</v>
      </c>
      <c r="D1459" s="18" t="s">
        <v>15</v>
      </c>
      <c r="E1459" s="20">
        <v>1</v>
      </c>
      <c r="F1459" s="21">
        <v>1.34</v>
      </c>
      <c r="G1459" s="21">
        <f>TRUNC(TRUNC(E1459,8)*F1459,2)</f>
        <v>1.34</v>
      </c>
    </row>
    <row r="1460" spans="1:7" ht="21" customHeight="1">
      <c r="A1460" s="18" t="s">
        <v>1791</v>
      </c>
      <c r="B1460" s="19" t="s">
        <v>1792</v>
      </c>
      <c r="C1460" s="18" t="s">
        <v>14</v>
      </c>
      <c r="D1460" s="18" t="s">
        <v>15</v>
      </c>
      <c r="E1460" s="20">
        <v>1</v>
      </c>
      <c r="F1460" s="21">
        <v>7.0000000000000007E-2</v>
      </c>
      <c r="G1460" s="21">
        <f>TRUNC(TRUNC(E1460,8)*F1460,2)</f>
        <v>7.0000000000000007E-2</v>
      </c>
    </row>
    <row r="1461" spans="1:7" ht="21" customHeight="1">
      <c r="A1461" s="18" t="s">
        <v>511</v>
      </c>
      <c r="B1461" s="19" t="s">
        <v>512</v>
      </c>
      <c r="C1461" s="18" t="s">
        <v>14</v>
      </c>
      <c r="D1461" s="18" t="s">
        <v>15</v>
      </c>
      <c r="E1461" s="20">
        <v>1</v>
      </c>
      <c r="F1461" s="21">
        <v>0.04</v>
      </c>
      <c r="G1461" s="21">
        <f>TRUNC(TRUNC(E1461,8)*F1461,2)</f>
        <v>0.04</v>
      </c>
    </row>
    <row r="1462" spans="1:7" ht="15" customHeight="1">
      <c r="A1462" s="1"/>
      <c r="B1462" s="1"/>
      <c r="C1462" s="1"/>
      <c r="D1462" s="1"/>
      <c r="E1462" s="77" t="s">
        <v>513</v>
      </c>
      <c r="F1462" s="77"/>
      <c r="G1462" s="22">
        <f>SUM(G1458:G1461)</f>
        <v>2.1599999999999997</v>
      </c>
    </row>
    <row r="1463" spans="1:7" ht="15" customHeight="1">
      <c r="A1463" s="76" t="s">
        <v>514</v>
      </c>
      <c r="B1463" s="76"/>
      <c r="C1463" s="12" t="s">
        <v>4</v>
      </c>
      <c r="D1463" s="12" t="s">
        <v>501</v>
      </c>
      <c r="E1463" s="12" t="s">
        <v>502</v>
      </c>
      <c r="F1463" s="12" t="s">
        <v>503</v>
      </c>
      <c r="G1463" s="12" t="s">
        <v>504</v>
      </c>
    </row>
    <row r="1464" spans="1:7" ht="15" customHeight="1">
      <c r="A1464" s="18" t="s">
        <v>1697</v>
      </c>
      <c r="B1464" s="19" t="s">
        <v>1698</v>
      </c>
      <c r="C1464" s="18" t="s">
        <v>14</v>
      </c>
      <c r="D1464" s="18" t="s">
        <v>15</v>
      </c>
      <c r="E1464" s="20">
        <v>1</v>
      </c>
      <c r="F1464" s="21">
        <v>27.35</v>
      </c>
      <c r="G1464" s="21">
        <f>TRUNC(TRUNC(E1464,8)*F1464,2)</f>
        <v>27.35</v>
      </c>
    </row>
    <row r="1465" spans="1:7" ht="15" customHeight="1">
      <c r="A1465" s="1"/>
      <c r="B1465" s="1"/>
      <c r="C1465" s="1"/>
      <c r="D1465" s="1"/>
      <c r="E1465" s="77" t="s">
        <v>517</v>
      </c>
      <c r="F1465" s="77"/>
      <c r="G1465" s="22">
        <f>SUM(G1464:G1464)</f>
        <v>27.35</v>
      </c>
    </row>
    <row r="1466" spans="1:7" ht="15" customHeight="1">
      <c r="A1466" s="76" t="s">
        <v>518</v>
      </c>
      <c r="B1466" s="76"/>
      <c r="C1466" s="12" t="s">
        <v>4</v>
      </c>
      <c r="D1466" s="12" t="s">
        <v>501</v>
      </c>
      <c r="E1466" s="12" t="s">
        <v>502</v>
      </c>
      <c r="F1466" s="12" t="s">
        <v>503</v>
      </c>
      <c r="G1466" s="12" t="s">
        <v>504</v>
      </c>
    </row>
    <row r="1467" spans="1:7" ht="21" customHeight="1">
      <c r="A1467" s="18" t="s">
        <v>1793</v>
      </c>
      <c r="B1467" s="19" t="s">
        <v>1794</v>
      </c>
      <c r="C1467" s="18" t="s">
        <v>14</v>
      </c>
      <c r="D1467" s="18" t="s">
        <v>15</v>
      </c>
      <c r="E1467" s="20">
        <v>1</v>
      </c>
      <c r="F1467" s="21">
        <v>0.16</v>
      </c>
      <c r="G1467" s="21">
        <f>TRUNC(TRUNC(E1467,8)*F1467,2)</f>
        <v>0.16</v>
      </c>
    </row>
    <row r="1468" spans="1:7" ht="15" customHeight="1">
      <c r="A1468" s="1"/>
      <c r="B1468" s="1"/>
      <c r="C1468" s="1"/>
      <c r="D1468" s="1"/>
      <c r="E1468" s="77" t="s">
        <v>521</v>
      </c>
      <c r="F1468" s="77"/>
      <c r="G1468" s="22">
        <f>SUM(G1467:G1467)</f>
        <v>0.16</v>
      </c>
    </row>
    <row r="1469" spans="1:7" ht="15" customHeight="1">
      <c r="A1469" s="1"/>
      <c r="B1469" s="1"/>
      <c r="C1469" s="1"/>
      <c r="D1469" s="1"/>
      <c r="E1469" s="78" t="s">
        <v>522</v>
      </c>
      <c r="F1469" s="78"/>
      <c r="G1469" s="4">
        <f>SUM(G1462,G1465,G1468)</f>
        <v>29.67</v>
      </c>
    </row>
    <row r="1470" spans="1:7" ht="15" customHeight="1">
      <c r="A1470" s="1"/>
      <c r="B1470" s="1"/>
      <c r="C1470" s="1"/>
      <c r="D1470" s="1"/>
      <c r="E1470" s="78" t="s">
        <v>523</v>
      </c>
      <c r="F1470" s="78"/>
      <c r="G1470" s="4">
        <f>ROUND(G1469*(0/100),2)</f>
        <v>0</v>
      </c>
    </row>
    <row r="1471" spans="1:7" ht="15" customHeight="1">
      <c r="A1471" s="1"/>
      <c r="B1471" s="1"/>
      <c r="C1471" s="1"/>
      <c r="D1471" s="1"/>
      <c r="E1471" s="78" t="s">
        <v>524</v>
      </c>
      <c r="F1471" s="78"/>
      <c r="G1471" s="4">
        <f>G1470+G1469</f>
        <v>29.67</v>
      </c>
    </row>
    <row r="1472" spans="1:7" ht="9.9499999999999993" customHeight="1">
      <c r="A1472" s="1"/>
      <c r="B1472" s="1"/>
      <c r="C1472" s="1"/>
      <c r="D1472" s="1"/>
      <c r="E1472" s="79"/>
      <c r="F1472" s="79"/>
      <c r="G1472" s="79"/>
    </row>
    <row r="1473" spans="1:7" ht="20.100000000000001" customHeight="1">
      <c r="A1473" s="80" t="s">
        <v>1795</v>
      </c>
      <c r="B1473" s="80"/>
      <c r="C1473" s="80"/>
      <c r="D1473" s="80"/>
      <c r="E1473" s="80"/>
      <c r="F1473" s="80"/>
      <c r="G1473" s="80"/>
    </row>
    <row r="1474" spans="1:7" ht="15" customHeight="1">
      <c r="A1474" s="76" t="s">
        <v>553</v>
      </c>
      <c r="B1474" s="76"/>
      <c r="C1474" s="12" t="s">
        <v>4</v>
      </c>
      <c r="D1474" s="12" t="s">
        <v>501</v>
      </c>
      <c r="E1474" s="12" t="s">
        <v>502</v>
      </c>
      <c r="F1474" s="12" t="s">
        <v>503</v>
      </c>
      <c r="G1474" s="12" t="s">
        <v>504</v>
      </c>
    </row>
    <row r="1475" spans="1:7" ht="21" customHeight="1">
      <c r="A1475" s="18" t="s">
        <v>1796</v>
      </c>
      <c r="B1475" s="19" t="s">
        <v>1797</v>
      </c>
      <c r="C1475" s="18" t="s">
        <v>14</v>
      </c>
      <c r="D1475" s="18" t="s">
        <v>58</v>
      </c>
      <c r="E1475" s="20">
        <v>1</v>
      </c>
      <c r="F1475" s="21">
        <v>11.94</v>
      </c>
      <c r="G1475" s="21">
        <f>TRUNC(TRUNC(E1475,8)*F1475,2)</f>
        <v>11.94</v>
      </c>
    </row>
    <row r="1476" spans="1:7" ht="29.1" customHeight="1">
      <c r="A1476" s="18" t="s">
        <v>1798</v>
      </c>
      <c r="B1476" s="19" t="s">
        <v>1799</v>
      </c>
      <c r="C1476" s="18" t="s">
        <v>14</v>
      </c>
      <c r="D1476" s="18" t="s">
        <v>58</v>
      </c>
      <c r="E1476" s="20">
        <v>1</v>
      </c>
      <c r="F1476" s="21">
        <v>2</v>
      </c>
      <c r="G1476" s="21">
        <f>TRUNC(TRUNC(E1476,8)*F1476,2)</f>
        <v>2</v>
      </c>
    </row>
    <row r="1477" spans="1:7" ht="15" customHeight="1">
      <c r="A1477" s="1"/>
      <c r="B1477" s="1"/>
      <c r="C1477" s="1"/>
      <c r="D1477" s="1"/>
      <c r="E1477" s="77" t="s">
        <v>555</v>
      </c>
      <c r="F1477" s="77"/>
      <c r="G1477" s="22">
        <f>SUM(G1475:G1476)</f>
        <v>13.94</v>
      </c>
    </row>
    <row r="1478" spans="1:7" ht="15" customHeight="1">
      <c r="A1478" s="76" t="s">
        <v>586</v>
      </c>
      <c r="B1478" s="76"/>
      <c r="C1478" s="12" t="s">
        <v>4</v>
      </c>
      <c r="D1478" s="12" t="s">
        <v>501</v>
      </c>
      <c r="E1478" s="12" t="s">
        <v>502</v>
      </c>
      <c r="F1478" s="12" t="s">
        <v>503</v>
      </c>
      <c r="G1478" s="12" t="s">
        <v>504</v>
      </c>
    </row>
    <row r="1479" spans="1:7" ht="21" customHeight="1">
      <c r="A1479" s="18" t="s">
        <v>737</v>
      </c>
      <c r="B1479" s="19" t="s">
        <v>738</v>
      </c>
      <c r="C1479" s="18" t="s">
        <v>14</v>
      </c>
      <c r="D1479" s="18" t="s">
        <v>15</v>
      </c>
      <c r="E1479" s="20">
        <v>0.18920000000000001</v>
      </c>
      <c r="F1479" s="21">
        <v>23.65</v>
      </c>
      <c r="G1479" s="21">
        <f>TRUNC(TRUNC(E1479,8)*F1479,2)</f>
        <v>4.47</v>
      </c>
    </row>
    <row r="1480" spans="1:7" ht="15" customHeight="1">
      <c r="A1480" s="18" t="s">
        <v>739</v>
      </c>
      <c r="B1480" s="19" t="s">
        <v>740</v>
      </c>
      <c r="C1480" s="18" t="s">
        <v>14</v>
      </c>
      <c r="D1480" s="18" t="s">
        <v>15</v>
      </c>
      <c r="E1480" s="20">
        <v>0.18920000000000001</v>
      </c>
      <c r="F1480" s="21">
        <v>29.25</v>
      </c>
      <c r="G1480" s="21">
        <f>TRUNC(TRUNC(E1480,8)*F1480,2)</f>
        <v>5.53</v>
      </c>
    </row>
    <row r="1481" spans="1:7" ht="18" customHeight="1">
      <c r="A1481" s="1"/>
      <c r="B1481" s="1"/>
      <c r="C1481" s="1"/>
      <c r="D1481" s="1"/>
      <c r="E1481" s="77" t="s">
        <v>589</v>
      </c>
      <c r="F1481" s="77"/>
      <c r="G1481" s="22">
        <f>SUM(G1479:G1480)</f>
        <v>10</v>
      </c>
    </row>
    <row r="1482" spans="1:7" ht="15" customHeight="1">
      <c r="A1482" s="1"/>
      <c r="B1482" s="1"/>
      <c r="C1482" s="1"/>
      <c r="D1482" s="1"/>
      <c r="E1482" s="78" t="s">
        <v>522</v>
      </c>
      <c r="F1482" s="78"/>
      <c r="G1482" s="4">
        <f>SUM(G1477,G1481)</f>
        <v>23.939999999999998</v>
      </c>
    </row>
    <row r="1483" spans="1:7" ht="15" customHeight="1">
      <c r="A1483" s="1"/>
      <c r="B1483" s="1"/>
      <c r="C1483" s="1"/>
      <c r="D1483" s="1"/>
      <c r="E1483" s="78" t="s">
        <v>523</v>
      </c>
      <c r="F1483" s="78"/>
      <c r="G1483" s="4">
        <f>ROUND(G1482*(0/100),2)</f>
        <v>0</v>
      </c>
    </row>
    <row r="1484" spans="1:7" ht="15" customHeight="1">
      <c r="A1484" s="1"/>
      <c r="B1484" s="1"/>
      <c r="C1484" s="1"/>
      <c r="D1484" s="1"/>
      <c r="E1484" s="78" t="s">
        <v>524</v>
      </c>
      <c r="F1484" s="78"/>
      <c r="G1484" s="4">
        <f>G1483+G1482</f>
        <v>23.939999999999998</v>
      </c>
    </row>
    <row r="1485" spans="1:7" ht="9.9499999999999993" customHeight="1">
      <c r="A1485" s="1"/>
      <c r="B1485" s="1"/>
      <c r="C1485" s="1"/>
      <c r="D1485" s="1"/>
      <c r="E1485" s="79"/>
      <c r="F1485" s="79"/>
      <c r="G1485" s="79"/>
    </row>
    <row r="1486" spans="1:7" ht="20.100000000000001" customHeight="1">
      <c r="A1486" s="80" t="s">
        <v>1800</v>
      </c>
      <c r="B1486" s="80"/>
      <c r="C1486" s="80"/>
      <c r="D1486" s="80"/>
      <c r="E1486" s="80"/>
      <c r="F1486" s="80"/>
      <c r="G1486" s="80"/>
    </row>
    <row r="1487" spans="1:7" ht="15" customHeight="1">
      <c r="A1487" s="76" t="s">
        <v>553</v>
      </c>
      <c r="B1487" s="76"/>
      <c r="C1487" s="12" t="s">
        <v>4</v>
      </c>
      <c r="D1487" s="12" t="s">
        <v>501</v>
      </c>
      <c r="E1487" s="12" t="s">
        <v>502</v>
      </c>
      <c r="F1487" s="12" t="s">
        <v>503</v>
      </c>
      <c r="G1487" s="12" t="s">
        <v>504</v>
      </c>
    </row>
    <row r="1488" spans="1:7" ht="21" customHeight="1">
      <c r="A1488" s="18" t="s">
        <v>1801</v>
      </c>
      <c r="B1488" s="19" t="s">
        <v>1802</v>
      </c>
      <c r="C1488" s="18" t="s">
        <v>14</v>
      </c>
      <c r="D1488" s="18" t="s">
        <v>58</v>
      </c>
      <c r="E1488" s="20">
        <v>1</v>
      </c>
      <c r="F1488" s="21">
        <v>17.489999999999998</v>
      </c>
      <c r="G1488" s="21">
        <f>TRUNC(TRUNC(E1488,8)*F1488,2)</f>
        <v>17.489999999999998</v>
      </c>
    </row>
    <row r="1489" spans="1:7" ht="29.1" customHeight="1">
      <c r="A1489" s="18" t="s">
        <v>1803</v>
      </c>
      <c r="B1489" s="19" t="s">
        <v>1804</v>
      </c>
      <c r="C1489" s="18" t="s">
        <v>14</v>
      </c>
      <c r="D1489" s="18" t="s">
        <v>58</v>
      </c>
      <c r="E1489" s="20">
        <v>1</v>
      </c>
      <c r="F1489" s="21">
        <v>1.69</v>
      </c>
      <c r="G1489" s="21">
        <f>TRUNC(TRUNC(E1489,8)*F1489,2)</f>
        <v>1.69</v>
      </c>
    </row>
    <row r="1490" spans="1:7" ht="15" customHeight="1">
      <c r="A1490" s="1"/>
      <c r="B1490" s="1"/>
      <c r="C1490" s="1"/>
      <c r="D1490" s="1"/>
      <c r="E1490" s="77" t="s">
        <v>555</v>
      </c>
      <c r="F1490" s="77"/>
      <c r="G1490" s="22">
        <f>SUM(G1488:G1489)</f>
        <v>19.18</v>
      </c>
    </row>
    <row r="1491" spans="1:7" ht="15" customHeight="1">
      <c r="A1491" s="76" t="s">
        <v>586</v>
      </c>
      <c r="B1491" s="76"/>
      <c r="C1491" s="12" t="s">
        <v>4</v>
      </c>
      <c r="D1491" s="12" t="s">
        <v>501</v>
      </c>
      <c r="E1491" s="12" t="s">
        <v>502</v>
      </c>
      <c r="F1491" s="12" t="s">
        <v>503</v>
      </c>
      <c r="G1491" s="12" t="s">
        <v>504</v>
      </c>
    </row>
    <row r="1492" spans="1:7" ht="21" customHeight="1">
      <c r="A1492" s="18" t="s">
        <v>737</v>
      </c>
      <c r="B1492" s="19" t="s">
        <v>738</v>
      </c>
      <c r="C1492" s="18" t="s">
        <v>14</v>
      </c>
      <c r="D1492" s="18" t="s">
        <v>15</v>
      </c>
      <c r="E1492" s="20">
        <v>0.13519999999999999</v>
      </c>
      <c r="F1492" s="21">
        <v>23.65</v>
      </c>
      <c r="G1492" s="21">
        <f>TRUNC(TRUNC(E1492,8)*F1492,2)</f>
        <v>3.19</v>
      </c>
    </row>
    <row r="1493" spans="1:7" ht="15" customHeight="1">
      <c r="A1493" s="18" t="s">
        <v>739</v>
      </c>
      <c r="B1493" s="19" t="s">
        <v>740</v>
      </c>
      <c r="C1493" s="18" t="s">
        <v>14</v>
      </c>
      <c r="D1493" s="18" t="s">
        <v>15</v>
      </c>
      <c r="E1493" s="20">
        <v>0.13519999999999999</v>
      </c>
      <c r="F1493" s="21">
        <v>29.25</v>
      </c>
      <c r="G1493" s="21">
        <f>TRUNC(TRUNC(E1493,8)*F1493,2)</f>
        <v>3.95</v>
      </c>
    </row>
    <row r="1494" spans="1:7" ht="18" customHeight="1">
      <c r="A1494" s="1"/>
      <c r="B1494" s="1"/>
      <c r="C1494" s="1"/>
      <c r="D1494" s="1"/>
      <c r="E1494" s="77" t="s">
        <v>589</v>
      </c>
      <c r="F1494" s="77"/>
      <c r="G1494" s="22">
        <f>SUM(G1492:G1493)</f>
        <v>7.1400000000000006</v>
      </c>
    </row>
    <row r="1495" spans="1:7" ht="15" customHeight="1">
      <c r="A1495" s="1"/>
      <c r="B1495" s="1"/>
      <c r="C1495" s="1"/>
      <c r="D1495" s="1"/>
      <c r="E1495" s="78" t="s">
        <v>522</v>
      </c>
      <c r="F1495" s="78"/>
      <c r="G1495" s="4">
        <f>SUM(G1490,G1494)</f>
        <v>26.32</v>
      </c>
    </row>
    <row r="1496" spans="1:7" ht="15" customHeight="1">
      <c r="A1496" s="1"/>
      <c r="B1496" s="1"/>
      <c r="C1496" s="1"/>
      <c r="D1496" s="1"/>
      <c r="E1496" s="78" t="s">
        <v>523</v>
      </c>
      <c r="F1496" s="78"/>
      <c r="G1496" s="4">
        <f>ROUND(G1495*(0/100),2)</f>
        <v>0</v>
      </c>
    </row>
    <row r="1497" spans="1:7" ht="15" customHeight="1">
      <c r="A1497" s="1"/>
      <c r="B1497" s="1"/>
      <c r="C1497" s="1"/>
      <c r="D1497" s="1"/>
      <c r="E1497" s="78" t="s">
        <v>524</v>
      </c>
      <c r="F1497" s="78"/>
      <c r="G1497" s="4">
        <f>G1496+G1495</f>
        <v>26.32</v>
      </c>
    </row>
    <row r="1498" spans="1:7" ht="9.9499999999999993" customHeight="1">
      <c r="A1498" s="1"/>
      <c r="B1498" s="1"/>
      <c r="C1498" s="1"/>
      <c r="D1498" s="1"/>
      <c r="E1498" s="79"/>
      <c r="F1498" s="79"/>
      <c r="G1498" s="79"/>
    </row>
    <row r="1499" spans="1:7" ht="20.100000000000001" customHeight="1">
      <c r="A1499" s="80" t="s">
        <v>1805</v>
      </c>
      <c r="B1499" s="80"/>
      <c r="C1499" s="80"/>
      <c r="D1499" s="80"/>
      <c r="E1499" s="80"/>
      <c r="F1499" s="80"/>
      <c r="G1499" s="80"/>
    </row>
    <row r="1500" spans="1:7" ht="15" customHeight="1">
      <c r="A1500" s="76" t="s">
        <v>500</v>
      </c>
      <c r="B1500" s="76"/>
      <c r="C1500" s="12" t="s">
        <v>4</v>
      </c>
      <c r="D1500" s="12" t="s">
        <v>501</v>
      </c>
      <c r="E1500" s="12" t="s">
        <v>502</v>
      </c>
      <c r="F1500" s="12" t="s">
        <v>503</v>
      </c>
      <c r="G1500" s="12" t="s">
        <v>504</v>
      </c>
    </row>
    <row r="1501" spans="1:7" ht="21" customHeight="1">
      <c r="A1501" s="18" t="s">
        <v>1359</v>
      </c>
      <c r="B1501" s="19" t="s">
        <v>1360</v>
      </c>
      <c r="C1501" s="18" t="s">
        <v>14</v>
      </c>
      <c r="D1501" s="18" t="s">
        <v>15</v>
      </c>
      <c r="E1501" s="20">
        <v>1</v>
      </c>
      <c r="F1501" s="21">
        <v>3.39</v>
      </c>
      <c r="G1501" s="21">
        <f t="shared" ref="G1501:G1506" si="11">TRUNC(TRUNC(E1501,8)*F1501,2)</f>
        <v>3.39</v>
      </c>
    </row>
    <row r="1502" spans="1:7" ht="21" customHeight="1">
      <c r="A1502" s="18" t="s">
        <v>1450</v>
      </c>
      <c r="B1502" s="19" t="s">
        <v>1451</v>
      </c>
      <c r="C1502" s="18" t="s">
        <v>14</v>
      </c>
      <c r="D1502" s="18" t="s">
        <v>15</v>
      </c>
      <c r="E1502" s="20">
        <v>1</v>
      </c>
      <c r="F1502" s="21">
        <v>1.2</v>
      </c>
      <c r="G1502" s="21">
        <f t="shared" si="11"/>
        <v>1.2</v>
      </c>
    </row>
    <row r="1503" spans="1:7" ht="21" customHeight="1">
      <c r="A1503" s="18" t="s">
        <v>507</v>
      </c>
      <c r="B1503" s="19" t="s">
        <v>508</v>
      </c>
      <c r="C1503" s="18" t="s">
        <v>14</v>
      </c>
      <c r="D1503" s="18" t="s">
        <v>15</v>
      </c>
      <c r="E1503" s="20">
        <v>1</v>
      </c>
      <c r="F1503" s="21">
        <v>1.34</v>
      </c>
      <c r="G1503" s="21">
        <f t="shared" si="11"/>
        <v>1.34</v>
      </c>
    </row>
    <row r="1504" spans="1:7" ht="21" customHeight="1">
      <c r="A1504" s="18" t="s">
        <v>1452</v>
      </c>
      <c r="B1504" s="19" t="s">
        <v>1453</v>
      </c>
      <c r="C1504" s="18" t="s">
        <v>14</v>
      </c>
      <c r="D1504" s="18" t="s">
        <v>15</v>
      </c>
      <c r="E1504" s="20">
        <v>1</v>
      </c>
      <c r="F1504" s="21">
        <v>0.85</v>
      </c>
      <c r="G1504" s="21">
        <f t="shared" si="11"/>
        <v>0.85</v>
      </c>
    </row>
    <row r="1505" spans="1:7" ht="21" customHeight="1">
      <c r="A1505" s="18" t="s">
        <v>511</v>
      </c>
      <c r="B1505" s="19" t="s">
        <v>512</v>
      </c>
      <c r="C1505" s="18" t="s">
        <v>14</v>
      </c>
      <c r="D1505" s="18" t="s">
        <v>15</v>
      </c>
      <c r="E1505" s="20">
        <v>1</v>
      </c>
      <c r="F1505" s="21">
        <v>0.04</v>
      </c>
      <c r="G1505" s="21">
        <f t="shared" si="11"/>
        <v>0.04</v>
      </c>
    </row>
    <row r="1506" spans="1:7" ht="21" customHeight="1">
      <c r="A1506" s="18" t="s">
        <v>1365</v>
      </c>
      <c r="B1506" s="19" t="s">
        <v>1366</v>
      </c>
      <c r="C1506" s="18" t="s">
        <v>14</v>
      </c>
      <c r="D1506" s="18" t="s">
        <v>15</v>
      </c>
      <c r="E1506" s="20">
        <v>1</v>
      </c>
      <c r="F1506" s="21">
        <v>1.1000000000000001</v>
      </c>
      <c r="G1506" s="21">
        <f t="shared" si="11"/>
        <v>1.1000000000000001</v>
      </c>
    </row>
    <row r="1507" spans="1:7" ht="15" customHeight="1">
      <c r="A1507" s="1"/>
      <c r="B1507" s="1"/>
      <c r="C1507" s="1"/>
      <c r="D1507" s="1"/>
      <c r="E1507" s="77" t="s">
        <v>513</v>
      </c>
      <c r="F1507" s="77"/>
      <c r="G1507" s="22">
        <f>SUM(G1501:G1506)</f>
        <v>7.92</v>
      </c>
    </row>
    <row r="1508" spans="1:7" ht="15" customHeight="1">
      <c r="A1508" s="76" t="s">
        <v>514</v>
      </c>
      <c r="B1508" s="76"/>
      <c r="C1508" s="12" t="s">
        <v>4</v>
      </c>
      <c r="D1508" s="12" t="s">
        <v>501</v>
      </c>
      <c r="E1508" s="12" t="s">
        <v>502</v>
      </c>
      <c r="F1508" s="12" t="s">
        <v>503</v>
      </c>
      <c r="G1508" s="12" t="s">
        <v>504</v>
      </c>
    </row>
    <row r="1509" spans="1:7" ht="15" customHeight="1">
      <c r="A1509" s="18" t="s">
        <v>1700</v>
      </c>
      <c r="B1509" s="19" t="s">
        <v>1701</v>
      </c>
      <c r="C1509" s="18" t="s">
        <v>14</v>
      </c>
      <c r="D1509" s="18" t="s">
        <v>15</v>
      </c>
      <c r="E1509" s="20">
        <v>1</v>
      </c>
      <c r="F1509" s="21">
        <v>20.46</v>
      </c>
      <c r="G1509" s="21">
        <f>TRUNC(TRUNC(E1509,8)*F1509,2)</f>
        <v>20.46</v>
      </c>
    </row>
    <row r="1510" spans="1:7" ht="15" customHeight="1">
      <c r="A1510" s="1"/>
      <c r="B1510" s="1"/>
      <c r="C1510" s="1"/>
      <c r="D1510" s="1"/>
      <c r="E1510" s="77" t="s">
        <v>517</v>
      </c>
      <c r="F1510" s="77"/>
      <c r="G1510" s="22">
        <f>SUM(G1509:G1509)</f>
        <v>20.46</v>
      </c>
    </row>
    <row r="1511" spans="1:7" ht="15" customHeight="1">
      <c r="A1511" s="76" t="s">
        <v>518</v>
      </c>
      <c r="B1511" s="76"/>
      <c r="C1511" s="12" t="s">
        <v>4</v>
      </c>
      <c r="D1511" s="12" t="s">
        <v>501</v>
      </c>
      <c r="E1511" s="12" t="s">
        <v>502</v>
      </c>
      <c r="F1511" s="12" t="s">
        <v>503</v>
      </c>
      <c r="G1511" s="12" t="s">
        <v>504</v>
      </c>
    </row>
    <row r="1512" spans="1:7" ht="21" customHeight="1">
      <c r="A1512" s="18" t="s">
        <v>1806</v>
      </c>
      <c r="B1512" s="19" t="s">
        <v>1807</v>
      </c>
      <c r="C1512" s="18" t="s">
        <v>14</v>
      </c>
      <c r="D1512" s="18" t="s">
        <v>15</v>
      </c>
      <c r="E1512" s="20">
        <v>1</v>
      </c>
      <c r="F1512" s="21">
        <v>0.87</v>
      </c>
      <c r="G1512" s="21">
        <f>TRUNC(TRUNC(E1512,8)*F1512,2)</f>
        <v>0.87</v>
      </c>
    </row>
    <row r="1513" spans="1:7" ht="15" customHeight="1">
      <c r="A1513" s="1"/>
      <c r="B1513" s="1"/>
      <c r="C1513" s="1"/>
      <c r="D1513" s="1"/>
      <c r="E1513" s="77" t="s">
        <v>521</v>
      </c>
      <c r="F1513" s="77"/>
      <c r="G1513" s="22">
        <f>SUM(G1512:G1512)</f>
        <v>0.87</v>
      </c>
    </row>
    <row r="1514" spans="1:7" ht="15" customHeight="1">
      <c r="A1514" s="1"/>
      <c r="B1514" s="1"/>
      <c r="C1514" s="1"/>
      <c r="D1514" s="1"/>
      <c r="E1514" s="78" t="s">
        <v>522</v>
      </c>
      <c r="F1514" s="78"/>
      <c r="G1514" s="4">
        <f>SUM(G1507,G1510,G1513)</f>
        <v>29.250000000000004</v>
      </c>
    </row>
    <row r="1515" spans="1:7" ht="15" customHeight="1">
      <c r="A1515" s="1"/>
      <c r="B1515" s="1"/>
      <c r="C1515" s="1"/>
      <c r="D1515" s="1"/>
      <c r="E1515" s="78" t="s">
        <v>523</v>
      </c>
      <c r="F1515" s="78"/>
      <c r="G1515" s="4">
        <f>ROUND(G1514*(0/100),2)</f>
        <v>0</v>
      </c>
    </row>
    <row r="1516" spans="1:7" ht="15" customHeight="1">
      <c r="A1516" s="1"/>
      <c r="B1516" s="1"/>
      <c r="C1516" s="1"/>
      <c r="D1516" s="1"/>
      <c r="E1516" s="78" t="s">
        <v>524</v>
      </c>
      <c r="F1516" s="78"/>
      <c r="G1516" s="4">
        <f>G1515+G1514</f>
        <v>29.250000000000004</v>
      </c>
    </row>
    <row r="1517" spans="1:7" ht="9.9499999999999993" customHeight="1">
      <c r="A1517" s="1"/>
      <c r="B1517" s="1"/>
      <c r="C1517" s="1"/>
      <c r="D1517" s="1"/>
      <c r="E1517" s="79"/>
      <c r="F1517" s="79"/>
      <c r="G1517" s="79"/>
    </row>
    <row r="1518" spans="1:7" ht="20.100000000000001" customHeight="1">
      <c r="A1518" s="80" t="s">
        <v>1808</v>
      </c>
      <c r="B1518" s="80"/>
      <c r="C1518" s="80"/>
      <c r="D1518" s="80"/>
      <c r="E1518" s="80"/>
      <c r="F1518" s="80"/>
      <c r="G1518" s="80"/>
    </row>
    <row r="1519" spans="1:7" ht="15" customHeight="1">
      <c r="A1519" s="76" t="s">
        <v>553</v>
      </c>
      <c r="B1519" s="76"/>
      <c r="C1519" s="12" t="s">
        <v>4</v>
      </c>
      <c r="D1519" s="12" t="s">
        <v>501</v>
      </c>
      <c r="E1519" s="12" t="s">
        <v>502</v>
      </c>
      <c r="F1519" s="12" t="s">
        <v>503</v>
      </c>
      <c r="G1519" s="12" t="s">
        <v>504</v>
      </c>
    </row>
    <row r="1520" spans="1:7" ht="21" customHeight="1">
      <c r="A1520" s="18" t="s">
        <v>1809</v>
      </c>
      <c r="B1520" s="19" t="s">
        <v>1810</v>
      </c>
      <c r="C1520" s="18" t="s">
        <v>14</v>
      </c>
      <c r="D1520" s="18" t="s">
        <v>81</v>
      </c>
      <c r="E1520" s="20">
        <v>1.0169999999999999</v>
      </c>
      <c r="F1520" s="21">
        <v>3.73</v>
      </c>
      <c r="G1520" s="21">
        <f>TRUNC(TRUNC(E1520,8)*F1520,2)</f>
        <v>3.79</v>
      </c>
    </row>
    <row r="1521" spans="1:7" ht="15" customHeight="1">
      <c r="A1521" s="1"/>
      <c r="B1521" s="1"/>
      <c r="C1521" s="1"/>
      <c r="D1521" s="1"/>
      <c r="E1521" s="77" t="s">
        <v>555</v>
      </c>
      <c r="F1521" s="77"/>
      <c r="G1521" s="22">
        <f>SUM(G1520:G1520)</f>
        <v>3.79</v>
      </c>
    </row>
    <row r="1522" spans="1:7" ht="15" customHeight="1">
      <c r="A1522" s="76" t="s">
        <v>586</v>
      </c>
      <c r="B1522" s="76"/>
      <c r="C1522" s="12" t="s">
        <v>4</v>
      </c>
      <c r="D1522" s="12" t="s">
        <v>501</v>
      </c>
      <c r="E1522" s="12" t="s">
        <v>502</v>
      </c>
      <c r="F1522" s="12" t="s">
        <v>503</v>
      </c>
      <c r="G1522" s="12" t="s">
        <v>504</v>
      </c>
    </row>
    <row r="1523" spans="1:7" ht="21" customHeight="1">
      <c r="A1523" s="18" t="s">
        <v>737</v>
      </c>
      <c r="B1523" s="19" t="s">
        <v>738</v>
      </c>
      <c r="C1523" s="18" t="s">
        <v>14</v>
      </c>
      <c r="D1523" s="18" t="s">
        <v>15</v>
      </c>
      <c r="E1523" s="20">
        <v>0.105</v>
      </c>
      <c r="F1523" s="21">
        <v>23.65</v>
      </c>
      <c r="G1523" s="21">
        <f>TRUNC(TRUNC(E1523,8)*F1523,2)</f>
        <v>2.48</v>
      </c>
    </row>
    <row r="1524" spans="1:7" ht="15" customHeight="1">
      <c r="A1524" s="18" t="s">
        <v>739</v>
      </c>
      <c r="B1524" s="19" t="s">
        <v>740</v>
      </c>
      <c r="C1524" s="18" t="s">
        <v>14</v>
      </c>
      <c r="D1524" s="18" t="s">
        <v>15</v>
      </c>
      <c r="E1524" s="20">
        <v>0.105</v>
      </c>
      <c r="F1524" s="21">
        <v>29.25</v>
      </c>
      <c r="G1524" s="21">
        <f>TRUNC(TRUNC(E1524,8)*F1524,2)</f>
        <v>3.07</v>
      </c>
    </row>
    <row r="1525" spans="1:7" ht="18" customHeight="1">
      <c r="A1525" s="1"/>
      <c r="B1525" s="1"/>
      <c r="C1525" s="1"/>
      <c r="D1525" s="1"/>
      <c r="E1525" s="77" t="s">
        <v>589</v>
      </c>
      <c r="F1525" s="77"/>
      <c r="G1525" s="22">
        <f>SUM(G1523:G1524)</f>
        <v>5.55</v>
      </c>
    </row>
    <row r="1526" spans="1:7" ht="15" customHeight="1">
      <c r="A1526" s="1"/>
      <c r="B1526" s="1"/>
      <c r="C1526" s="1"/>
      <c r="D1526" s="1"/>
      <c r="E1526" s="78" t="s">
        <v>522</v>
      </c>
      <c r="F1526" s="78"/>
      <c r="G1526" s="4">
        <f>SUM(G1521,G1525)</f>
        <v>9.34</v>
      </c>
    </row>
    <row r="1527" spans="1:7" ht="15" customHeight="1">
      <c r="A1527" s="1"/>
      <c r="B1527" s="1"/>
      <c r="C1527" s="1"/>
      <c r="D1527" s="1"/>
      <c r="E1527" s="78" t="s">
        <v>523</v>
      </c>
      <c r="F1527" s="78"/>
      <c r="G1527" s="4">
        <f>ROUND(G1526*(0/100),2)</f>
        <v>0</v>
      </c>
    </row>
    <row r="1528" spans="1:7" ht="15" customHeight="1">
      <c r="A1528" s="1"/>
      <c r="B1528" s="1"/>
      <c r="C1528" s="1"/>
      <c r="D1528" s="1"/>
      <c r="E1528" s="78" t="s">
        <v>524</v>
      </c>
      <c r="F1528" s="78"/>
      <c r="G1528" s="4">
        <f>G1527+G1526</f>
        <v>9.34</v>
      </c>
    </row>
    <row r="1529" spans="1:7" ht="9.9499999999999993" customHeight="1">
      <c r="A1529" s="1"/>
      <c r="B1529" s="1"/>
      <c r="C1529" s="1"/>
      <c r="D1529" s="1"/>
      <c r="E1529" s="79"/>
      <c r="F1529" s="79"/>
      <c r="G1529" s="79"/>
    </row>
    <row r="1530" spans="1:7" ht="20.100000000000001" customHeight="1">
      <c r="A1530" s="80" t="s">
        <v>1811</v>
      </c>
      <c r="B1530" s="80"/>
      <c r="C1530" s="80"/>
      <c r="D1530" s="80"/>
      <c r="E1530" s="80"/>
      <c r="F1530" s="80"/>
      <c r="G1530" s="80"/>
    </row>
    <row r="1531" spans="1:7" ht="15" customHeight="1">
      <c r="A1531" s="76" t="s">
        <v>553</v>
      </c>
      <c r="B1531" s="76"/>
      <c r="C1531" s="12" t="s">
        <v>4</v>
      </c>
      <c r="D1531" s="12" t="s">
        <v>501</v>
      </c>
      <c r="E1531" s="12" t="s">
        <v>502</v>
      </c>
      <c r="F1531" s="12" t="s">
        <v>503</v>
      </c>
      <c r="G1531" s="12" t="s">
        <v>504</v>
      </c>
    </row>
    <row r="1532" spans="1:7" ht="21" customHeight="1">
      <c r="A1532" s="18" t="s">
        <v>1809</v>
      </c>
      <c r="B1532" s="19" t="s">
        <v>1810</v>
      </c>
      <c r="C1532" s="18" t="s">
        <v>14</v>
      </c>
      <c r="D1532" s="18" t="s">
        <v>81</v>
      </c>
      <c r="E1532" s="20">
        <v>1.0169999999999999</v>
      </c>
      <c r="F1532" s="21">
        <v>3.73</v>
      </c>
      <c r="G1532" s="21">
        <f>TRUNC(TRUNC(E1532,8)*F1532,2)</f>
        <v>3.79</v>
      </c>
    </row>
    <row r="1533" spans="1:7" ht="15" customHeight="1">
      <c r="A1533" s="1"/>
      <c r="B1533" s="1"/>
      <c r="C1533" s="1"/>
      <c r="D1533" s="1"/>
      <c r="E1533" s="77" t="s">
        <v>555</v>
      </c>
      <c r="F1533" s="77"/>
      <c r="G1533" s="22">
        <f>SUM(G1532:G1532)</f>
        <v>3.79</v>
      </c>
    </row>
    <row r="1534" spans="1:7" ht="15" customHeight="1">
      <c r="A1534" s="76" t="s">
        <v>586</v>
      </c>
      <c r="B1534" s="76"/>
      <c r="C1534" s="12" t="s">
        <v>4</v>
      </c>
      <c r="D1534" s="12" t="s">
        <v>501</v>
      </c>
      <c r="E1534" s="12" t="s">
        <v>502</v>
      </c>
      <c r="F1534" s="12" t="s">
        <v>503</v>
      </c>
      <c r="G1534" s="12" t="s">
        <v>504</v>
      </c>
    </row>
    <row r="1535" spans="1:7" ht="21" customHeight="1">
      <c r="A1535" s="18" t="s">
        <v>737</v>
      </c>
      <c r="B1535" s="19" t="s">
        <v>738</v>
      </c>
      <c r="C1535" s="18" t="s">
        <v>14</v>
      </c>
      <c r="D1535" s="18" t="s">
        <v>15</v>
      </c>
      <c r="E1535" s="20">
        <v>0.16300000000000001</v>
      </c>
      <c r="F1535" s="21">
        <v>23.65</v>
      </c>
      <c r="G1535" s="21">
        <f>TRUNC(TRUNC(E1535,8)*F1535,2)</f>
        <v>3.85</v>
      </c>
    </row>
    <row r="1536" spans="1:7" ht="15" customHeight="1">
      <c r="A1536" s="18" t="s">
        <v>739</v>
      </c>
      <c r="B1536" s="19" t="s">
        <v>740</v>
      </c>
      <c r="C1536" s="18" t="s">
        <v>14</v>
      </c>
      <c r="D1536" s="18" t="s">
        <v>15</v>
      </c>
      <c r="E1536" s="20">
        <v>0.16300000000000001</v>
      </c>
      <c r="F1536" s="21">
        <v>29.25</v>
      </c>
      <c r="G1536" s="21">
        <f>TRUNC(TRUNC(E1536,8)*F1536,2)</f>
        <v>4.76</v>
      </c>
    </row>
    <row r="1537" spans="1:7" ht="18" customHeight="1">
      <c r="A1537" s="1"/>
      <c r="B1537" s="1"/>
      <c r="C1537" s="1"/>
      <c r="D1537" s="1"/>
      <c r="E1537" s="77" t="s">
        <v>589</v>
      </c>
      <c r="F1537" s="77"/>
      <c r="G1537" s="22">
        <f>SUM(G1535:G1536)</f>
        <v>8.61</v>
      </c>
    </row>
    <row r="1538" spans="1:7" ht="15" customHeight="1">
      <c r="A1538" s="1"/>
      <c r="B1538" s="1"/>
      <c r="C1538" s="1"/>
      <c r="D1538" s="1"/>
      <c r="E1538" s="78" t="s">
        <v>522</v>
      </c>
      <c r="F1538" s="78"/>
      <c r="G1538" s="4">
        <f>SUM(G1533,G1537)</f>
        <v>12.399999999999999</v>
      </c>
    </row>
    <row r="1539" spans="1:7" ht="15" customHeight="1">
      <c r="A1539" s="1"/>
      <c r="B1539" s="1"/>
      <c r="C1539" s="1"/>
      <c r="D1539" s="1"/>
      <c r="E1539" s="78" t="s">
        <v>523</v>
      </c>
      <c r="F1539" s="78"/>
      <c r="G1539" s="4">
        <f>ROUND(G1538*(0/100),2)</f>
        <v>0</v>
      </c>
    </row>
    <row r="1540" spans="1:7" ht="15" customHeight="1">
      <c r="A1540" s="1"/>
      <c r="B1540" s="1"/>
      <c r="C1540" s="1"/>
      <c r="D1540" s="1"/>
      <c r="E1540" s="78" t="s">
        <v>524</v>
      </c>
      <c r="F1540" s="78"/>
      <c r="G1540" s="4">
        <f>G1539+G1538</f>
        <v>12.399999999999999</v>
      </c>
    </row>
    <row r="1541" spans="1:7" ht="9.9499999999999993" customHeight="1">
      <c r="A1541" s="1"/>
      <c r="B1541" s="1"/>
      <c r="C1541" s="1"/>
      <c r="D1541" s="1"/>
      <c r="E1541" s="79"/>
      <c r="F1541" s="79"/>
      <c r="G1541" s="79"/>
    </row>
    <row r="1542" spans="1:7" ht="20.100000000000001" customHeight="1">
      <c r="A1542" s="80" t="s">
        <v>1812</v>
      </c>
      <c r="B1542" s="80"/>
      <c r="C1542" s="80"/>
      <c r="D1542" s="80"/>
      <c r="E1542" s="80"/>
      <c r="F1542" s="80"/>
      <c r="G1542" s="80"/>
    </row>
    <row r="1543" spans="1:7" ht="15" customHeight="1">
      <c r="A1543" s="76" t="s">
        <v>553</v>
      </c>
      <c r="B1543" s="76"/>
      <c r="C1543" s="12" t="s">
        <v>4</v>
      </c>
      <c r="D1543" s="12" t="s">
        <v>501</v>
      </c>
      <c r="E1543" s="12" t="s">
        <v>502</v>
      </c>
      <c r="F1543" s="12" t="s">
        <v>503</v>
      </c>
      <c r="G1543" s="12" t="s">
        <v>504</v>
      </c>
    </row>
    <row r="1544" spans="1:7" ht="15" customHeight="1">
      <c r="A1544" s="18" t="s">
        <v>1813</v>
      </c>
      <c r="B1544" s="19" t="s">
        <v>1814</v>
      </c>
      <c r="C1544" s="18" t="s">
        <v>14</v>
      </c>
      <c r="D1544" s="18" t="s">
        <v>81</v>
      </c>
      <c r="E1544" s="20">
        <v>1.0169999999999999</v>
      </c>
      <c r="F1544" s="21">
        <v>7.26</v>
      </c>
      <c r="G1544" s="21">
        <f>TRUNC(TRUNC(E1544,8)*F1544,2)</f>
        <v>7.38</v>
      </c>
    </row>
    <row r="1545" spans="1:7" ht="15" customHeight="1">
      <c r="A1545" s="1"/>
      <c r="B1545" s="1"/>
      <c r="C1545" s="1"/>
      <c r="D1545" s="1"/>
      <c r="E1545" s="77" t="s">
        <v>555</v>
      </c>
      <c r="F1545" s="77"/>
      <c r="G1545" s="22">
        <f>SUM(G1544:G1544)</f>
        <v>7.38</v>
      </c>
    </row>
    <row r="1546" spans="1:7" ht="15" customHeight="1">
      <c r="A1546" s="76" t="s">
        <v>586</v>
      </c>
      <c r="B1546" s="76"/>
      <c r="C1546" s="12" t="s">
        <v>4</v>
      </c>
      <c r="D1546" s="12" t="s">
        <v>501</v>
      </c>
      <c r="E1546" s="12" t="s">
        <v>502</v>
      </c>
      <c r="F1546" s="12" t="s">
        <v>503</v>
      </c>
      <c r="G1546" s="12" t="s">
        <v>504</v>
      </c>
    </row>
    <row r="1547" spans="1:7" ht="21" customHeight="1">
      <c r="A1547" s="18" t="s">
        <v>737</v>
      </c>
      <c r="B1547" s="19" t="s">
        <v>738</v>
      </c>
      <c r="C1547" s="18" t="s">
        <v>14</v>
      </c>
      <c r="D1547" s="18" t="s">
        <v>15</v>
      </c>
      <c r="E1547" s="20">
        <v>0.19700000000000001</v>
      </c>
      <c r="F1547" s="21">
        <v>23.65</v>
      </c>
      <c r="G1547" s="21">
        <f>TRUNC(TRUNC(E1547,8)*F1547,2)</f>
        <v>4.6500000000000004</v>
      </c>
    </row>
    <row r="1548" spans="1:7" ht="15" customHeight="1">
      <c r="A1548" s="18" t="s">
        <v>739</v>
      </c>
      <c r="B1548" s="19" t="s">
        <v>740</v>
      </c>
      <c r="C1548" s="18" t="s">
        <v>14</v>
      </c>
      <c r="D1548" s="18" t="s">
        <v>15</v>
      </c>
      <c r="E1548" s="20">
        <v>0.19700000000000001</v>
      </c>
      <c r="F1548" s="21">
        <v>29.25</v>
      </c>
      <c r="G1548" s="21">
        <f>TRUNC(TRUNC(E1548,8)*F1548,2)</f>
        <v>5.76</v>
      </c>
    </row>
    <row r="1549" spans="1:7" ht="18" customHeight="1">
      <c r="A1549" s="1"/>
      <c r="B1549" s="1"/>
      <c r="C1549" s="1"/>
      <c r="D1549" s="1"/>
      <c r="E1549" s="77" t="s">
        <v>589</v>
      </c>
      <c r="F1549" s="77"/>
      <c r="G1549" s="22">
        <f>SUM(G1547:G1548)</f>
        <v>10.41</v>
      </c>
    </row>
    <row r="1550" spans="1:7" ht="15" customHeight="1">
      <c r="A1550" s="1"/>
      <c r="B1550" s="1"/>
      <c r="C1550" s="1"/>
      <c r="D1550" s="1"/>
      <c r="E1550" s="78" t="s">
        <v>522</v>
      </c>
      <c r="F1550" s="78"/>
      <c r="G1550" s="4">
        <f>SUM(G1545,G1549)</f>
        <v>17.79</v>
      </c>
    </row>
    <row r="1551" spans="1:7" ht="15" customHeight="1">
      <c r="A1551" s="1"/>
      <c r="B1551" s="1"/>
      <c r="C1551" s="1"/>
      <c r="D1551" s="1"/>
      <c r="E1551" s="78" t="s">
        <v>523</v>
      </c>
      <c r="F1551" s="78"/>
      <c r="G1551" s="4">
        <f>ROUND(G1550*(0/100),2)</f>
        <v>0</v>
      </c>
    </row>
    <row r="1552" spans="1:7" ht="15" customHeight="1">
      <c r="A1552" s="1"/>
      <c r="B1552" s="1"/>
      <c r="C1552" s="1"/>
      <c r="D1552" s="1"/>
      <c r="E1552" s="78" t="s">
        <v>524</v>
      </c>
      <c r="F1552" s="78"/>
      <c r="G1552" s="4">
        <f>G1551+G1550</f>
        <v>17.79</v>
      </c>
    </row>
    <row r="1553" spans="1:7" ht="9.9499999999999993" customHeight="1">
      <c r="A1553" s="1"/>
      <c r="B1553" s="1"/>
      <c r="C1553" s="1"/>
      <c r="D1553" s="1"/>
      <c r="E1553" s="79"/>
      <c r="F1553" s="79"/>
      <c r="G1553" s="79"/>
    </row>
    <row r="1554" spans="1:7" ht="20.100000000000001" customHeight="1">
      <c r="A1554" s="80" t="s">
        <v>1815</v>
      </c>
      <c r="B1554" s="80"/>
      <c r="C1554" s="80"/>
      <c r="D1554" s="80"/>
      <c r="E1554" s="80"/>
      <c r="F1554" s="80"/>
      <c r="G1554" s="80"/>
    </row>
    <row r="1555" spans="1:7" ht="15" customHeight="1">
      <c r="A1555" s="76" t="s">
        <v>500</v>
      </c>
      <c r="B1555" s="76"/>
      <c r="C1555" s="12" t="s">
        <v>4</v>
      </c>
      <c r="D1555" s="12" t="s">
        <v>501</v>
      </c>
      <c r="E1555" s="12" t="s">
        <v>502</v>
      </c>
      <c r="F1555" s="12" t="s">
        <v>503</v>
      </c>
      <c r="G1555" s="12" t="s">
        <v>504</v>
      </c>
    </row>
    <row r="1556" spans="1:7" ht="21" customHeight="1">
      <c r="A1556" s="18" t="s">
        <v>1359</v>
      </c>
      <c r="B1556" s="19" t="s">
        <v>1360</v>
      </c>
      <c r="C1556" s="18" t="s">
        <v>14</v>
      </c>
      <c r="D1556" s="18" t="s">
        <v>15</v>
      </c>
      <c r="E1556" s="20">
        <v>1</v>
      </c>
      <c r="F1556" s="21">
        <v>3.39</v>
      </c>
      <c r="G1556" s="21">
        <f t="shared" ref="G1556:G1561" si="12">TRUNC(TRUNC(E1556,8)*F1556,2)</f>
        <v>3.39</v>
      </c>
    </row>
    <row r="1557" spans="1:7" ht="21" customHeight="1">
      <c r="A1557" s="18" t="s">
        <v>1459</v>
      </c>
      <c r="B1557" s="19" t="s">
        <v>1460</v>
      </c>
      <c r="C1557" s="18" t="s">
        <v>14</v>
      </c>
      <c r="D1557" s="18" t="s">
        <v>15</v>
      </c>
      <c r="E1557" s="20">
        <v>1</v>
      </c>
      <c r="F1557" s="21">
        <v>1.06</v>
      </c>
      <c r="G1557" s="21">
        <f t="shared" si="12"/>
        <v>1.06</v>
      </c>
    </row>
    <row r="1558" spans="1:7" ht="21" customHeight="1">
      <c r="A1558" s="18" t="s">
        <v>507</v>
      </c>
      <c r="B1558" s="19" t="s">
        <v>508</v>
      </c>
      <c r="C1558" s="18" t="s">
        <v>14</v>
      </c>
      <c r="D1558" s="18" t="s">
        <v>15</v>
      </c>
      <c r="E1558" s="20">
        <v>1</v>
      </c>
      <c r="F1558" s="21">
        <v>1.34</v>
      </c>
      <c r="G1558" s="21">
        <f t="shared" si="12"/>
        <v>1.34</v>
      </c>
    </row>
    <row r="1559" spans="1:7" ht="21" customHeight="1">
      <c r="A1559" s="18" t="s">
        <v>1461</v>
      </c>
      <c r="B1559" s="19" t="s">
        <v>1462</v>
      </c>
      <c r="C1559" s="18" t="s">
        <v>14</v>
      </c>
      <c r="D1559" s="18" t="s">
        <v>15</v>
      </c>
      <c r="E1559" s="20">
        <v>1</v>
      </c>
      <c r="F1559" s="21">
        <v>0.31</v>
      </c>
      <c r="G1559" s="21">
        <f t="shared" si="12"/>
        <v>0.31</v>
      </c>
    </row>
    <row r="1560" spans="1:7" ht="21" customHeight="1">
      <c r="A1560" s="18" t="s">
        <v>511</v>
      </c>
      <c r="B1560" s="19" t="s">
        <v>512</v>
      </c>
      <c r="C1560" s="18" t="s">
        <v>14</v>
      </c>
      <c r="D1560" s="18" t="s">
        <v>15</v>
      </c>
      <c r="E1560" s="20">
        <v>1</v>
      </c>
      <c r="F1560" s="21">
        <v>0.04</v>
      </c>
      <c r="G1560" s="21">
        <f t="shared" si="12"/>
        <v>0.04</v>
      </c>
    </row>
    <row r="1561" spans="1:7" ht="21" customHeight="1">
      <c r="A1561" s="18" t="s">
        <v>1365</v>
      </c>
      <c r="B1561" s="19" t="s">
        <v>1366</v>
      </c>
      <c r="C1561" s="18" t="s">
        <v>14</v>
      </c>
      <c r="D1561" s="18" t="s">
        <v>15</v>
      </c>
      <c r="E1561" s="20">
        <v>1</v>
      </c>
      <c r="F1561" s="21">
        <v>1.1000000000000001</v>
      </c>
      <c r="G1561" s="21">
        <f t="shared" si="12"/>
        <v>1.1000000000000001</v>
      </c>
    </row>
    <row r="1562" spans="1:7" ht="15" customHeight="1">
      <c r="A1562" s="1"/>
      <c r="B1562" s="1"/>
      <c r="C1562" s="1"/>
      <c r="D1562" s="1"/>
      <c r="E1562" s="77" t="s">
        <v>513</v>
      </c>
      <c r="F1562" s="77"/>
      <c r="G1562" s="22">
        <f>SUM(G1556:G1561)</f>
        <v>7.24</v>
      </c>
    </row>
    <row r="1563" spans="1:7" ht="15" customHeight="1">
      <c r="A1563" s="76" t="s">
        <v>514</v>
      </c>
      <c r="B1563" s="76"/>
      <c r="C1563" s="12" t="s">
        <v>4</v>
      </c>
      <c r="D1563" s="12" t="s">
        <v>501</v>
      </c>
      <c r="E1563" s="12" t="s">
        <v>502</v>
      </c>
      <c r="F1563" s="12" t="s">
        <v>503</v>
      </c>
      <c r="G1563" s="12" t="s">
        <v>504</v>
      </c>
    </row>
    <row r="1564" spans="1:7" ht="15" customHeight="1">
      <c r="A1564" s="18" t="s">
        <v>1703</v>
      </c>
      <c r="B1564" s="19" t="s">
        <v>1704</v>
      </c>
      <c r="C1564" s="18" t="s">
        <v>14</v>
      </c>
      <c r="D1564" s="18" t="s">
        <v>15</v>
      </c>
      <c r="E1564" s="20">
        <v>1</v>
      </c>
      <c r="F1564" s="21">
        <v>20.46</v>
      </c>
      <c r="G1564" s="21">
        <f>TRUNC(TRUNC(E1564,8)*F1564,2)</f>
        <v>20.46</v>
      </c>
    </row>
    <row r="1565" spans="1:7" ht="15" customHeight="1">
      <c r="A1565" s="1"/>
      <c r="B1565" s="1"/>
      <c r="C1565" s="1"/>
      <c r="D1565" s="1"/>
      <c r="E1565" s="77" t="s">
        <v>517</v>
      </c>
      <c r="F1565" s="77"/>
      <c r="G1565" s="22">
        <f>SUM(G1564:G1564)</f>
        <v>20.46</v>
      </c>
    </row>
    <row r="1566" spans="1:7" ht="15" customHeight="1">
      <c r="A1566" s="76" t="s">
        <v>518</v>
      </c>
      <c r="B1566" s="76"/>
      <c r="C1566" s="12" t="s">
        <v>4</v>
      </c>
      <c r="D1566" s="12" t="s">
        <v>501</v>
      </c>
      <c r="E1566" s="12" t="s">
        <v>502</v>
      </c>
      <c r="F1566" s="12" t="s">
        <v>503</v>
      </c>
      <c r="G1566" s="12" t="s">
        <v>504</v>
      </c>
    </row>
    <row r="1567" spans="1:7" ht="21" customHeight="1">
      <c r="A1567" s="18" t="s">
        <v>1816</v>
      </c>
      <c r="B1567" s="19" t="s">
        <v>1817</v>
      </c>
      <c r="C1567" s="18" t="s">
        <v>14</v>
      </c>
      <c r="D1567" s="18" t="s">
        <v>15</v>
      </c>
      <c r="E1567" s="20">
        <v>1</v>
      </c>
      <c r="F1567" s="21">
        <v>0.42</v>
      </c>
      <c r="G1567" s="21">
        <f>TRUNC(TRUNC(E1567,8)*F1567,2)</f>
        <v>0.42</v>
      </c>
    </row>
    <row r="1568" spans="1:7" ht="15" customHeight="1">
      <c r="A1568" s="1"/>
      <c r="B1568" s="1"/>
      <c r="C1568" s="1"/>
      <c r="D1568" s="1"/>
      <c r="E1568" s="77" t="s">
        <v>521</v>
      </c>
      <c r="F1568" s="77"/>
      <c r="G1568" s="22">
        <f>SUM(G1567:G1567)</f>
        <v>0.42</v>
      </c>
    </row>
    <row r="1569" spans="1:7" ht="15" customHeight="1">
      <c r="A1569" s="1"/>
      <c r="B1569" s="1"/>
      <c r="C1569" s="1"/>
      <c r="D1569" s="1"/>
      <c r="E1569" s="78" t="s">
        <v>522</v>
      </c>
      <c r="F1569" s="78"/>
      <c r="G1569" s="4">
        <f>SUM(G1562,G1565,G1568)</f>
        <v>28.120000000000005</v>
      </c>
    </row>
    <row r="1570" spans="1:7" ht="15" customHeight="1">
      <c r="A1570" s="1"/>
      <c r="B1570" s="1"/>
      <c r="C1570" s="1"/>
      <c r="D1570" s="1"/>
      <c r="E1570" s="78" t="s">
        <v>523</v>
      </c>
      <c r="F1570" s="78"/>
      <c r="G1570" s="4">
        <f>ROUND(G1569*(0/100),2)</f>
        <v>0</v>
      </c>
    </row>
    <row r="1571" spans="1:7" ht="15" customHeight="1">
      <c r="A1571" s="1"/>
      <c r="B1571" s="1"/>
      <c r="C1571" s="1"/>
      <c r="D1571" s="1"/>
      <c r="E1571" s="78" t="s">
        <v>524</v>
      </c>
      <c r="F1571" s="78"/>
      <c r="G1571" s="4">
        <f>G1570+G1569</f>
        <v>28.120000000000005</v>
      </c>
    </row>
    <row r="1572" spans="1:7" ht="9.9499999999999993" customHeight="1">
      <c r="A1572" s="1"/>
      <c r="B1572" s="1"/>
      <c r="C1572" s="1"/>
      <c r="D1572" s="1"/>
      <c r="E1572" s="79"/>
      <c r="F1572" s="79"/>
      <c r="G1572" s="79"/>
    </row>
    <row r="1573" spans="1:7" ht="20.100000000000001" customHeight="1">
      <c r="A1573" s="80" t="s">
        <v>1818</v>
      </c>
      <c r="B1573" s="80"/>
      <c r="C1573" s="80"/>
      <c r="D1573" s="80"/>
      <c r="E1573" s="80"/>
      <c r="F1573" s="80"/>
      <c r="G1573" s="80"/>
    </row>
    <row r="1574" spans="1:7" ht="15" customHeight="1">
      <c r="A1574" s="76" t="s">
        <v>553</v>
      </c>
      <c r="B1574" s="76"/>
      <c r="C1574" s="12" t="s">
        <v>4</v>
      </c>
      <c r="D1574" s="12" t="s">
        <v>501</v>
      </c>
      <c r="E1574" s="12" t="s">
        <v>502</v>
      </c>
      <c r="F1574" s="12" t="s">
        <v>503</v>
      </c>
      <c r="G1574" s="12" t="s">
        <v>504</v>
      </c>
    </row>
    <row r="1575" spans="1:7" ht="21" customHeight="1">
      <c r="A1575" s="18" t="s">
        <v>1819</v>
      </c>
      <c r="B1575" s="19" t="s">
        <v>1820</v>
      </c>
      <c r="C1575" s="18" t="s">
        <v>14</v>
      </c>
      <c r="D1575" s="18" t="s">
        <v>58</v>
      </c>
      <c r="E1575" s="20">
        <v>1</v>
      </c>
      <c r="F1575" s="21">
        <v>6.05</v>
      </c>
      <c r="G1575" s="21">
        <f>TRUNC(TRUNC(E1575,8)*F1575,2)</f>
        <v>6.05</v>
      </c>
    </row>
    <row r="1576" spans="1:7" ht="15" customHeight="1">
      <c r="A1576" s="18" t="s">
        <v>1193</v>
      </c>
      <c r="B1576" s="19" t="s">
        <v>1194</v>
      </c>
      <c r="C1576" s="18" t="s">
        <v>14</v>
      </c>
      <c r="D1576" s="18" t="s">
        <v>58</v>
      </c>
      <c r="E1576" s="20">
        <v>2.1000000000000001E-2</v>
      </c>
      <c r="F1576" s="21">
        <v>3.95</v>
      </c>
      <c r="G1576" s="21">
        <f>TRUNC(TRUNC(E1576,8)*F1576,2)</f>
        <v>0.08</v>
      </c>
    </row>
    <row r="1577" spans="1:7" ht="15" customHeight="1">
      <c r="A1577" s="1"/>
      <c r="B1577" s="1"/>
      <c r="C1577" s="1"/>
      <c r="D1577" s="1"/>
      <c r="E1577" s="77" t="s">
        <v>555</v>
      </c>
      <c r="F1577" s="77"/>
      <c r="G1577" s="22">
        <f>SUM(G1575:G1576)</f>
        <v>6.13</v>
      </c>
    </row>
    <row r="1578" spans="1:7" ht="15" customHeight="1">
      <c r="A1578" s="76" t="s">
        <v>586</v>
      </c>
      <c r="B1578" s="76"/>
      <c r="C1578" s="12" t="s">
        <v>4</v>
      </c>
      <c r="D1578" s="12" t="s">
        <v>501</v>
      </c>
      <c r="E1578" s="12" t="s">
        <v>502</v>
      </c>
      <c r="F1578" s="12" t="s">
        <v>503</v>
      </c>
      <c r="G1578" s="12" t="s">
        <v>504</v>
      </c>
    </row>
    <row r="1579" spans="1:7" ht="21" customHeight="1">
      <c r="A1579" s="18" t="s">
        <v>778</v>
      </c>
      <c r="B1579" s="19" t="s">
        <v>779</v>
      </c>
      <c r="C1579" s="18" t="s">
        <v>14</v>
      </c>
      <c r="D1579" s="18" t="s">
        <v>15</v>
      </c>
      <c r="E1579" s="20">
        <v>0.1525</v>
      </c>
      <c r="F1579" s="21">
        <v>28.12</v>
      </c>
      <c r="G1579" s="21">
        <f>TRUNC(TRUNC(E1579,8)*F1579,2)</f>
        <v>4.28</v>
      </c>
    </row>
    <row r="1580" spans="1:7" ht="15" customHeight="1">
      <c r="A1580" s="18" t="s">
        <v>607</v>
      </c>
      <c r="B1580" s="19" t="s">
        <v>608</v>
      </c>
      <c r="C1580" s="18" t="s">
        <v>14</v>
      </c>
      <c r="D1580" s="18" t="s">
        <v>15</v>
      </c>
      <c r="E1580" s="20">
        <v>4.8099999999999997E-2</v>
      </c>
      <c r="F1580" s="21">
        <v>22.1</v>
      </c>
      <c r="G1580" s="21">
        <f>TRUNC(TRUNC(E1580,8)*F1580,2)</f>
        <v>1.06</v>
      </c>
    </row>
    <row r="1581" spans="1:7" ht="18" customHeight="1">
      <c r="A1581" s="1"/>
      <c r="B1581" s="1"/>
      <c r="C1581" s="1"/>
      <c r="D1581" s="1"/>
      <c r="E1581" s="77" t="s">
        <v>589</v>
      </c>
      <c r="F1581" s="77"/>
      <c r="G1581" s="22">
        <f>SUM(G1579:G1580)</f>
        <v>5.34</v>
      </c>
    </row>
    <row r="1582" spans="1:7" ht="15" customHeight="1">
      <c r="A1582" s="1"/>
      <c r="B1582" s="1"/>
      <c r="C1582" s="1"/>
      <c r="D1582" s="1"/>
      <c r="E1582" s="78" t="s">
        <v>522</v>
      </c>
      <c r="F1582" s="78"/>
      <c r="G1582" s="4">
        <f>SUM(G1577,G1581)</f>
        <v>11.469999999999999</v>
      </c>
    </row>
    <row r="1583" spans="1:7" ht="15" customHeight="1">
      <c r="A1583" s="1"/>
      <c r="B1583" s="1"/>
      <c r="C1583" s="1"/>
      <c r="D1583" s="1"/>
      <c r="E1583" s="78" t="s">
        <v>523</v>
      </c>
      <c r="F1583" s="78"/>
      <c r="G1583" s="4">
        <f>ROUND(G1582*(0/100),2)</f>
        <v>0</v>
      </c>
    </row>
    <row r="1584" spans="1:7" ht="15" customHeight="1">
      <c r="A1584" s="1"/>
      <c r="B1584" s="1"/>
      <c r="C1584" s="1"/>
      <c r="D1584" s="1"/>
      <c r="E1584" s="78" t="s">
        <v>524</v>
      </c>
      <c r="F1584" s="78"/>
      <c r="G1584" s="4">
        <f>G1583+G1582</f>
        <v>11.469999999999999</v>
      </c>
    </row>
    <row r="1585" spans="1:7" ht="9.9499999999999993" customHeight="1">
      <c r="A1585" s="1"/>
      <c r="B1585" s="1"/>
      <c r="C1585" s="1"/>
      <c r="D1585" s="1"/>
      <c r="E1585" s="79"/>
      <c r="F1585" s="79"/>
      <c r="G1585" s="79"/>
    </row>
    <row r="1586" spans="1:7" ht="20.100000000000001" customHeight="1">
      <c r="A1586" s="80" t="s">
        <v>1821</v>
      </c>
      <c r="B1586" s="80"/>
      <c r="C1586" s="80"/>
      <c r="D1586" s="80"/>
      <c r="E1586" s="80"/>
      <c r="F1586" s="80"/>
      <c r="G1586" s="80"/>
    </row>
    <row r="1587" spans="1:7" ht="15" customHeight="1">
      <c r="A1587" s="76" t="s">
        <v>500</v>
      </c>
      <c r="B1587" s="76"/>
      <c r="C1587" s="12" t="s">
        <v>4</v>
      </c>
      <c r="D1587" s="12" t="s">
        <v>501</v>
      </c>
      <c r="E1587" s="12" t="s">
        <v>502</v>
      </c>
      <c r="F1587" s="12" t="s">
        <v>503</v>
      </c>
      <c r="G1587" s="12" t="s">
        <v>504</v>
      </c>
    </row>
    <row r="1588" spans="1:7" ht="21" customHeight="1">
      <c r="A1588" s="18" t="s">
        <v>505</v>
      </c>
      <c r="B1588" s="19" t="s">
        <v>506</v>
      </c>
      <c r="C1588" s="18" t="s">
        <v>14</v>
      </c>
      <c r="D1588" s="18" t="s">
        <v>15</v>
      </c>
      <c r="E1588" s="20">
        <v>1</v>
      </c>
      <c r="F1588" s="21">
        <v>0.74</v>
      </c>
      <c r="G1588" s="21">
        <f>TRUNC(TRUNC(E1588,8)*F1588,2)</f>
        <v>0.74</v>
      </c>
    </row>
    <row r="1589" spans="1:7" ht="21" customHeight="1">
      <c r="A1589" s="18" t="s">
        <v>507</v>
      </c>
      <c r="B1589" s="19" t="s">
        <v>508</v>
      </c>
      <c r="C1589" s="18" t="s">
        <v>14</v>
      </c>
      <c r="D1589" s="18" t="s">
        <v>15</v>
      </c>
      <c r="E1589" s="20">
        <v>1</v>
      </c>
      <c r="F1589" s="21">
        <v>1.34</v>
      </c>
      <c r="G1589" s="21">
        <f>TRUNC(TRUNC(E1589,8)*F1589,2)</f>
        <v>1.34</v>
      </c>
    </row>
    <row r="1590" spans="1:7" ht="21" customHeight="1">
      <c r="A1590" s="18" t="s">
        <v>509</v>
      </c>
      <c r="B1590" s="19" t="s">
        <v>510</v>
      </c>
      <c r="C1590" s="18" t="s">
        <v>14</v>
      </c>
      <c r="D1590" s="18" t="s">
        <v>15</v>
      </c>
      <c r="E1590" s="20">
        <v>1</v>
      </c>
      <c r="F1590" s="21">
        <v>0.01</v>
      </c>
      <c r="G1590" s="21">
        <f>TRUNC(TRUNC(E1590,8)*F1590,2)</f>
        <v>0.01</v>
      </c>
    </row>
    <row r="1591" spans="1:7" ht="21" customHeight="1">
      <c r="A1591" s="18" t="s">
        <v>511</v>
      </c>
      <c r="B1591" s="19" t="s">
        <v>512</v>
      </c>
      <c r="C1591" s="18" t="s">
        <v>14</v>
      </c>
      <c r="D1591" s="18" t="s">
        <v>15</v>
      </c>
      <c r="E1591" s="20">
        <v>1</v>
      </c>
      <c r="F1591" s="21">
        <v>0.04</v>
      </c>
      <c r="G1591" s="21">
        <f>TRUNC(TRUNC(E1591,8)*F1591,2)</f>
        <v>0.04</v>
      </c>
    </row>
    <row r="1592" spans="1:7" ht="15" customHeight="1">
      <c r="A1592" s="1"/>
      <c r="B1592" s="1"/>
      <c r="C1592" s="1"/>
      <c r="D1592" s="1"/>
      <c r="E1592" s="77" t="s">
        <v>513</v>
      </c>
      <c r="F1592" s="77"/>
      <c r="G1592" s="22">
        <f>SUM(G1588:G1591)</f>
        <v>2.13</v>
      </c>
    </row>
    <row r="1593" spans="1:7" ht="15" customHeight="1">
      <c r="A1593" s="76" t="s">
        <v>514</v>
      </c>
      <c r="B1593" s="76"/>
      <c r="C1593" s="12" t="s">
        <v>4</v>
      </c>
      <c r="D1593" s="12" t="s">
        <v>501</v>
      </c>
      <c r="E1593" s="12" t="s">
        <v>502</v>
      </c>
      <c r="F1593" s="12" t="s">
        <v>503</v>
      </c>
      <c r="G1593" s="12" t="s">
        <v>504</v>
      </c>
    </row>
    <row r="1594" spans="1:7" ht="15" customHeight="1">
      <c r="A1594" s="18" t="s">
        <v>1707</v>
      </c>
      <c r="B1594" s="19" t="s">
        <v>1708</v>
      </c>
      <c r="C1594" s="18" t="s">
        <v>14</v>
      </c>
      <c r="D1594" s="18" t="s">
        <v>15</v>
      </c>
      <c r="E1594" s="20">
        <v>1</v>
      </c>
      <c r="F1594" s="21">
        <v>117.29</v>
      </c>
      <c r="G1594" s="21">
        <f>TRUNC(TRUNC(E1594,8)*F1594,2)</f>
        <v>117.29</v>
      </c>
    </row>
    <row r="1595" spans="1:7" ht="15" customHeight="1">
      <c r="A1595" s="1"/>
      <c r="B1595" s="1"/>
      <c r="C1595" s="1"/>
      <c r="D1595" s="1"/>
      <c r="E1595" s="77" t="s">
        <v>517</v>
      </c>
      <c r="F1595" s="77"/>
      <c r="G1595" s="22">
        <f>SUM(G1594:G1594)</f>
        <v>117.29</v>
      </c>
    </row>
    <row r="1596" spans="1:7" ht="15" customHeight="1">
      <c r="A1596" s="76" t="s">
        <v>518</v>
      </c>
      <c r="B1596" s="76"/>
      <c r="C1596" s="12" t="s">
        <v>4</v>
      </c>
      <c r="D1596" s="12" t="s">
        <v>501</v>
      </c>
      <c r="E1596" s="12" t="s">
        <v>502</v>
      </c>
      <c r="F1596" s="12" t="s">
        <v>503</v>
      </c>
      <c r="G1596" s="12" t="s">
        <v>504</v>
      </c>
    </row>
    <row r="1597" spans="1:7" ht="21" customHeight="1">
      <c r="A1597" s="18" t="s">
        <v>1822</v>
      </c>
      <c r="B1597" s="19" t="s">
        <v>1823</v>
      </c>
      <c r="C1597" s="18" t="s">
        <v>14</v>
      </c>
      <c r="D1597" s="18" t="s">
        <v>15</v>
      </c>
      <c r="E1597" s="20">
        <v>1</v>
      </c>
      <c r="F1597" s="21">
        <v>1.99</v>
      </c>
      <c r="G1597" s="21">
        <f>TRUNC(TRUNC(E1597,8)*F1597,2)</f>
        <v>1.99</v>
      </c>
    </row>
    <row r="1598" spans="1:7" ht="15" customHeight="1">
      <c r="A1598" s="1"/>
      <c r="B1598" s="1"/>
      <c r="C1598" s="1"/>
      <c r="D1598" s="1"/>
      <c r="E1598" s="77" t="s">
        <v>521</v>
      </c>
      <c r="F1598" s="77"/>
      <c r="G1598" s="22">
        <f>SUM(G1597:G1597)</f>
        <v>1.99</v>
      </c>
    </row>
    <row r="1599" spans="1:7" ht="15" customHeight="1">
      <c r="A1599" s="1"/>
      <c r="B1599" s="1"/>
      <c r="C1599" s="1"/>
      <c r="D1599" s="1"/>
      <c r="E1599" s="78" t="s">
        <v>522</v>
      </c>
      <c r="F1599" s="78"/>
      <c r="G1599" s="4">
        <f>SUM(G1592,G1595,G1598)</f>
        <v>121.41</v>
      </c>
    </row>
    <row r="1600" spans="1:7" ht="15" customHeight="1">
      <c r="A1600" s="1"/>
      <c r="B1600" s="1"/>
      <c r="C1600" s="1"/>
      <c r="D1600" s="1"/>
      <c r="E1600" s="78" t="s">
        <v>523</v>
      </c>
      <c r="F1600" s="78"/>
      <c r="G1600" s="4">
        <f>ROUND(G1599*(0/100),2)</f>
        <v>0</v>
      </c>
    </row>
    <row r="1601" spans="1:7" ht="15" customHeight="1">
      <c r="A1601" s="1"/>
      <c r="B1601" s="1"/>
      <c r="C1601" s="1"/>
      <c r="D1601" s="1"/>
      <c r="E1601" s="78" t="s">
        <v>524</v>
      </c>
      <c r="F1601" s="78"/>
      <c r="G1601" s="4">
        <f>G1600+G1599</f>
        <v>121.41</v>
      </c>
    </row>
    <row r="1602" spans="1:7" ht="9.9499999999999993" customHeight="1">
      <c r="A1602" s="1"/>
      <c r="B1602" s="1"/>
      <c r="C1602" s="1"/>
      <c r="D1602" s="1"/>
      <c r="E1602" s="79"/>
      <c r="F1602" s="79"/>
      <c r="G1602" s="79"/>
    </row>
    <row r="1603" spans="1:7" ht="20.100000000000001" customHeight="1">
      <c r="A1603" s="80" t="s">
        <v>1824</v>
      </c>
      <c r="B1603" s="80"/>
      <c r="C1603" s="80"/>
      <c r="D1603" s="80"/>
      <c r="E1603" s="80"/>
      <c r="F1603" s="80"/>
      <c r="G1603" s="80"/>
    </row>
    <row r="1604" spans="1:7" ht="15" customHeight="1">
      <c r="A1604" s="76" t="s">
        <v>500</v>
      </c>
      <c r="B1604" s="76"/>
      <c r="C1604" s="12" t="s">
        <v>4</v>
      </c>
      <c r="D1604" s="12" t="s">
        <v>501</v>
      </c>
      <c r="E1604" s="12" t="s">
        <v>502</v>
      </c>
      <c r="F1604" s="12" t="s">
        <v>503</v>
      </c>
      <c r="G1604" s="12" t="s">
        <v>504</v>
      </c>
    </row>
    <row r="1605" spans="1:7" ht="21" customHeight="1">
      <c r="A1605" s="18" t="s">
        <v>505</v>
      </c>
      <c r="B1605" s="19" t="s">
        <v>506</v>
      </c>
      <c r="C1605" s="18" t="s">
        <v>14</v>
      </c>
      <c r="D1605" s="18" t="s">
        <v>15</v>
      </c>
      <c r="E1605" s="20">
        <v>1</v>
      </c>
      <c r="F1605" s="21">
        <v>0.74</v>
      </c>
      <c r="G1605" s="21">
        <f>TRUNC(TRUNC(E1605,8)*F1605,2)</f>
        <v>0.74</v>
      </c>
    </row>
    <row r="1606" spans="1:7" ht="21" customHeight="1">
      <c r="A1606" s="18" t="s">
        <v>507</v>
      </c>
      <c r="B1606" s="19" t="s">
        <v>508</v>
      </c>
      <c r="C1606" s="18" t="s">
        <v>14</v>
      </c>
      <c r="D1606" s="18" t="s">
        <v>15</v>
      </c>
      <c r="E1606" s="20">
        <v>1</v>
      </c>
      <c r="F1606" s="21">
        <v>1.34</v>
      </c>
      <c r="G1606" s="21">
        <f>TRUNC(TRUNC(E1606,8)*F1606,2)</f>
        <v>1.34</v>
      </c>
    </row>
    <row r="1607" spans="1:7" ht="21" customHeight="1">
      <c r="A1607" s="18" t="s">
        <v>509</v>
      </c>
      <c r="B1607" s="19" t="s">
        <v>510</v>
      </c>
      <c r="C1607" s="18" t="s">
        <v>14</v>
      </c>
      <c r="D1607" s="18" t="s">
        <v>15</v>
      </c>
      <c r="E1607" s="20">
        <v>1</v>
      </c>
      <c r="F1607" s="21">
        <v>0.01</v>
      </c>
      <c r="G1607" s="21">
        <f>TRUNC(TRUNC(E1607,8)*F1607,2)</f>
        <v>0.01</v>
      </c>
    </row>
    <row r="1608" spans="1:7" ht="21" customHeight="1">
      <c r="A1608" s="18" t="s">
        <v>511</v>
      </c>
      <c r="B1608" s="19" t="s">
        <v>512</v>
      </c>
      <c r="C1608" s="18" t="s">
        <v>14</v>
      </c>
      <c r="D1608" s="18" t="s">
        <v>15</v>
      </c>
      <c r="E1608" s="20">
        <v>1</v>
      </c>
      <c r="F1608" s="21">
        <v>0.04</v>
      </c>
      <c r="G1608" s="21">
        <f>TRUNC(TRUNC(E1608,8)*F1608,2)</f>
        <v>0.04</v>
      </c>
    </row>
    <row r="1609" spans="1:7" ht="15" customHeight="1">
      <c r="A1609" s="1"/>
      <c r="B1609" s="1"/>
      <c r="C1609" s="1"/>
      <c r="D1609" s="1"/>
      <c r="E1609" s="77" t="s">
        <v>513</v>
      </c>
      <c r="F1609" s="77"/>
      <c r="G1609" s="22">
        <f>SUM(G1605:G1608)</f>
        <v>2.13</v>
      </c>
    </row>
    <row r="1610" spans="1:7" ht="15" customHeight="1">
      <c r="A1610" s="76" t="s">
        <v>514</v>
      </c>
      <c r="B1610" s="76"/>
      <c r="C1610" s="12" t="s">
        <v>4</v>
      </c>
      <c r="D1610" s="12" t="s">
        <v>501</v>
      </c>
      <c r="E1610" s="12" t="s">
        <v>502</v>
      </c>
      <c r="F1610" s="12" t="s">
        <v>503</v>
      </c>
      <c r="G1610" s="12" t="s">
        <v>504</v>
      </c>
    </row>
    <row r="1611" spans="1:7" ht="15" customHeight="1">
      <c r="A1611" s="18" t="s">
        <v>515</v>
      </c>
      <c r="B1611" s="19" t="s">
        <v>516</v>
      </c>
      <c r="C1611" s="18" t="s">
        <v>14</v>
      </c>
      <c r="D1611" s="18" t="s">
        <v>15</v>
      </c>
      <c r="E1611" s="20">
        <v>1</v>
      </c>
      <c r="F1611" s="21">
        <v>127.59</v>
      </c>
      <c r="G1611" s="21">
        <f>TRUNC(TRUNC(E1611,8)*F1611,2)</f>
        <v>127.59</v>
      </c>
    </row>
    <row r="1612" spans="1:7" ht="15" customHeight="1">
      <c r="A1612" s="1"/>
      <c r="B1612" s="1"/>
      <c r="C1612" s="1"/>
      <c r="D1612" s="1"/>
      <c r="E1612" s="77" t="s">
        <v>517</v>
      </c>
      <c r="F1612" s="77"/>
      <c r="G1612" s="22">
        <f>SUM(G1611:G1611)</f>
        <v>127.59</v>
      </c>
    </row>
    <row r="1613" spans="1:7" ht="15" customHeight="1">
      <c r="A1613" s="76" t="s">
        <v>518</v>
      </c>
      <c r="B1613" s="76"/>
      <c r="C1613" s="12" t="s">
        <v>4</v>
      </c>
      <c r="D1613" s="12" t="s">
        <v>501</v>
      </c>
      <c r="E1613" s="12" t="s">
        <v>502</v>
      </c>
      <c r="F1613" s="12" t="s">
        <v>503</v>
      </c>
      <c r="G1613" s="12" t="s">
        <v>504</v>
      </c>
    </row>
    <row r="1614" spans="1:7" ht="21" customHeight="1">
      <c r="A1614" s="18" t="s">
        <v>519</v>
      </c>
      <c r="B1614" s="19" t="s">
        <v>520</v>
      </c>
      <c r="C1614" s="18" t="s">
        <v>14</v>
      </c>
      <c r="D1614" s="18" t="s">
        <v>15</v>
      </c>
      <c r="E1614" s="20">
        <v>1</v>
      </c>
      <c r="F1614" s="21">
        <v>2.16</v>
      </c>
      <c r="G1614" s="21">
        <f>TRUNC(TRUNC(E1614,8)*F1614,2)</f>
        <v>2.16</v>
      </c>
    </row>
    <row r="1615" spans="1:7" ht="15" customHeight="1">
      <c r="A1615" s="1"/>
      <c r="B1615" s="1"/>
      <c r="C1615" s="1"/>
      <c r="D1615" s="1"/>
      <c r="E1615" s="77" t="s">
        <v>521</v>
      </c>
      <c r="F1615" s="77"/>
      <c r="G1615" s="22">
        <f>SUM(G1614:G1614)</f>
        <v>2.16</v>
      </c>
    </row>
    <row r="1616" spans="1:7" ht="15" customHeight="1">
      <c r="A1616" s="1"/>
      <c r="B1616" s="1"/>
      <c r="C1616" s="1"/>
      <c r="D1616" s="1"/>
      <c r="E1616" s="78" t="s">
        <v>522</v>
      </c>
      <c r="F1616" s="78"/>
      <c r="G1616" s="4">
        <f>SUM(G1609,G1612,G1615)</f>
        <v>131.88</v>
      </c>
    </row>
    <row r="1617" spans="1:7" ht="15" customHeight="1">
      <c r="A1617" s="1"/>
      <c r="B1617" s="1"/>
      <c r="C1617" s="1"/>
      <c r="D1617" s="1"/>
      <c r="E1617" s="78" t="s">
        <v>523</v>
      </c>
      <c r="F1617" s="78"/>
      <c r="G1617" s="4">
        <f>ROUND(G1616*(0/100),2)</f>
        <v>0</v>
      </c>
    </row>
    <row r="1618" spans="1:7" ht="15" customHeight="1">
      <c r="A1618" s="1"/>
      <c r="B1618" s="1"/>
      <c r="C1618" s="1"/>
      <c r="D1618" s="1"/>
      <c r="E1618" s="78" t="s">
        <v>524</v>
      </c>
      <c r="F1618" s="78"/>
      <c r="G1618" s="4">
        <f>G1617+G1616</f>
        <v>131.88</v>
      </c>
    </row>
    <row r="1619" spans="1:7" ht="9.9499999999999993" customHeight="1">
      <c r="A1619" s="1"/>
      <c r="B1619" s="1"/>
      <c r="C1619" s="1"/>
      <c r="D1619" s="1"/>
      <c r="E1619" s="79"/>
      <c r="F1619" s="79"/>
      <c r="G1619" s="79"/>
    </row>
    <row r="1620" spans="1:7" ht="20.100000000000001" customHeight="1">
      <c r="A1620" s="80" t="s">
        <v>1825</v>
      </c>
      <c r="B1620" s="80"/>
      <c r="C1620" s="80"/>
      <c r="D1620" s="80"/>
      <c r="E1620" s="80"/>
      <c r="F1620" s="80"/>
      <c r="G1620" s="80"/>
    </row>
    <row r="1621" spans="1:7" ht="15" customHeight="1">
      <c r="A1621" s="76" t="s">
        <v>500</v>
      </c>
      <c r="B1621" s="76"/>
      <c r="C1621" s="12" t="s">
        <v>4</v>
      </c>
      <c r="D1621" s="12" t="s">
        <v>501</v>
      </c>
      <c r="E1621" s="12" t="s">
        <v>502</v>
      </c>
      <c r="F1621" s="12" t="s">
        <v>503</v>
      </c>
      <c r="G1621" s="12" t="s">
        <v>504</v>
      </c>
    </row>
    <row r="1622" spans="1:7" ht="21" customHeight="1">
      <c r="A1622" s="18" t="s">
        <v>505</v>
      </c>
      <c r="B1622" s="19" t="s">
        <v>506</v>
      </c>
      <c r="C1622" s="18" t="s">
        <v>14</v>
      </c>
      <c r="D1622" s="18" t="s">
        <v>15</v>
      </c>
      <c r="E1622" s="20">
        <v>1</v>
      </c>
      <c r="F1622" s="21">
        <v>0.74</v>
      </c>
      <c r="G1622" s="21">
        <f>ROUND(ROUND(E1622,8)*F1622,2)</f>
        <v>0.74</v>
      </c>
    </row>
    <row r="1623" spans="1:7" ht="21" customHeight="1">
      <c r="A1623" s="18" t="s">
        <v>507</v>
      </c>
      <c r="B1623" s="19" t="s">
        <v>508</v>
      </c>
      <c r="C1623" s="18" t="s">
        <v>14</v>
      </c>
      <c r="D1623" s="18" t="s">
        <v>15</v>
      </c>
      <c r="E1623" s="20">
        <v>1</v>
      </c>
      <c r="F1623" s="21">
        <v>1.34</v>
      </c>
      <c r="G1623" s="21">
        <f>ROUND(ROUND(E1623,8)*F1623,2)</f>
        <v>1.34</v>
      </c>
    </row>
    <row r="1624" spans="1:7" ht="21" customHeight="1">
      <c r="A1624" s="18" t="s">
        <v>509</v>
      </c>
      <c r="B1624" s="19" t="s">
        <v>510</v>
      </c>
      <c r="C1624" s="18" t="s">
        <v>14</v>
      </c>
      <c r="D1624" s="18" t="s">
        <v>15</v>
      </c>
      <c r="E1624" s="20">
        <v>1</v>
      </c>
      <c r="F1624" s="21">
        <v>0.01</v>
      </c>
      <c r="G1624" s="21">
        <f>ROUND(ROUND(E1624,8)*F1624,2)</f>
        <v>0.01</v>
      </c>
    </row>
    <row r="1625" spans="1:7" ht="21" customHeight="1">
      <c r="A1625" s="18" t="s">
        <v>511</v>
      </c>
      <c r="B1625" s="19" t="s">
        <v>512</v>
      </c>
      <c r="C1625" s="18" t="s">
        <v>14</v>
      </c>
      <c r="D1625" s="18" t="s">
        <v>15</v>
      </c>
      <c r="E1625" s="20">
        <v>1</v>
      </c>
      <c r="F1625" s="21">
        <v>0.04</v>
      </c>
      <c r="G1625" s="21">
        <f>ROUND(ROUND(E1625,8)*F1625,2)</f>
        <v>0.04</v>
      </c>
    </row>
    <row r="1626" spans="1:7" ht="15" customHeight="1">
      <c r="A1626" s="1"/>
      <c r="B1626" s="1"/>
      <c r="C1626" s="1"/>
      <c r="D1626" s="1"/>
      <c r="E1626" s="77" t="s">
        <v>513</v>
      </c>
      <c r="F1626" s="77"/>
      <c r="G1626" s="22">
        <f>SUM(G1622:G1625)</f>
        <v>2.13</v>
      </c>
    </row>
    <row r="1627" spans="1:7" ht="15" customHeight="1">
      <c r="A1627" s="76" t="s">
        <v>557</v>
      </c>
      <c r="B1627" s="76"/>
      <c r="C1627" s="12" t="s">
        <v>4</v>
      </c>
      <c r="D1627" s="12" t="s">
        <v>501</v>
      </c>
      <c r="E1627" s="12" t="s">
        <v>502</v>
      </c>
      <c r="F1627" s="12" t="s">
        <v>503</v>
      </c>
      <c r="G1627" s="12" t="s">
        <v>504</v>
      </c>
    </row>
    <row r="1628" spans="1:7" ht="21" customHeight="1">
      <c r="A1628" s="18" t="s">
        <v>1826</v>
      </c>
      <c r="B1628" s="19" t="s">
        <v>1827</v>
      </c>
      <c r="C1628" s="18" t="s">
        <v>564</v>
      </c>
      <c r="D1628" s="18" t="s">
        <v>15</v>
      </c>
      <c r="E1628" s="20">
        <v>1</v>
      </c>
      <c r="F1628" s="21">
        <v>0.92</v>
      </c>
      <c r="G1628" s="21">
        <f>ROUND(ROUND(E1628,8)*F1628,2)</f>
        <v>0.92</v>
      </c>
    </row>
    <row r="1629" spans="1:7" ht="15" customHeight="1">
      <c r="A1629" s="1"/>
      <c r="B1629" s="1"/>
      <c r="C1629" s="1"/>
      <c r="D1629" s="1"/>
      <c r="E1629" s="77" t="s">
        <v>558</v>
      </c>
      <c r="F1629" s="77"/>
      <c r="G1629" s="22">
        <f>SUM(G1628:G1628)</f>
        <v>0.92</v>
      </c>
    </row>
    <row r="1630" spans="1:7" ht="15" customHeight="1">
      <c r="A1630" s="76" t="s">
        <v>514</v>
      </c>
      <c r="B1630" s="76"/>
      <c r="C1630" s="12" t="s">
        <v>4</v>
      </c>
      <c r="D1630" s="12" t="s">
        <v>501</v>
      </c>
      <c r="E1630" s="12" t="s">
        <v>502</v>
      </c>
      <c r="F1630" s="12" t="s">
        <v>503</v>
      </c>
      <c r="G1630" s="12" t="s">
        <v>504</v>
      </c>
    </row>
    <row r="1631" spans="1:7" ht="15" customHeight="1">
      <c r="A1631" s="18" t="s">
        <v>1828</v>
      </c>
      <c r="B1631" s="19" t="s">
        <v>1829</v>
      </c>
      <c r="C1631" s="18" t="s">
        <v>564</v>
      </c>
      <c r="D1631" s="18" t="s">
        <v>15</v>
      </c>
      <c r="E1631" s="20">
        <v>1</v>
      </c>
      <c r="F1631" s="21">
        <v>94.06</v>
      </c>
      <c r="G1631" s="21">
        <f>ROUND(ROUND(E1631,8)*F1631,2)</f>
        <v>94.06</v>
      </c>
    </row>
    <row r="1632" spans="1:7" ht="15" customHeight="1">
      <c r="A1632" s="1"/>
      <c r="B1632" s="1"/>
      <c r="C1632" s="1"/>
      <c r="D1632" s="1"/>
      <c r="E1632" s="77" t="s">
        <v>517</v>
      </c>
      <c r="F1632" s="77"/>
      <c r="G1632" s="22">
        <f>SUM(G1631:G1631)</f>
        <v>94.06</v>
      </c>
    </row>
    <row r="1633" spans="1:7" ht="15" customHeight="1">
      <c r="A1633" s="1"/>
      <c r="B1633" s="1"/>
      <c r="C1633" s="1"/>
      <c r="D1633" s="1"/>
      <c r="E1633" s="78" t="s">
        <v>522</v>
      </c>
      <c r="F1633" s="78"/>
      <c r="G1633" s="4">
        <f>SUM(G1626,G1629,G1632)</f>
        <v>97.11</v>
      </c>
    </row>
    <row r="1634" spans="1:7" ht="15" customHeight="1">
      <c r="A1634" s="1"/>
      <c r="B1634" s="1"/>
      <c r="C1634" s="1"/>
      <c r="D1634" s="1"/>
      <c r="E1634" s="78" t="s">
        <v>523</v>
      </c>
      <c r="F1634" s="78"/>
      <c r="G1634" s="4">
        <f>ROUND(G1633*(0/100),2)</f>
        <v>0</v>
      </c>
    </row>
    <row r="1635" spans="1:7" ht="15" customHeight="1">
      <c r="A1635" s="1"/>
      <c r="B1635" s="1"/>
      <c r="C1635" s="1"/>
      <c r="D1635" s="1"/>
      <c r="E1635" s="78" t="s">
        <v>524</v>
      </c>
      <c r="F1635" s="78"/>
      <c r="G1635" s="4">
        <f>G1634+G1633</f>
        <v>97.11</v>
      </c>
    </row>
    <row r="1636" spans="1:7" ht="9.9499999999999993" customHeight="1">
      <c r="A1636" s="1"/>
      <c r="B1636" s="1"/>
      <c r="C1636" s="1"/>
      <c r="D1636" s="1"/>
      <c r="E1636" s="79"/>
      <c r="F1636" s="79"/>
      <c r="G1636" s="79"/>
    </row>
    <row r="1637" spans="1:7" ht="20.100000000000001" customHeight="1">
      <c r="A1637" s="80" t="s">
        <v>1830</v>
      </c>
      <c r="B1637" s="80"/>
      <c r="C1637" s="80"/>
      <c r="D1637" s="80"/>
      <c r="E1637" s="80"/>
      <c r="F1637" s="80"/>
      <c r="G1637" s="80"/>
    </row>
    <row r="1638" spans="1:7" ht="15" customHeight="1">
      <c r="A1638" s="76" t="s">
        <v>586</v>
      </c>
      <c r="B1638" s="76"/>
      <c r="C1638" s="12" t="s">
        <v>4</v>
      </c>
      <c r="D1638" s="12" t="s">
        <v>501</v>
      </c>
      <c r="E1638" s="12" t="s">
        <v>502</v>
      </c>
      <c r="F1638" s="12" t="s">
        <v>503</v>
      </c>
      <c r="G1638" s="12" t="s">
        <v>504</v>
      </c>
    </row>
    <row r="1639" spans="1:7" ht="21" customHeight="1">
      <c r="A1639" s="18" t="s">
        <v>1831</v>
      </c>
      <c r="B1639" s="19" t="s">
        <v>1832</v>
      </c>
      <c r="C1639" s="18" t="s">
        <v>14</v>
      </c>
      <c r="D1639" s="18" t="s">
        <v>15</v>
      </c>
      <c r="E1639" s="20">
        <v>1</v>
      </c>
      <c r="F1639" s="21">
        <v>32.729999999999997</v>
      </c>
      <c r="G1639" s="21">
        <f>TRUNC(TRUNC(E1639,8)*F1639,2)</f>
        <v>32.729999999999997</v>
      </c>
    </row>
    <row r="1640" spans="1:7" ht="18" customHeight="1">
      <c r="A1640" s="1"/>
      <c r="B1640" s="1"/>
      <c r="C1640" s="1"/>
      <c r="D1640" s="1"/>
      <c r="E1640" s="77" t="s">
        <v>589</v>
      </c>
      <c r="F1640" s="77"/>
      <c r="G1640" s="22">
        <f>SUM(G1639:G1639)</f>
        <v>32.729999999999997</v>
      </c>
    </row>
    <row r="1641" spans="1:7" ht="15" customHeight="1">
      <c r="A1641" s="76" t="s">
        <v>518</v>
      </c>
      <c r="B1641" s="76"/>
      <c r="C1641" s="12" t="s">
        <v>4</v>
      </c>
      <c r="D1641" s="12" t="s">
        <v>501</v>
      </c>
      <c r="E1641" s="12" t="s">
        <v>502</v>
      </c>
      <c r="F1641" s="12" t="s">
        <v>503</v>
      </c>
      <c r="G1641" s="12" t="s">
        <v>504</v>
      </c>
    </row>
    <row r="1642" spans="1:7" ht="29.1" customHeight="1">
      <c r="A1642" s="18" t="s">
        <v>1833</v>
      </c>
      <c r="B1642" s="19" t="s">
        <v>1834</v>
      </c>
      <c r="C1642" s="18" t="s">
        <v>14</v>
      </c>
      <c r="D1642" s="18" t="s">
        <v>15</v>
      </c>
      <c r="E1642" s="20">
        <v>1</v>
      </c>
      <c r="F1642" s="21">
        <v>45.36</v>
      </c>
      <c r="G1642" s="21">
        <f>TRUNC(TRUNC(E1642,8)*F1642,2)</f>
        <v>45.36</v>
      </c>
    </row>
    <row r="1643" spans="1:7" ht="29.1" customHeight="1">
      <c r="A1643" s="18" t="s">
        <v>1835</v>
      </c>
      <c r="B1643" s="19" t="s">
        <v>1836</v>
      </c>
      <c r="C1643" s="18" t="s">
        <v>14</v>
      </c>
      <c r="D1643" s="18" t="s">
        <v>15</v>
      </c>
      <c r="E1643" s="20">
        <v>1</v>
      </c>
      <c r="F1643" s="21">
        <v>11.98</v>
      </c>
      <c r="G1643" s="21">
        <f>TRUNC(TRUNC(E1643,8)*F1643,2)</f>
        <v>11.98</v>
      </c>
    </row>
    <row r="1644" spans="1:7" ht="15" customHeight="1">
      <c r="A1644" s="1"/>
      <c r="B1644" s="1"/>
      <c r="C1644" s="1"/>
      <c r="D1644" s="1"/>
      <c r="E1644" s="77" t="s">
        <v>521</v>
      </c>
      <c r="F1644" s="77"/>
      <c r="G1644" s="22">
        <f>SUM(G1642:G1643)</f>
        <v>57.34</v>
      </c>
    </row>
    <row r="1645" spans="1:7" ht="15" customHeight="1">
      <c r="A1645" s="1"/>
      <c r="B1645" s="1"/>
      <c r="C1645" s="1"/>
      <c r="D1645" s="1"/>
      <c r="E1645" s="78" t="s">
        <v>522</v>
      </c>
      <c r="F1645" s="78"/>
      <c r="G1645" s="4">
        <f>SUM(G1640,G1644)</f>
        <v>90.07</v>
      </c>
    </row>
    <row r="1646" spans="1:7" ht="15" customHeight="1">
      <c r="A1646" s="1"/>
      <c r="B1646" s="1"/>
      <c r="C1646" s="1"/>
      <c r="D1646" s="1"/>
      <c r="E1646" s="78" t="s">
        <v>523</v>
      </c>
      <c r="F1646" s="78"/>
      <c r="G1646" s="4">
        <f>ROUND(G1645*(0/100),2)</f>
        <v>0</v>
      </c>
    </row>
    <row r="1647" spans="1:7" ht="15" customHeight="1">
      <c r="A1647" s="1"/>
      <c r="B1647" s="1"/>
      <c r="C1647" s="1"/>
      <c r="D1647" s="1"/>
      <c r="E1647" s="78" t="s">
        <v>524</v>
      </c>
      <c r="F1647" s="78"/>
      <c r="G1647" s="4">
        <f>G1646+G1645</f>
        <v>90.07</v>
      </c>
    </row>
    <row r="1648" spans="1:7" ht="9.9499999999999993" customHeight="1">
      <c r="A1648" s="1"/>
      <c r="B1648" s="1"/>
      <c r="C1648" s="1"/>
      <c r="D1648" s="1"/>
      <c r="E1648" s="79"/>
      <c r="F1648" s="79"/>
      <c r="G1648" s="79"/>
    </row>
    <row r="1649" spans="1:7" ht="20.100000000000001" customHeight="1">
      <c r="A1649" s="80" t="s">
        <v>1837</v>
      </c>
      <c r="B1649" s="80"/>
      <c r="C1649" s="80"/>
      <c r="D1649" s="80"/>
      <c r="E1649" s="80"/>
      <c r="F1649" s="80"/>
      <c r="G1649" s="80"/>
    </row>
    <row r="1650" spans="1:7" ht="15" customHeight="1">
      <c r="A1650" s="76" t="s">
        <v>586</v>
      </c>
      <c r="B1650" s="76"/>
      <c r="C1650" s="12" t="s">
        <v>4</v>
      </c>
      <c r="D1650" s="12" t="s">
        <v>501</v>
      </c>
      <c r="E1650" s="12" t="s">
        <v>502</v>
      </c>
      <c r="F1650" s="12" t="s">
        <v>503</v>
      </c>
      <c r="G1650" s="12" t="s">
        <v>504</v>
      </c>
    </row>
    <row r="1651" spans="1:7" ht="21" customHeight="1">
      <c r="A1651" s="18" t="s">
        <v>1831</v>
      </c>
      <c r="B1651" s="19" t="s">
        <v>1832</v>
      </c>
      <c r="C1651" s="18" t="s">
        <v>14</v>
      </c>
      <c r="D1651" s="18" t="s">
        <v>15</v>
      </c>
      <c r="E1651" s="20">
        <v>1</v>
      </c>
      <c r="F1651" s="21">
        <v>32.729999999999997</v>
      </c>
      <c r="G1651" s="21">
        <f>TRUNC(TRUNC(E1651,8)*F1651,2)</f>
        <v>32.729999999999997</v>
      </c>
    </row>
    <row r="1652" spans="1:7" ht="18" customHeight="1">
      <c r="A1652" s="1"/>
      <c r="B1652" s="1"/>
      <c r="C1652" s="1"/>
      <c r="D1652" s="1"/>
      <c r="E1652" s="77" t="s">
        <v>589</v>
      </c>
      <c r="F1652" s="77"/>
      <c r="G1652" s="22">
        <f>SUM(G1651:G1651)</f>
        <v>32.729999999999997</v>
      </c>
    </row>
    <row r="1653" spans="1:7" ht="15" customHeight="1">
      <c r="A1653" s="76" t="s">
        <v>518</v>
      </c>
      <c r="B1653" s="76"/>
      <c r="C1653" s="12" t="s">
        <v>4</v>
      </c>
      <c r="D1653" s="12" t="s">
        <v>501</v>
      </c>
      <c r="E1653" s="12" t="s">
        <v>502</v>
      </c>
      <c r="F1653" s="12" t="s">
        <v>503</v>
      </c>
      <c r="G1653" s="12" t="s">
        <v>504</v>
      </c>
    </row>
    <row r="1654" spans="1:7" ht="29.1" customHeight="1">
      <c r="A1654" s="18" t="s">
        <v>1833</v>
      </c>
      <c r="B1654" s="19" t="s">
        <v>1834</v>
      </c>
      <c r="C1654" s="18" t="s">
        <v>14</v>
      </c>
      <c r="D1654" s="18" t="s">
        <v>15</v>
      </c>
      <c r="E1654" s="20">
        <v>1</v>
      </c>
      <c r="F1654" s="21">
        <v>45.36</v>
      </c>
      <c r="G1654" s="21">
        <f>TRUNC(TRUNC(E1654,8)*F1654,2)</f>
        <v>45.36</v>
      </c>
    </row>
    <row r="1655" spans="1:7" ht="29.1" customHeight="1">
      <c r="A1655" s="18" t="s">
        <v>1835</v>
      </c>
      <c r="B1655" s="19" t="s">
        <v>1836</v>
      </c>
      <c r="C1655" s="18" t="s">
        <v>14</v>
      </c>
      <c r="D1655" s="18" t="s">
        <v>15</v>
      </c>
      <c r="E1655" s="20">
        <v>1</v>
      </c>
      <c r="F1655" s="21">
        <v>11.98</v>
      </c>
      <c r="G1655" s="21">
        <f>TRUNC(TRUNC(E1655,8)*F1655,2)</f>
        <v>11.98</v>
      </c>
    </row>
    <row r="1656" spans="1:7" ht="29.1" customHeight="1">
      <c r="A1656" s="18" t="s">
        <v>1838</v>
      </c>
      <c r="B1656" s="19" t="s">
        <v>1839</v>
      </c>
      <c r="C1656" s="18" t="s">
        <v>14</v>
      </c>
      <c r="D1656" s="18" t="s">
        <v>15</v>
      </c>
      <c r="E1656" s="20">
        <v>1</v>
      </c>
      <c r="F1656" s="21">
        <v>56.7</v>
      </c>
      <c r="G1656" s="21">
        <f>TRUNC(TRUNC(E1656,8)*F1656,2)</f>
        <v>56.7</v>
      </c>
    </row>
    <row r="1657" spans="1:7" ht="29.1" customHeight="1">
      <c r="A1657" s="18" t="s">
        <v>1840</v>
      </c>
      <c r="B1657" s="19" t="s">
        <v>1841</v>
      </c>
      <c r="C1657" s="18" t="s">
        <v>14</v>
      </c>
      <c r="D1657" s="18" t="s">
        <v>15</v>
      </c>
      <c r="E1657" s="20">
        <v>1</v>
      </c>
      <c r="F1657" s="21">
        <v>67.31</v>
      </c>
      <c r="G1657" s="21">
        <f>TRUNC(TRUNC(E1657,8)*F1657,2)</f>
        <v>67.31</v>
      </c>
    </row>
    <row r="1658" spans="1:7" ht="15" customHeight="1">
      <c r="A1658" s="1"/>
      <c r="B1658" s="1"/>
      <c r="C1658" s="1"/>
      <c r="D1658" s="1"/>
      <c r="E1658" s="77" t="s">
        <v>521</v>
      </c>
      <c r="F1658" s="77"/>
      <c r="G1658" s="22">
        <f>SUM(G1654:G1657)</f>
        <v>181.35000000000002</v>
      </c>
    </row>
    <row r="1659" spans="1:7" ht="15" customHeight="1">
      <c r="A1659" s="1"/>
      <c r="B1659" s="1"/>
      <c r="C1659" s="1"/>
      <c r="D1659" s="1"/>
      <c r="E1659" s="78" t="s">
        <v>522</v>
      </c>
      <c r="F1659" s="78"/>
      <c r="G1659" s="4">
        <f>SUM(G1652,G1658)</f>
        <v>214.08</v>
      </c>
    </row>
    <row r="1660" spans="1:7" ht="15" customHeight="1">
      <c r="A1660" s="1"/>
      <c r="B1660" s="1"/>
      <c r="C1660" s="1"/>
      <c r="D1660" s="1"/>
      <c r="E1660" s="78" t="s">
        <v>523</v>
      </c>
      <c r="F1660" s="78"/>
      <c r="G1660" s="4">
        <f>ROUND(G1659*(0/100),2)</f>
        <v>0</v>
      </c>
    </row>
    <row r="1661" spans="1:7" ht="15" customHeight="1">
      <c r="A1661" s="1"/>
      <c r="B1661" s="1"/>
      <c r="C1661" s="1"/>
      <c r="D1661" s="1"/>
      <c r="E1661" s="78" t="s">
        <v>524</v>
      </c>
      <c r="F1661" s="78"/>
      <c r="G1661" s="4">
        <f>G1660+G1659</f>
        <v>214.08</v>
      </c>
    </row>
    <row r="1662" spans="1:7" ht="9.9499999999999993" customHeight="1">
      <c r="A1662" s="1"/>
      <c r="B1662" s="1"/>
      <c r="C1662" s="1"/>
      <c r="D1662" s="1"/>
      <c r="E1662" s="79"/>
      <c r="F1662" s="79"/>
      <c r="G1662" s="79"/>
    </row>
    <row r="1663" spans="1:7" ht="20.100000000000001" customHeight="1">
      <c r="A1663" s="80" t="s">
        <v>1842</v>
      </c>
      <c r="B1663" s="80"/>
      <c r="C1663" s="80"/>
      <c r="D1663" s="80"/>
      <c r="E1663" s="80"/>
      <c r="F1663" s="80"/>
      <c r="G1663" s="80"/>
    </row>
    <row r="1664" spans="1:7" ht="15" customHeight="1">
      <c r="A1664" s="76" t="s">
        <v>557</v>
      </c>
      <c r="B1664" s="76"/>
      <c r="C1664" s="12" t="s">
        <v>4</v>
      </c>
      <c r="D1664" s="12" t="s">
        <v>501</v>
      </c>
      <c r="E1664" s="12" t="s">
        <v>502</v>
      </c>
      <c r="F1664" s="12" t="s">
        <v>503</v>
      </c>
      <c r="G1664" s="12" t="s">
        <v>504</v>
      </c>
    </row>
    <row r="1665" spans="1:7" ht="21" customHeight="1">
      <c r="A1665" s="18" t="s">
        <v>1843</v>
      </c>
      <c r="B1665" s="19" t="s">
        <v>1844</v>
      </c>
      <c r="C1665" s="18" t="s">
        <v>14</v>
      </c>
      <c r="D1665" s="18" t="s">
        <v>58</v>
      </c>
      <c r="E1665" s="20">
        <v>5.5999999999999999E-5</v>
      </c>
      <c r="F1665" s="21">
        <v>810000</v>
      </c>
      <c r="G1665" s="21">
        <f>TRUNC(TRUNC(E1665,8)*F1665,2)</f>
        <v>45.36</v>
      </c>
    </row>
    <row r="1666" spans="1:7" ht="15" customHeight="1">
      <c r="A1666" s="1"/>
      <c r="B1666" s="1"/>
      <c r="C1666" s="1"/>
      <c r="D1666" s="1"/>
      <c r="E1666" s="77" t="s">
        <v>558</v>
      </c>
      <c r="F1666" s="77"/>
      <c r="G1666" s="22">
        <f>SUM(G1665:G1665)</f>
        <v>45.36</v>
      </c>
    </row>
    <row r="1667" spans="1:7" ht="15" customHeight="1">
      <c r="A1667" s="1"/>
      <c r="B1667" s="1"/>
      <c r="C1667" s="1"/>
      <c r="D1667" s="1"/>
      <c r="E1667" s="78" t="s">
        <v>522</v>
      </c>
      <c r="F1667" s="78"/>
      <c r="G1667" s="4">
        <f>SUM(G1666)</f>
        <v>45.36</v>
      </c>
    </row>
    <row r="1668" spans="1:7" ht="15" customHeight="1">
      <c r="A1668" s="1"/>
      <c r="B1668" s="1"/>
      <c r="C1668" s="1"/>
      <c r="D1668" s="1"/>
      <c r="E1668" s="78" t="s">
        <v>523</v>
      </c>
      <c r="F1668" s="78"/>
      <c r="G1668" s="4">
        <f>ROUND(G1667*(0/100),2)</f>
        <v>0</v>
      </c>
    </row>
    <row r="1669" spans="1:7" ht="15" customHeight="1">
      <c r="A1669" s="1"/>
      <c r="B1669" s="1"/>
      <c r="C1669" s="1"/>
      <c r="D1669" s="1"/>
      <c r="E1669" s="78" t="s">
        <v>524</v>
      </c>
      <c r="F1669" s="78"/>
      <c r="G1669" s="4">
        <f>G1668+G1667</f>
        <v>45.36</v>
      </c>
    </row>
    <row r="1670" spans="1:7" ht="9.9499999999999993" customHeight="1">
      <c r="A1670" s="1"/>
      <c r="B1670" s="1"/>
      <c r="C1670" s="1"/>
      <c r="D1670" s="1"/>
      <c r="E1670" s="79"/>
      <c r="F1670" s="79"/>
      <c r="G1670" s="79"/>
    </row>
    <row r="1671" spans="1:7" ht="20.100000000000001" customHeight="1">
      <c r="A1671" s="80" t="s">
        <v>1845</v>
      </c>
      <c r="B1671" s="80"/>
      <c r="C1671" s="80"/>
      <c r="D1671" s="80"/>
      <c r="E1671" s="80"/>
      <c r="F1671" s="80"/>
      <c r="G1671" s="80"/>
    </row>
    <row r="1672" spans="1:7" ht="15" customHeight="1">
      <c r="A1672" s="76" t="s">
        <v>557</v>
      </c>
      <c r="B1672" s="76"/>
      <c r="C1672" s="12" t="s">
        <v>4</v>
      </c>
      <c r="D1672" s="12" t="s">
        <v>501</v>
      </c>
      <c r="E1672" s="12" t="s">
        <v>502</v>
      </c>
      <c r="F1672" s="12" t="s">
        <v>503</v>
      </c>
      <c r="G1672" s="12" t="s">
        <v>504</v>
      </c>
    </row>
    <row r="1673" spans="1:7" ht="21" customHeight="1">
      <c r="A1673" s="18" t="s">
        <v>1843</v>
      </c>
      <c r="B1673" s="19" t="s">
        <v>1844</v>
      </c>
      <c r="C1673" s="18" t="s">
        <v>14</v>
      </c>
      <c r="D1673" s="18" t="s">
        <v>58</v>
      </c>
      <c r="E1673" s="20">
        <v>1.4800000000000001E-5</v>
      </c>
      <c r="F1673" s="21">
        <v>810000</v>
      </c>
      <c r="G1673" s="21">
        <f>TRUNC(TRUNC(E1673,8)*F1673,2)</f>
        <v>11.98</v>
      </c>
    </row>
    <row r="1674" spans="1:7" ht="15" customHeight="1">
      <c r="A1674" s="1"/>
      <c r="B1674" s="1"/>
      <c r="C1674" s="1"/>
      <c r="D1674" s="1"/>
      <c r="E1674" s="77" t="s">
        <v>558</v>
      </c>
      <c r="F1674" s="77"/>
      <c r="G1674" s="22">
        <f>SUM(G1673:G1673)</f>
        <v>11.98</v>
      </c>
    </row>
    <row r="1675" spans="1:7" ht="15" customHeight="1">
      <c r="A1675" s="1"/>
      <c r="B1675" s="1"/>
      <c r="C1675" s="1"/>
      <c r="D1675" s="1"/>
      <c r="E1675" s="78" t="s">
        <v>522</v>
      </c>
      <c r="F1675" s="78"/>
      <c r="G1675" s="4">
        <f>SUM(G1674)</f>
        <v>11.98</v>
      </c>
    </row>
    <row r="1676" spans="1:7" ht="15" customHeight="1">
      <c r="A1676" s="1"/>
      <c r="B1676" s="1"/>
      <c r="C1676" s="1"/>
      <c r="D1676" s="1"/>
      <c r="E1676" s="78" t="s">
        <v>523</v>
      </c>
      <c r="F1676" s="78"/>
      <c r="G1676" s="4">
        <f>ROUND(G1675*(0/100),2)</f>
        <v>0</v>
      </c>
    </row>
    <row r="1677" spans="1:7" ht="15" customHeight="1">
      <c r="A1677" s="1"/>
      <c r="B1677" s="1"/>
      <c r="C1677" s="1"/>
      <c r="D1677" s="1"/>
      <c r="E1677" s="78" t="s">
        <v>524</v>
      </c>
      <c r="F1677" s="78"/>
      <c r="G1677" s="4">
        <f>G1676+G1675</f>
        <v>11.98</v>
      </c>
    </row>
    <row r="1678" spans="1:7" ht="9.9499999999999993" customHeight="1">
      <c r="A1678" s="1"/>
      <c r="B1678" s="1"/>
      <c r="C1678" s="1"/>
      <c r="D1678" s="1"/>
      <c r="E1678" s="79"/>
      <c r="F1678" s="79"/>
      <c r="G1678" s="79"/>
    </row>
    <row r="1679" spans="1:7" ht="20.100000000000001" customHeight="1">
      <c r="A1679" s="80" t="s">
        <v>1846</v>
      </c>
      <c r="B1679" s="80"/>
      <c r="C1679" s="80"/>
      <c r="D1679" s="80"/>
      <c r="E1679" s="80"/>
      <c r="F1679" s="80"/>
      <c r="G1679" s="80"/>
    </row>
    <row r="1680" spans="1:7" ht="15" customHeight="1">
      <c r="A1680" s="76" t="s">
        <v>557</v>
      </c>
      <c r="B1680" s="76"/>
      <c r="C1680" s="12" t="s">
        <v>4</v>
      </c>
      <c r="D1680" s="12" t="s">
        <v>501</v>
      </c>
      <c r="E1680" s="12" t="s">
        <v>502</v>
      </c>
      <c r="F1680" s="12" t="s">
        <v>503</v>
      </c>
      <c r="G1680" s="12" t="s">
        <v>504</v>
      </c>
    </row>
    <row r="1681" spans="1:7" ht="21" customHeight="1">
      <c r="A1681" s="18" t="s">
        <v>1843</v>
      </c>
      <c r="B1681" s="19" t="s">
        <v>1844</v>
      </c>
      <c r="C1681" s="18" t="s">
        <v>14</v>
      </c>
      <c r="D1681" s="18" t="s">
        <v>58</v>
      </c>
      <c r="E1681" s="20">
        <v>6.9999999999999994E-5</v>
      </c>
      <c r="F1681" s="21">
        <v>810000</v>
      </c>
      <c r="G1681" s="21">
        <f>TRUNC(TRUNC(E1681,8)*F1681,2)</f>
        <v>56.7</v>
      </c>
    </row>
    <row r="1682" spans="1:7" ht="15" customHeight="1">
      <c r="A1682" s="1"/>
      <c r="B1682" s="1"/>
      <c r="C1682" s="1"/>
      <c r="D1682" s="1"/>
      <c r="E1682" s="77" t="s">
        <v>558</v>
      </c>
      <c r="F1682" s="77"/>
      <c r="G1682" s="22">
        <f>SUM(G1681:G1681)</f>
        <v>56.7</v>
      </c>
    </row>
    <row r="1683" spans="1:7" ht="15" customHeight="1">
      <c r="A1683" s="1"/>
      <c r="B1683" s="1"/>
      <c r="C1683" s="1"/>
      <c r="D1683" s="1"/>
      <c r="E1683" s="78" t="s">
        <v>522</v>
      </c>
      <c r="F1683" s="78"/>
      <c r="G1683" s="4">
        <f>SUM(G1682)</f>
        <v>56.7</v>
      </c>
    </row>
    <row r="1684" spans="1:7" ht="15" customHeight="1">
      <c r="A1684" s="1"/>
      <c r="B1684" s="1"/>
      <c r="C1684" s="1"/>
      <c r="D1684" s="1"/>
      <c r="E1684" s="78" t="s">
        <v>523</v>
      </c>
      <c r="F1684" s="78"/>
      <c r="G1684" s="4">
        <f>ROUND(G1683*(0/100),2)</f>
        <v>0</v>
      </c>
    </row>
    <row r="1685" spans="1:7" ht="15" customHeight="1">
      <c r="A1685" s="1"/>
      <c r="B1685" s="1"/>
      <c r="C1685" s="1"/>
      <c r="D1685" s="1"/>
      <c r="E1685" s="78" t="s">
        <v>524</v>
      </c>
      <c r="F1685" s="78"/>
      <c r="G1685" s="4">
        <f>G1684+G1683</f>
        <v>56.7</v>
      </c>
    </row>
    <row r="1686" spans="1:7" ht="9.9499999999999993" customHeight="1">
      <c r="A1686" s="1"/>
      <c r="B1686" s="1"/>
      <c r="C1686" s="1"/>
      <c r="D1686" s="1"/>
      <c r="E1686" s="79"/>
      <c r="F1686" s="79"/>
      <c r="G1686" s="79"/>
    </row>
    <row r="1687" spans="1:7" ht="20.100000000000001" customHeight="1">
      <c r="A1687" s="80" t="s">
        <v>1847</v>
      </c>
      <c r="B1687" s="80"/>
      <c r="C1687" s="80"/>
      <c r="D1687" s="80"/>
      <c r="E1687" s="80"/>
      <c r="F1687" s="80"/>
      <c r="G1687" s="80"/>
    </row>
    <row r="1688" spans="1:7" ht="15" customHeight="1">
      <c r="A1688" s="76" t="s">
        <v>553</v>
      </c>
      <c r="B1688" s="76"/>
      <c r="C1688" s="12" t="s">
        <v>4</v>
      </c>
      <c r="D1688" s="12" t="s">
        <v>501</v>
      </c>
      <c r="E1688" s="12" t="s">
        <v>502</v>
      </c>
      <c r="F1688" s="12" t="s">
        <v>503</v>
      </c>
      <c r="G1688" s="12" t="s">
        <v>504</v>
      </c>
    </row>
    <row r="1689" spans="1:7" ht="21" customHeight="1">
      <c r="A1689" s="18" t="s">
        <v>1586</v>
      </c>
      <c r="B1689" s="19" t="s">
        <v>1587</v>
      </c>
      <c r="C1689" s="18" t="s">
        <v>14</v>
      </c>
      <c r="D1689" s="18" t="s">
        <v>817</v>
      </c>
      <c r="E1689" s="20">
        <v>10.77</v>
      </c>
      <c r="F1689" s="21">
        <v>6.25</v>
      </c>
      <c r="G1689" s="21">
        <f>TRUNC(TRUNC(E1689,8)*F1689,2)</f>
        <v>67.31</v>
      </c>
    </row>
    <row r="1690" spans="1:7" ht="15" customHeight="1">
      <c r="A1690" s="1"/>
      <c r="B1690" s="1"/>
      <c r="C1690" s="1"/>
      <c r="D1690" s="1"/>
      <c r="E1690" s="77" t="s">
        <v>555</v>
      </c>
      <c r="F1690" s="77"/>
      <c r="G1690" s="22">
        <f>SUM(G1689:G1689)</f>
        <v>67.31</v>
      </c>
    </row>
    <row r="1691" spans="1:7" ht="15" customHeight="1">
      <c r="A1691" s="1"/>
      <c r="B1691" s="1"/>
      <c r="C1691" s="1"/>
      <c r="D1691" s="1"/>
      <c r="E1691" s="78" t="s">
        <v>522</v>
      </c>
      <c r="F1691" s="78"/>
      <c r="G1691" s="4">
        <f>SUM(G1690)</f>
        <v>67.31</v>
      </c>
    </row>
    <row r="1692" spans="1:7" ht="15" customHeight="1">
      <c r="A1692" s="1"/>
      <c r="B1692" s="1"/>
      <c r="C1692" s="1"/>
      <c r="D1692" s="1"/>
      <c r="E1692" s="78" t="s">
        <v>523</v>
      </c>
      <c r="F1692" s="78"/>
      <c r="G1692" s="4">
        <f>ROUND(G1691*(0/100),2)</f>
        <v>0</v>
      </c>
    </row>
    <row r="1693" spans="1:7" ht="15" customHeight="1">
      <c r="A1693" s="1"/>
      <c r="B1693" s="1"/>
      <c r="C1693" s="1"/>
      <c r="D1693" s="1"/>
      <c r="E1693" s="78" t="s">
        <v>524</v>
      </c>
      <c r="F1693" s="78"/>
      <c r="G1693" s="4">
        <f>G1692+G1691</f>
        <v>67.31</v>
      </c>
    </row>
    <row r="1694" spans="1:7" ht="9.9499999999999993" customHeight="1">
      <c r="A1694" s="1"/>
      <c r="B1694" s="1"/>
      <c r="C1694" s="1"/>
      <c r="D1694" s="1"/>
      <c r="E1694" s="79"/>
      <c r="F1694" s="79"/>
      <c r="G1694" s="79"/>
    </row>
    <row r="1695" spans="1:7" ht="20.100000000000001" customHeight="1">
      <c r="A1695" s="80" t="s">
        <v>1848</v>
      </c>
      <c r="B1695" s="80"/>
      <c r="C1695" s="80"/>
      <c r="D1695" s="80"/>
      <c r="E1695" s="80"/>
      <c r="F1695" s="80"/>
      <c r="G1695" s="80"/>
    </row>
    <row r="1696" spans="1:7" ht="15" customHeight="1">
      <c r="A1696" s="76" t="s">
        <v>586</v>
      </c>
      <c r="B1696" s="76"/>
      <c r="C1696" s="12" t="s">
        <v>4</v>
      </c>
      <c r="D1696" s="12" t="s">
        <v>501</v>
      </c>
      <c r="E1696" s="12" t="s">
        <v>502</v>
      </c>
      <c r="F1696" s="12" t="s">
        <v>503</v>
      </c>
      <c r="G1696" s="12" t="s">
        <v>504</v>
      </c>
    </row>
    <row r="1697" spans="1:7" ht="15" customHeight="1">
      <c r="A1697" s="18" t="s">
        <v>607</v>
      </c>
      <c r="B1697" s="19" t="s">
        <v>608</v>
      </c>
      <c r="C1697" s="18" t="s">
        <v>14</v>
      </c>
      <c r="D1697" s="18" t="s">
        <v>15</v>
      </c>
      <c r="E1697" s="20">
        <v>3.956</v>
      </c>
      <c r="F1697" s="21">
        <v>22.1</v>
      </c>
      <c r="G1697" s="21">
        <f>TRUNC(TRUNC(E1697,8)*F1697,2)</f>
        <v>87.42</v>
      </c>
    </row>
    <row r="1698" spans="1:7" ht="18" customHeight="1">
      <c r="A1698" s="1"/>
      <c r="B1698" s="1"/>
      <c r="C1698" s="1"/>
      <c r="D1698" s="1"/>
      <c r="E1698" s="77" t="s">
        <v>589</v>
      </c>
      <c r="F1698" s="77"/>
      <c r="G1698" s="22">
        <f>SUM(G1697:G1697)</f>
        <v>87.42</v>
      </c>
    </row>
    <row r="1699" spans="1:7" ht="15" customHeight="1">
      <c r="A1699" s="1"/>
      <c r="B1699" s="1"/>
      <c r="C1699" s="1"/>
      <c r="D1699" s="1"/>
      <c r="E1699" s="78" t="s">
        <v>522</v>
      </c>
      <c r="F1699" s="78"/>
      <c r="G1699" s="4">
        <f>SUM(G1698)</f>
        <v>87.42</v>
      </c>
    </row>
    <row r="1700" spans="1:7" ht="15" customHeight="1">
      <c r="A1700" s="1"/>
      <c r="B1700" s="1"/>
      <c r="C1700" s="1"/>
      <c r="D1700" s="1"/>
      <c r="E1700" s="78" t="s">
        <v>523</v>
      </c>
      <c r="F1700" s="78"/>
      <c r="G1700" s="4">
        <f>ROUND(G1699*(0/100),2)</f>
        <v>0</v>
      </c>
    </row>
    <row r="1701" spans="1:7" ht="15" customHeight="1">
      <c r="A1701" s="1"/>
      <c r="B1701" s="1"/>
      <c r="C1701" s="1"/>
      <c r="D1701" s="1"/>
      <c r="E1701" s="78" t="s">
        <v>524</v>
      </c>
      <c r="F1701" s="78"/>
      <c r="G1701" s="4">
        <f>G1700+G1699</f>
        <v>87.42</v>
      </c>
    </row>
    <row r="1702" spans="1:7" ht="9.9499999999999993" customHeight="1">
      <c r="A1702" s="1"/>
      <c r="B1702" s="1"/>
      <c r="C1702" s="1"/>
      <c r="D1702" s="1"/>
      <c r="E1702" s="79"/>
      <c r="F1702" s="79"/>
      <c r="G1702" s="79"/>
    </row>
    <row r="1703" spans="1:7" ht="20.100000000000001" customHeight="1">
      <c r="A1703" s="80" t="s">
        <v>1849</v>
      </c>
      <c r="B1703" s="80"/>
      <c r="C1703" s="80"/>
      <c r="D1703" s="80"/>
      <c r="E1703" s="80"/>
      <c r="F1703" s="80"/>
      <c r="G1703" s="80"/>
    </row>
    <row r="1704" spans="1:7" ht="15" customHeight="1">
      <c r="A1704" s="76" t="s">
        <v>500</v>
      </c>
      <c r="B1704" s="76"/>
      <c r="C1704" s="12" t="s">
        <v>4</v>
      </c>
      <c r="D1704" s="12" t="s">
        <v>501</v>
      </c>
      <c r="E1704" s="12" t="s">
        <v>502</v>
      </c>
      <c r="F1704" s="12" t="s">
        <v>503</v>
      </c>
      <c r="G1704" s="12" t="s">
        <v>504</v>
      </c>
    </row>
    <row r="1705" spans="1:7" ht="15" customHeight="1">
      <c r="A1705" s="18" t="s">
        <v>1850</v>
      </c>
      <c r="B1705" s="19" t="s">
        <v>1851</v>
      </c>
      <c r="C1705" s="18" t="s">
        <v>170</v>
      </c>
      <c r="D1705" s="18" t="s">
        <v>951</v>
      </c>
      <c r="E1705" s="20">
        <v>0.5</v>
      </c>
      <c r="F1705" s="21">
        <v>3.96</v>
      </c>
      <c r="G1705" s="21">
        <f>ROUND(ROUND(E1705,8)*F1705,2)</f>
        <v>1.98</v>
      </c>
    </row>
    <row r="1706" spans="1:7" ht="15" customHeight="1">
      <c r="A1706" s="18" t="s">
        <v>952</v>
      </c>
      <c r="B1706" s="19" t="s">
        <v>953</v>
      </c>
      <c r="C1706" s="18" t="s">
        <v>170</v>
      </c>
      <c r="D1706" s="18" t="s">
        <v>951</v>
      </c>
      <c r="E1706" s="20">
        <v>0.25</v>
      </c>
      <c r="F1706" s="21">
        <v>3.89</v>
      </c>
      <c r="G1706" s="21">
        <f>ROUND(ROUND(E1706,8)*F1706,2)</f>
        <v>0.97</v>
      </c>
    </row>
    <row r="1707" spans="1:7" ht="15" customHeight="1">
      <c r="A1707" s="1"/>
      <c r="B1707" s="1"/>
      <c r="C1707" s="1"/>
      <c r="D1707" s="1"/>
      <c r="E1707" s="77" t="s">
        <v>513</v>
      </c>
      <c r="F1707" s="77"/>
      <c r="G1707" s="22">
        <f>SUM(G1705:G1706)</f>
        <v>2.95</v>
      </c>
    </row>
    <row r="1708" spans="1:7" ht="15" customHeight="1">
      <c r="A1708" s="76" t="s">
        <v>553</v>
      </c>
      <c r="B1708" s="76"/>
      <c r="C1708" s="12" t="s">
        <v>4</v>
      </c>
      <c r="D1708" s="12" t="s">
        <v>501</v>
      </c>
      <c r="E1708" s="12" t="s">
        <v>502</v>
      </c>
      <c r="F1708" s="12" t="s">
        <v>503</v>
      </c>
      <c r="G1708" s="12" t="s">
        <v>504</v>
      </c>
    </row>
    <row r="1709" spans="1:7" ht="21" customHeight="1">
      <c r="A1709" s="18" t="s">
        <v>1852</v>
      </c>
      <c r="B1709" s="19" t="s">
        <v>1853</v>
      </c>
      <c r="C1709" s="18" t="s">
        <v>170</v>
      </c>
      <c r="D1709" s="18" t="s">
        <v>196</v>
      </c>
      <c r="E1709" s="20">
        <v>0.4</v>
      </c>
      <c r="F1709" s="21">
        <v>0.95</v>
      </c>
      <c r="G1709" s="21">
        <f>ROUND(ROUND(E1709,8)*F1709,2)</f>
        <v>0.38</v>
      </c>
    </row>
    <row r="1710" spans="1:7" ht="15" customHeight="1">
      <c r="A1710" s="18" t="s">
        <v>1854</v>
      </c>
      <c r="B1710" s="19" t="s">
        <v>1855</v>
      </c>
      <c r="C1710" s="18" t="s">
        <v>170</v>
      </c>
      <c r="D1710" s="18" t="s">
        <v>1856</v>
      </c>
      <c r="E1710" s="20">
        <v>0.7</v>
      </c>
      <c r="F1710" s="21">
        <v>2.16</v>
      </c>
      <c r="G1710" s="21">
        <f>ROUND(ROUND(E1710,8)*F1710,2)</f>
        <v>1.51</v>
      </c>
    </row>
    <row r="1711" spans="1:7" ht="15" customHeight="1">
      <c r="A1711" s="1"/>
      <c r="B1711" s="1"/>
      <c r="C1711" s="1"/>
      <c r="D1711" s="1"/>
      <c r="E1711" s="77" t="s">
        <v>555</v>
      </c>
      <c r="F1711" s="77"/>
      <c r="G1711" s="22">
        <f>SUM(G1709:G1710)</f>
        <v>1.8900000000000001</v>
      </c>
    </row>
    <row r="1712" spans="1:7" ht="15" customHeight="1">
      <c r="A1712" s="76" t="s">
        <v>514</v>
      </c>
      <c r="B1712" s="76"/>
      <c r="C1712" s="12" t="s">
        <v>4</v>
      </c>
      <c r="D1712" s="12" t="s">
        <v>501</v>
      </c>
      <c r="E1712" s="12" t="s">
        <v>502</v>
      </c>
      <c r="F1712" s="12" t="s">
        <v>503</v>
      </c>
      <c r="G1712" s="12" t="s">
        <v>504</v>
      </c>
    </row>
    <row r="1713" spans="1:7" ht="15" customHeight="1">
      <c r="A1713" s="18" t="s">
        <v>1857</v>
      </c>
      <c r="B1713" s="19" t="s">
        <v>1858</v>
      </c>
      <c r="C1713" s="18" t="s">
        <v>170</v>
      </c>
      <c r="D1713" s="18" t="s">
        <v>951</v>
      </c>
      <c r="E1713" s="20">
        <v>0.5</v>
      </c>
      <c r="F1713" s="21">
        <v>19.13</v>
      </c>
      <c r="G1713" s="21">
        <f>ROUND(ROUND(E1713,8)*F1713,2)</f>
        <v>9.57</v>
      </c>
    </row>
    <row r="1714" spans="1:7" ht="15" customHeight="1">
      <c r="A1714" s="18" t="s">
        <v>958</v>
      </c>
      <c r="B1714" s="19" t="s">
        <v>959</v>
      </c>
      <c r="C1714" s="18" t="s">
        <v>170</v>
      </c>
      <c r="D1714" s="18" t="s">
        <v>951</v>
      </c>
      <c r="E1714" s="20">
        <v>0.25</v>
      </c>
      <c r="F1714" s="21">
        <v>13.65</v>
      </c>
      <c r="G1714" s="21">
        <f>ROUND(ROUND(E1714,8)*F1714,2)</f>
        <v>3.41</v>
      </c>
    </row>
    <row r="1715" spans="1:7" ht="15" customHeight="1">
      <c r="A1715" s="1"/>
      <c r="B1715" s="1"/>
      <c r="C1715" s="1"/>
      <c r="D1715" s="1"/>
      <c r="E1715" s="77" t="s">
        <v>517</v>
      </c>
      <c r="F1715" s="77"/>
      <c r="G1715" s="22">
        <f>SUM(G1713:G1714)</f>
        <v>12.98</v>
      </c>
    </row>
    <row r="1716" spans="1:7" ht="15" customHeight="1">
      <c r="A1716" s="1"/>
      <c r="B1716" s="1"/>
      <c r="C1716" s="1"/>
      <c r="D1716" s="1"/>
      <c r="E1716" s="78" t="s">
        <v>522</v>
      </c>
      <c r="F1716" s="78"/>
      <c r="G1716" s="4">
        <f>SUM(G1707,G1711,G1715)</f>
        <v>17.82</v>
      </c>
    </row>
    <row r="1717" spans="1:7" ht="15" customHeight="1">
      <c r="A1717" s="1"/>
      <c r="B1717" s="1"/>
      <c r="C1717" s="1"/>
      <c r="D1717" s="1"/>
      <c r="E1717" s="78" t="s">
        <v>523</v>
      </c>
      <c r="F1717" s="78"/>
      <c r="G1717" s="4">
        <f>ROUND(G1716*(0/100),2)</f>
        <v>0</v>
      </c>
    </row>
    <row r="1718" spans="1:7" ht="15" customHeight="1">
      <c r="A1718" s="1"/>
      <c r="B1718" s="1"/>
      <c r="C1718" s="1"/>
      <c r="D1718" s="1"/>
      <c r="E1718" s="78" t="s">
        <v>524</v>
      </c>
      <c r="F1718" s="78"/>
      <c r="G1718" s="4">
        <f>G1717+G1716</f>
        <v>17.82</v>
      </c>
    </row>
    <row r="1719" spans="1:7" ht="9.9499999999999993" customHeight="1">
      <c r="A1719" s="1"/>
      <c r="B1719" s="1"/>
      <c r="C1719" s="1"/>
      <c r="D1719" s="1"/>
      <c r="E1719" s="79"/>
      <c r="F1719" s="79"/>
      <c r="G1719" s="79"/>
    </row>
    <row r="1720" spans="1:7" ht="20.100000000000001" customHeight="1">
      <c r="A1720" s="80" t="s">
        <v>1859</v>
      </c>
      <c r="B1720" s="80"/>
      <c r="C1720" s="80"/>
      <c r="D1720" s="80"/>
      <c r="E1720" s="80"/>
      <c r="F1720" s="80"/>
      <c r="G1720" s="80"/>
    </row>
    <row r="1721" spans="1:7" ht="15" customHeight="1">
      <c r="A1721" s="76" t="s">
        <v>500</v>
      </c>
      <c r="B1721" s="76"/>
      <c r="C1721" s="12" t="s">
        <v>4</v>
      </c>
      <c r="D1721" s="12" t="s">
        <v>501</v>
      </c>
      <c r="E1721" s="12" t="s">
        <v>502</v>
      </c>
      <c r="F1721" s="12" t="s">
        <v>503</v>
      </c>
      <c r="G1721" s="12" t="s">
        <v>504</v>
      </c>
    </row>
    <row r="1722" spans="1:7" ht="15" customHeight="1">
      <c r="A1722" s="18" t="s">
        <v>1860</v>
      </c>
      <c r="B1722" s="19" t="s">
        <v>1861</v>
      </c>
      <c r="C1722" s="18" t="s">
        <v>170</v>
      </c>
      <c r="D1722" s="18" t="s">
        <v>196</v>
      </c>
      <c r="E1722" s="20">
        <v>0.1018</v>
      </c>
      <c r="F1722" s="21">
        <v>14</v>
      </c>
      <c r="G1722" s="21">
        <f t="shared" ref="G1722:G1741" si="13">ROUND(ROUND(E1722,8)*F1722,2)</f>
        <v>1.43</v>
      </c>
    </row>
    <row r="1723" spans="1:7" ht="21" customHeight="1">
      <c r="A1723" s="18" t="s">
        <v>1862</v>
      </c>
      <c r="B1723" s="19" t="s">
        <v>1863</v>
      </c>
      <c r="C1723" s="18" t="s">
        <v>170</v>
      </c>
      <c r="D1723" s="18" t="s">
        <v>1864</v>
      </c>
      <c r="E1723" s="20">
        <v>6.9999999999999999E-4</v>
      </c>
      <c r="F1723" s="21">
        <v>64.8</v>
      </c>
      <c r="G1723" s="21">
        <f t="shared" si="13"/>
        <v>0.05</v>
      </c>
    </row>
    <row r="1724" spans="1:7" ht="21" customHeight="1">
      <c r="A1724" s="18" t="s">
        <v>1865</v>
      </c>
      <c r="B1724" s="19" t="s">
        <v>1866</v>
      </c>
      <c r="C1724" s="18" t="s">
        <v>170</v>
      </c>
      <c r="D1724" s="18" t="s">
        <v>196</v>
      </c>
      <c r="E1724" s="20">
        <v>2.0000000000000001E-4</v>
      </c>
      <c r="F1724" s="21">
        <v>17.55</v>
      </c>
      <c r="G1724" s="21">
        <f t="shared" si="13"/>
        <v>0</v>
      </c>
    </row>
    <row r="1725" spans="1:7" ht="21" customHeight="1">
      <c r="A1725" s="18" t="s">
        <v>1867</v>
      </c>
      <c r="B1725" s="19" t="s">
        <v>1868</v>
      </c>
      <c r="C1725" s="18" t="s">
        <v>170</v>
      </c>
      <c r="D1725" s="18" t="s">
        <v>196</v>
      </c>
      <c r="E1725" s="20">
        <v>5.9999999999999995E-4</v>
      </c>
      <c r="F1725" s="21">
        <v>13.5</v>
      </c>
      <c r="G1725" s="21">
        <f t="shared" si="13"/>
        <v>0.01</v>
      </c>
    </row>
    <row r="1726" spans="1:7" ht="15" customHeight="1">
      <c r="A1726" s="18" t="s">
        <v>1869</v>
      </c>
      <c r="B1726" s="19" t="s">
        <v>1870</v>
      </c>
      <c r="C1726" s="18" t="s">
        <v>170</v>
      </c>
      <c r="D1726" s="18" t="s">
        <v>196</v>
      </c>
      <c r="E1726" s="20">
        <v>4.4999999999999997E-3</v>
      </c>
      <c r="F1726" s="21">
        <v>190</v>
      </c>
      <c r="G1726" s="21">
        <f t="shared" si="13"/>
        <v>0.86</v>
      </c>
    </row>
    <row r="1727" spans="1:7" ht="15" customHeight="1">
      <c r="A1727" s="18" t="s">
        <v>1871</v>
      </c>
      <c r="B1727" s="19" t="s">
        <v>1872</v>
      </c>
      <c r="C1727" s="18" t="s">
        <v>170</v>
      </c>
      <c r="D1727" s="18" t="s">
        <v>196</v>
      </c>
      <c r="E1727" s="20">
        <v>2.0000000000000001E-4</v>
      </c>
      <c r="F1727" s="21">
        <v>26.89</v>
      </c>
      <c r="G1727" s="21">
        <f t="shared" si="13"/>
        <v>0.01</v>
      </c>
    </row>
    <row r="1728" spans="1:7" ht="15" customHeight="1">
      <c r="A1728" s="18" t="s">
        <v>1873</v>
      </c>
      <c r="B1728" s="19" t="s">
        <v>1874</v>
      </c>
      <c r="C1728" s="18" t="s">
        <v>170</v>
      </c>
      <c r="D1728" s="18" t="s">
        <v>1875</v>
      </c>
      <c r="E1728" s="20">
        <v>4.0000000000000002E-4</v>
      </c>
      <c r="F1728" s="21">
        <v>300</v>
      </c>
      <c r="G1728" s="21">
        <f t="shared" si="13"/>
        <v>0.12</v>
      </c>
    </row>
    <row r="1729" spans="1:7" ht="15" customHeight="1">
      <c r="A1729" s="18" t="s">
        <v>1876</v>
      </c>
      <c r="B1729" s="19" t="s">
        <v>1877</v>
      </c>
      <c r="C1729" s="18" t="s">
        <v>170</v>
      </c>
      <c r="D1729" s="18" t="s">
        <v>196</v>
      </c>
      <c r="E1729" s="20">
        <v>1.5E-3</v>
      </c>
      <c r="F1729" s="21">
        <v>190.35</v>
      </c>
      <c r="G1729" s="21">
        <f t="shared" si="13"/>
        <v>0.28999999999999998</v>
      </c>
    </row>
    <row r="1730" spans="1:7" ht="15" customHeight="1">
      <c r="A1730" s="18" t="s">
        <v>1878</v>
      </c>
      <c r="B1730" s="19" t="s">
        <v>1879</v>
      </c>
      <c r="C1730" s="18" t="s">
        <v>170</v>
      </c>
      <c r="D1730" s="18" t="s">
        <v>196</v>
      </c>
      <c r="E1730" s="20">
        <v>2.0000000000000001E-4</v>
      </c>
      <c r="F1730" s="21">
        <v>15.15</v>
      </c>
      <c r="G1730" s="21">
        <f t="shared" si="13"/>
        <v>0</v>
      </c>
    </row>
    <row r="1731" spans="1:7" ht="21" customHeight="1">
      <c r="A1731" s="18" t="s">
        <v>1880</v>
      </c>
      <c r="B1731" s="19" t="s">
        <v>1881</v>
      </c>
      <c r="C1731" s="18" t="s">
        <v>170</v>
      </c>
      <c r="D1731" s="18" t="s">
        <v>196</v>
      </c>
      <c r="E1731" s="20">
        <v>1E-4</v>
      </c>
      <c r="F1731" s="21">
        <v>246</v>
      </c>
      <c r="G1731" s="21">
        <f t="shared" si="13"/>
        <v>0.02</v>
      </c>
    </row>
    <row r="1732" spans="1:7" ht="15" customHeight="1">
      <c r="A1732" s="18" t="s">
        <v>1882</v>
      </c>
      <c r="B1732" s="19" t="s">
        <v>1883</v>
      </c>
      <c r="C1732" s="18" t="s">
        <v>170</v>
      </c>
      <c r="D1732" s="18" t="s">
        <v>1864</v>
      </c>
      <c r="E1732" s="20">
        <v>2.3E-3</v>
      </c>
      <c r="F1732" s="21">
        <v>12.15</v>
      </c>
      <c r="G1732" s="21">
        <f t="shared" si="13"/>
        <v>0.03</v>
      </c>
    </row>
    <row r="1733" spans="1:7" ht="15" customHeight="1">
      <c r="A1733" s="18" t="s">
        <v>1884</v>
      </c>
      <c r="B1733" s="19" t="s">
        <v>1885</v>
      </c>
      <c r="C1733" s="18" t="s">
        <v>170</v>
      </c>
      <c r="D1733" s="18" t="s">
        <v>196</v>
      </c>
      <c r="E1733" s="20">
        <v>2.0000000000000001E-4</v>
      </c>
      <c r="F1733" s="21">
        <v>48.95</v>
      </c>
      <c r="G1733" s="21">
        <f t="shared" si="13"/>
        <v>0.01</v>
      </c>
    </row>
    <row r="1734" spans="1:7" ht="15" customHeight="1">
      <c r="A1734" s="18" t="s">
        <v>1886</v>
      </c>
      <c r="B1734" s="19" t="s">
        <v>1887</v>
      </c>
      <c r="C1734" s="18" t="s">
        <v>170</v>
      </c>
      <c r="D1734" s="18" t="s">
        <v>1888</v>
      </c>
      <c r="E1734" s="20">
        <v>6.9999999999999999E-4</v>
      </c>
      <c r="F1734" s="21">
        <v>6.35</v>
      </c>
      <c r="G1734" s="21">
        <f t="shared" si="13"/>
        <v>0</v>
      </c>
    </row>
    <row r="1735" spans="1:7" ht="15" customHeight="1">
      <c r="A1735" s="18" t="s">
        <v>1889</v>
      </c>
      <c r="B1735" s="19" t="s">
        <v>1890</v>
      </c>
      <c r="C1735" s="18" t="s">
        <v>170</v>
      </c>
      <c r="D1735" s="18" t="s">
        <v>196</v>
      </c>
      <c r="E1735" s="20">
        <v>4.4999999999999997E-3</v>
      </c>
      <c r="F1735" s="21">
        <v>4.9000000000000004</v>
      </c>
      <c r="G1735" s="21">
        <f t="shared" si="13"/>
        <v>0.02</v>
      </c>
    </row>
    <row r="1736" spans="1:7" ht="15" customHeight="1">
      <c r="A1736" s="18" t="s">
        <v>1891</v>
      </c>
      <c r="B1736" s="19" t="s">
        <v>1892</v>
      </c>
      <c r="C1736" s="18" t="s">
        <v>170</v>
      </c>
      <c r="D1736" s="18" t="s">
        <v>196</v>
      </c>
      <c r="E1736" s="20">
        <v>1.8E-3</v>
      </c>
      <c r="F1736" s="21">
        <v>18</v>
      </c>
      <c r="G1736" s="21">
        <f t="shared" si="13"/>
        <v>0.03</v>
      </c>
    </row>
    <row r="1737" spans="1:7" ht="21" customHeight="1">
      <c r="A1737" s="18" t="s">
        <v>1893</v>
      </c>
      <c r="B1737" s="19" t="s">
        <v>1894</v>
      </c>
      <c r="C1737" s="18" t="s">
        <v>170</v>
      </c>
      <c r="D1737" s="18" t="s">
        <v>196</v>
      </c>
      <c r="E1737" s="20">
        <v>0.1018</v>
      </c>
      <c r="F1737" s="21">
        <v>5</v>
      </c>
      <c r="G1737" s="21">
        <f t="shared" si="13"/>
        <v>0.51</v>
      </c>
    </row>
    <row r="1738" spans="1:7" ht="15" customHeight="1">
      <c r="A1738" s="18" t="s">
        <v>1895</v>
      </c>
      <c r="B1738" s="19" t="s">
        <v>1896</v>
      </c>
      <c r="C1738" s="18" t="s">
        <v>170</v>
      </c>
      <c r="D1738" s="18" t="s">
        <v>196</v>
      </c>
      <c r="E1738" s="20">
        <v>4.4999999999999997E-3</v>
      </c>
      <c r="F1738" s="21">
        <v>12.54</v>
      </c>
      <c r="G1738" s="21">
        <f t="shared" si="13"/>
        <v>0.06</v>
      </c>
    </row>
    <row r="1739" spans="1:7" ht="15" customHeight="1">
      <c r="A1739" s="18" t="s">
        <v>1897</v>
      </c>
      <c r="B1739" s="19" t="s">
        <v>1898</v>
      </c>
      <c r="C1739" s="18" t="s">
        <v>170</v>
      </c>
      <c r="D1739" s="18" t="s">
        <v>196</v>
      </c>
      <c r="E1739" s="20">
        <v>1E-4</v>
      </c>
      <c r="F1739" s="21">
        <v>518</v>
      </c>
      <c r="G1739" s="21">
        <f t="shared" si="13"/>
        <v>0.05</v>
      </c>
    </row>
    <row r="1740" spans="1:7" ht="15" customHeight="1">
      <c r="A1740" s="18" t="s">
        <v>1899</v>
      </c>
      <c r="B1740" s="19" t="s">
        <v>1900</v>
      </c>
      <c r="C1740" s="18" t="s">
        <v>170</v>
      </c>
      <c r="D1740" s="18" t="s">
        <v>196</v>
      </c>
      <c r="E1740" s="20">
        <v>1E-4</v>
      </c>
      <c r="F1740" s="21">
        <v>29.9</v>
      </c>
      <c r="G1740" s="21">
        <f t="shared" si="13"/>
        <v>0</v>
      </c>
    </row>
    <row r="1741" spans="1:7" ht="15" customHeight="1">
      <c r="A1741" s="18" t="s">
        <v>1901</v>
      </c>
      <c r="B1741" s="19" t="s">
        <v>1902</v>
      </c>
      <c r="C1741" s="18" t="s">
        <v>170</v>
      </c>
      <c r="D1741" s="18" t="s">
        <v>196</v>
      </c>
      <c r="E1741" s="20">
        <v>6.54E-2</v>
      </c>
      <c r="F1741" s="21">
        <v>4.5</v>
      </c>
      <c r="G1741" s="21">
        <f t="shared" si="13"/>
        <v>0.28999999999999998</v>
      </c>
    </row>
    <row r="1742" spans="1:7" ht="15" customHeight="1">
      <c r="A1742" s="1"/>
      <c r="B1742" s="1"/>
      <c r="C1742" s="1"/>
      <c r="D1742" s="1"/>
      <c r="E1742" s="77" t="s">
        <v>513</v>
      </c>
      <c r="F1742" s="77"/>
      <c r="G1742" s="22">
        <f>SUM(G1722:G1741)</f>
        <v>3.7899999999999996</v>
      </c>
    </row>
    <row r="1743" spans="1:7" ht="15" customHeight="1">
      <c r="A1743" s="1"/>
      <c r="B1743" s="1"/>
      <c r="C1743" s="1"/>
      <c r="D1743" s="1"/>
      <c r="E1743" s="78" t="s">
        <v>522</v>
      </c>
      <c r="F1743" s="78"/>
      <c r="G1743" s="4">
        <f>SUM(G1742)</f>
        <v>3.7899999999999996</v>
      </c>
    </row>
    <row r="1744" spans="1:7" ht="15" customHeight="1">
      <c r="A1744" s="1"/>
      <c r="B1744" s="1"/>
      <c r="C1744" s="1"/>
      <c r="D1744" s="1"/>
      <c r="E1744" s="78" t="s">
        <v>523</v>
      </c>
      <c r="F1744" s="78"/>
      <c r="G1744" s="4">
        <f>ROUND(G1743*(0/100),2)</f>
        <v>0</v>
      </c>
    </row>
    <row r="1745" spans="1:7" ht="15" customHeight="1">
      <c r="A1745" s="1"/>
      <c r="B1745" s="1"/>
      <c r="C1745" s="1"/>
      <c r="D1745" s="1"/>
      <c r="E1745" s="78" t="s">
        <v>524</v>
      </c>
      <c r="F1745" s="78"/>
      <c r="G1745" s="4">
        <f>G1744+G1743</f>
        <v>3.7899999999999996</v>
      </c>
    </row>
    <row r="1746" spans="1:7" ht="9.9499999999999993" customHeight="1">
      <c r="A1746" s="1"/>
      <c r="B1746" s="1"/>
      <c r="C1746" s="1"/>
      <c r="D1746" s="1"/>
      <c r="E1746" s="79"/>
      <c r="F1746" s="79"/>
      <c r="G1746" s="79"/>
    </row>
    <row r="1747" spans="1:7" ht="20.100000000000001" customHeight="1">
      <c r="A1747" s="80" t="s">
        <v>1903</v>
      </c>
      <c r="B1747" s="80"/>
      <c r="C1747" s="80"/>
      <c r="D1747" s="80"/>
      <c r="E1747" s="80"/>
      <c r="F1747" s="80"/>
      <c r="G1747" s="80"/>
    </row>
    <row r="1748" spans="1:7" ht="15" customHeight="1">
      <c r="A1748" s="76" t="s">
        <v>500</v>
      </c>
      <c r="B1748" s="76"/>
      <c r="C1748" s="12" t="s">
        <v>4</v>
      </c>
      <c r="D1748" s="12" t="s">
        <v>501</v>
      </c>
      <c r="E1748" s="12" t="s">
        <v>502</v>
      </c>
      <c r="F1748" s="12" t="s">
        <v>503</v>
      </c>
      <c r="G1748" s="12" t="s">
        <v>504</v>
      </c>
    </row>
    <row r="1749" spans="1:7" ht="15" customHeight="1">
      <c r="A1749" s="18" t="s">
        <v>1860</v>
      </c>
      <c r="B1749" s="19" t="s">
        <v>1861</v>
      </c>
      <c r="C1749" s="18" t="s">
        <v>170</v>
      </c>
      <c r="D1749" s="18" t="s">
        <v>196</v>
      </c>
      <c r="E1749" s="20">
        <v>0.1018</v>
      </c>
      <c r="F1749" s="21">
        <v>14</v>
      </c>
      <c r="G1749" s="21">
        <f t="shared" ref="G1749:G1773" si="14">ROUND(ROUND(E1749,8)*F1749,2)</f>
        <v>1.43</v>
      </c>
    </row>
    <row r="1750" spans="1:7" ht="21" customHeight="1">
      <c r="A1750" s="18" t="s">
        <v>1862</v>
      </c>
      <c r="B1750" s="19" t="s">
        <v>1863</v>
      </c>
      <c r="C1750" s="18" t="s">
        <v>170</v>
      </c>
      <c r="D1750" s="18" t="s">
        <v>1864</v>
      </c>
      <c r="E1750" s="20">
        <v>8.0000000000000004E-4</v>
      </c>
      <c r="F1750" s="21">
        <v>64.8</v>
      </c>
      <c r="G1750" s="21">
        <f t="shared" si="14"/>
        <v>0.05</v>
      </c>
    </row>
    <row r="1751" spans="1:7" ht="21" customHeight="1">
      <c r="A1751" s="18" t="s">
        <v>1865</v>
      </c>
      <c r="B1751" s="19" t="s">
        <v>1866</v>
      </c>
      <c r="C1751" s="18" t="s">
        <v>170</v>
      </c>
      <c r="D1751" s="18" t="s">
        <v>196</v>
      </c>
      <c r="E1751" s="20">
        <v>2.0000000000000001E-4</v>
      </c>
      <c r="F1751" s="21">
        <v>17.55</v>
      </c>
      <c r="G1751" s="21">
        <f t="shared" si="14"/>
        <v>0</v>
      </c>
    </row>
    <row r="1752" spans="1:7" ht="21" customHeight="1">
      <c r="A1752" s="18" t="s">
        <v>1867</v>
      </c>
      <c r="B1752" s="19" t="s">
        <v>1868</v>
      </c>
      <c r="C1752" s="18" t="s">
        <v>170</v>
      </c>
      <c r="D1752" s="18" t="s">
        <v>196</v>
      </c>
      <c r="E1752" s="20">
        <v>5.9999999999999995E-4</v>
      </c>
      <c r="F1752" s="21">
        <v>13.5</v>
      </c>
      <c r="G1752" s="21">
        <f t="shared" si="14"/>
        <v>0.01</v>
      </c>
    </row>
    <row r="1753" spans="1:7" ht="15" customHeight="1">
      <c r="A1753" s="18" t="s">
        <v>1869</v>
      </c>
      <c r="B1753" s="19" t="s">
        <v>1870</v>
      </c>
      <c r="C1753" s="18" t="s">
        <v>170</v>
      </c>
      <c r="D1753" s="18" t="s">
        <v>196</v>
      </c>
      <c r="E1753" s="20">
        <v>4.4999999999999997E-3</v>
      </c>
      <c r="F1753" s="21">
        <v>190</v>
      </c>
      <c r="G1753" s="21">
        <f t="shared" si="14"/>
        <v>0.86</v>
      </c>
    </row>
    <row r="1754" spans="1:7" ht="15" customHeight="1">
      <c r="A1754" s="18" t="s">
        <v>1904</v>
      </c>
      <c r="B1754" s="19" t="s">
        <v>1905</v>
      </c>
      <c r="C1754" s="18" t="s">
        <v>170</v>
      </c>
      <c r="D1754" s="18" t="s">
        <v>196</v>
      </c>
      <c r="E1754" s="20">
        <v>4.0000000000000002E-4</v>
      </c>
      <c r="F1754" s="21">
        <v>18.8</v>
      </c>
      <c r="G1754" s="21">
        <f t="shared" si="14"/>
        <v>0.01</v>
      </c>
    </row>
    <row r="1755" spans="1:7" ht="21" customHeight="1">
      <c r="A1755" s="18" t="s">
        <v>1906</v>
      </c>
      <c r="B1755" s="19" t="s">
        <v>1907</v>
      </c>
      <c r="C1755" s="18" t="s">
        <v>170</v>
      </c>
      <c r="D1755" s="18" t="s">
        <v>196</v>
      </c>
      <c r="E1755" s="20">
        <v>5.0000000000000001E-4</v>
      </c>
      <c r="F1755" s="21">
        <v>10.8</v>
      </c>
      <c r="G1755" s="21">
        <f t="shared" si="14"/>
        <v>0.01</v>
      </c>
    </row>
    <row r="1756" spans="1:7" ht="15" customHeight="1">
      <c r="A1756" s="18" t="s">
        <v>1908</v>
      </c>
      <c r="B1756" s="19" t="s">
        <v>1909</v>
      </c>
      <c r="C1756" s="18" t="s">
        <v>170</v>
      </c>
      <c r="D1756" s="18" t="s">
        <v>196</v>
      </c>
      <c r="E1756" s="20">
        <v>6.9999999999999999E-4</v>
      </c>
      <c r="F1756" s="21">
        <v>11.6</v>
      </c>
      <c r="G1756" s="21">
        <f t="shared" si="14"/>
        <v>0.01</v>
      </c>
    </row>
    <row r="1757" spans="1:7" ht="15" customHeight="1">
      <c r="A1757" s="18" t="s">
        <v>1910</v>
      </c>
      <c r="B1757" s="19" t="s">
        <v>1911</v>
      </c>
      <c r="C1757" s="18" t="s">
        <v>170</v>
      </c>
      <c r="D1757" s="18" t="s">
        <v>1250</v>
      </c>
      <c r="E1757" s="20">
        <v>6.9999999999999999E-4</v>
      </c>
      <c r="F1757" s="21">
        <v>10.220000000000001</v>
      </c>
      <c r="G1757" s="21">
        <f t="shared" si="14"/>
        <v>0.01</v>
      </c>
    </row>
    <row r="1758" spans="1:7" ht="15" customHeight="1">
      <c r="A1758" s="18" t="s">
        <v>1873</v>
      </c>
      <c r="B1758" s="19" t="s">
        <v>1874</v>
      </c>
      <c r="C1758" s="18" t="s">
        <v>170</v>
      </c>
      <c r="D1758" s="18" t="s">
        <v>1875</v>
      </c>
      <c r="E1758" s="20">
        <v>4.0000000000000002E-4</v>
      </c>
      <c r="F1758" s="21">
        <v>300</v>
      </c>
      <c r="G1758" s="21">
        <f t="shared" si="14"/>
        <v>0.12</v>
      </c>
    </row>
    <row r="1759" spans="1:7" ht="15" customHeight="1">
      <c r="A1759" s="18" t="s">
        <v>1876</v>
      </c>
      <c r="B1759" s="19" t="s">
        <v>1877</v>
      </c>
      <c r="C1759" s="18" t="s">
        <v>170</v>
      </c>
      <c r="D1759" s="18" t="s">
        <v>196</v>
      </c>
      <c r="E1759" s="20">
        <v>1.5E-3</v>
      </c>
      <c r="F1759" s="21">
        <v>190.35</v>
      </c>
      <c r="G1759" s="21">
        <f t="shared" si="14"/>
        <v>0.28999999999999998</v>
      </c>
    </row>
    <row r="1760" spans="1:7" ht="15" customHeight="1">
      <c r="A1760" s="18" t="s">
        <v>1882</v>
      </c>
      <c r="B1760" s="19" t="s">
        <v>1883</v>
      </c>
      <c r="C1760" s="18" t="s">
        <v>170</v>
      </c>
      <c r="D1760" s="18" t="s">
        <v>1864</v>
      </c>
      <c r="E1760" s="20">
        <v>2.3E-3</v>
      </c>
      <c r="F1760" s="21">
        <v>12.15</v>
      </c>
      <c r="G1760" s="21">
        <f t="shared" si="14"/>
        <v>0.03</v>
      </c>
    </row>
    <row r="1761" spans="1:7" ht="15" customHeight="1">
      <c r="A1761" s="18" t="s">
        <v>1912</v>
      </c>
      <c r="B1761" s="19" t="s">
        <v>1913</v>
      </c>
      <c r="C1761" s="18" t="s">
        <v>170</v>
      </c>
      <c r="D1761" s="18" t="s">
        <v>196</v>
      </c>
      <c r="E1761" s="20">
        <v>2.0000000000000001E-4</v>
      </c>
      <c r="F1761" s="21">
        <v>13.52</v>
      </c>
      <c r="G1761" s="21">
        <f t="shared" si="14"/>
        <v>0</v>
      </c>
    </row>
    <row r="1762" spans="1:7" ht="15" customHeight="1">
      <c r="A1762" s="18" t="s">
        <v>1914</v>
      </c>
      <c r="B1762" s="19" t="s">
        <v>1915</v>
      </c>
      <c r="C1762" s="18" t="s">
        <v>170</v>
      </c>
      <c r="D1762" s="18" t="s">
        <v>196</v>
      </c>
      <c r="E1762" s="20">
        <v>4.0000000000000002E-4</v>
      </c>
      <c r="F1762" s="21">
        <v>18.75</v>
      </c>
      <c r="G1762" s="21">
        <f t="shared" si="14"/>
        <v>0.01</v>
      </c>
    </row>
    <row r="1763" spans="1:7" ht="15" customHeight="1">
      <c r="A1763" s="18" t="s">
        <v>1916</v>
      </c>
      <c r="B1763" s="19" t="s">
        <v>1917</v>
      </c>
      <c r="C1763" s="18" t="s">
        <v>170</v>
      </c>
      <c r="D1763" s="18" t="s">
        <v>196</v>
      </c>
      <c r="E1763" s="20">
        <v>1E-4</v>
      </c>
      <c r="F1763" s="21">
        <v>28</v>
      </c>
      <c r="G1763" s="21">
        <f t="shared" si="14"/>
        <v>0</v>
      </c>
    </row>
    <row r="1764" spans="1:7" ht="15" customHeight="1">
      <c r="A1764" s="18" t="s">
        <v>1918</v>
      </c>
      <c r="B1764" s="19" t="s">
        <v>1919</v>
      </c>
      <c r="C1764" s="18" t="s">
        <v>170</v>
      </c>
      <c r="D1764" s="18" t="s">
        <v>196</v>
      </c>
      <c r="E1764" s="20">
        <v>2.0000000000000001E-4</v>
      </c>
      <c r="F1764" s="21">
        <v>15.4</v>
      </c>
      <c r="G1764" s="21">
        <f t="shared" si="14"/>
        <v>0</v>
      </c>
    </row>
    <row r="1765" spans="1:7" ht="15" customHeight="1">
      <c r="A1765" s="18" t="s">
        <v>1886</v>
      </c>
      <c r="B1765" s="19" t="s">
        <v>1887</v>
      </c>
      <c r="C1765" s="18" t="s">
        <v>170</v>
      </c>
      <c r="D1765" s="18" t="s">
        <v>1888</v>
      </c>
      <c r="E1765" s="20">
        <v>8.0000000000000004E-4</v>
      </c>
      <c r="F1765" s="21">
        <v>6.35</v>
      </c>
      <c r="G1765" s="21">
        <f t="shared" si="14"/>
        <v>0.01</v>
      </c>
    </row>
    <row r="1766" spans="1:7" ht="15" customHeight="1">
      <c r="A1766" s="18" t="s">
        <v>1889</v>
      </c>
      <c r="B1766" s="19" t="s">
        <v>1890</v>
      </c>
      <c r="C1766" s="18" t="s">
        <v>170</v>
      </c>
      <c r="D1766" s="18" t="s">
        <v>196</v>
      </c>
      <c r="E1766" s="20">
        <v>4.4999999999999997E-3</v>
      </c>
      <c r="F1766" s="21">
        <v>4.9000000000000004</v>
      </c>
      <c r="G1766" s="21">
        <f t="shared" si="14"/>
        <v>0.02</v>
      </c>
    </row>
    <row r="1767" spans="1:7" ht="15" customHeight="1">
      <c r="A1767" s="18" t="s">
        <v>1891</v>
      </c>
      <c r="B1767" s="19" t="s">
        <v>1892</v>
      </c>
      <c r="C1767" s="18" t="s">
        <v>170</v>
      </c>
      <c r="D1767" s="18" t="s">
        <v>196</v>
      </c>
      <c r="E1767" s="20">
        <v>1.8E-3</v>
      </c>
      <c r="F1767" s="21">
        <v>18</v>
      </c>
      <c r="G1767" s="21">
        <f t="shared" si="14"/>
        <v>0.03</v>
      </c>
    </row>
    <row r="1768" spans="1:7" ht="15" customHeight="1">
      <c r="A1768" s="18" t="s">
        <v>1920</v>
      </c>
      <c r="B1768" s="19" t="s">
        <v>1921</v>
      </c>
      <c r="C1768" s="18" t="s">
        <v>170</v>
      </c>
      <c r="D1768" s="18" t="s">
        <v>196</v>
      </c>
      <c r="E1768" s="20">
        <v>1E-4</v>
      </c>
      <c r="F1768" s="21">
        <v>25.95</v>
      </c>
      <c r="G1768" s="21">
        <f t="shared" si="14"/>
        <v>0</v>
      </c>
    </row>
    <row r="1769" spans="1:7" ht="21" customHeight="1">
      <c r="A1769" s="18" t="s">
        <v>1893</v>
      </c>
      <c r="B1769" s="19" t="s">
        <v>1894</v>
      </c>
      <c r="C1769" s="18" t="s">
        <v>170</v>
      </c>
      <c r="D1769" s="18" t="s">
        <v>196</v>
      </c>
      <c r="E1769" s="20">
        <v>0.1018</v>
      </c>
      <c r="F1769" s="21">
        <v>5</v>
      </c>
      <c r="G1769" s="21">
        <f t="shared" si="14"/>
        <v>0.51</v>
      </c>
    </row>
    <row r="1770" spans="1:7" ht="15" customHeight="1">
      <c r="A1770" s="18" t="s">
        <v>1922</v>
      </c>
      <c r="B1770" s="19" t="s">
        <v>1923</v>
      </c>
      <c r="C1770" s="18" t="s">
        <v>170</v>
      </c>
      <c r="D1770" s="18" t="s">
        <v>196</v>
      </c>
      <c r="E1770" s="20">
        <v>2.0000000000000001E-4</v>
      </c>
      <c r="F1770" s="21">
        <v>40.799999999999997</v>
      </c>
      <c r="G1770" s="21">
        <f t="shared" si="14"/>
        <v>0.01</v>
      </c>
    </row>
    <row r="1771" spans="1:7" ht="15" customHeight="1">
      <c r="A1771" s="18" t="s">
        <v>1895</v>
      </c>
      <c r="B1771" s="19" t="s">
        <v>1896</v>
      </c>
      <c r="C1771" s="18" t="s">
        <v>170</v>
      </c>
      <c r="D1771" s="18" t="s">
        <v>196</v>
      </c>
      <c r="E1771" s="20">
        <v>4.4999999999999997E-3</v>
      </c>
      <c r="F1771" s="21">
        <v>12.54</v>
      </c>
      <c r="G1771" s="21">
        <f t="shared" si="14"/>
        <v>0.06</v>
      </c>
    </row>
    <row r="1772" spans="1:7" ht="15" customHeight="1">
      <c r="A1772" s="18" t="s">
        <v>1924</v>
      </c>
      <c r="B1772" s="19" t="s">
        <v>1925</v>
      </c>
      <c r="C1772" s="18" t="s">
        <v>170</v>
      </c>
      <c r="D1772" s="18" t="s">
        <v>196</v>
      </c>
      <c r="E1772" s="20">
        <v>1E-4</v>
      </c>
      <c r="F1772" s="21">
        <v>327.8</v>
      </c>
      <c r="G1772" s="21">
        <f t="shared" si="14"/>
        <v>0.03</v>
      </c>
    </row>
    <row r="1773" spans="1:7" ht="15" customHeight="1">
      <c r="A1773" s="18" t="s">
        <v>1901</v>
      </c>
      <c r="B1773" s="19" t="s">
        <v>1902</v>
      </c>
      <c r="C1773" s="18" t="s">
        <v>170</v>
      </c>
      <c r="D1773" s="18" t="s">
        <v>196</v>
      </c>
      <c r="E1773" s="20">
        <v>6.54E-2</v>
      </c>
      <c r="F1773" s="21">
        <v>4.5</v>
      </c>
      <c r="G1773" s="21">
        <f t="shared" si="14"/>
        <v>0.28999999999999998</v>
      </c>
    </row>
    <row r="1774" spans="1:7" ht="15" customHeight="1">
      <c r="A1774" s="1"/>
      <c r="B1774" s="1"/>
      <c r="C1774" s="1"/>
      <c r="D1774" s="1"/>
      <c r="E1774" s="77" t="s">
        <v>513</v>
      </c>
      <c r="F1774" s="77"/>
      <c r="G1774" s="22">
        <f>SUM(G1749:G1773)</f>
        <v>3.799999999999998</v>
      </c>
    </row>
    <row r="1775" spans="1:7" ht="15" customHeight="1">
      <c r="A1775" s="1"/>
      <c r="B1775" s="1"/>
      <c r="C1775" s="1"/>
      <c r="D1775" s="1"/>
      <c r="E1775" s="78" t="s">
        <v>522</v>
      </c>
      <c r="F1775" s="78"/>
      <c r="G1775" s="4">
        <f>SUM(G1774)</f>
        <v>3.799999999999998</v>
      </c>
    </row>
    <row r="1776" spans="1:7" ht="15" customHeight="1">
      <c r="A1776" s="1"/>
      <c r="B1776" s="1"/>
      <c r="C1776" s="1"/>
      <c r="D1776" s="1"/>
      <c r="E1776" s="78" t="s">
        <v>523</v>
      </c>
      <c r="F1776" s="78"/>
      <c r="G1776" s="4">
        <f>ROUND(G1775*(0/100),2)</f>
        <v>0</v>
      </c>
    </row>
    <row r="1777" spans="1:7" ht="15" customHeight="1">
      <c r="A1777" s="1"/>
      <c r="B1777" s="1"/>
      <c r="C1777" s="1"/>
      <c r="D1777" s="1"/>
      <c r="E1777" s="78" t="s">
        <v>524</v>
      </c>
      <c r="F1777" s="78"/>
      <c r="G1777" s="4">
        <f>G1776+G1775</f>
        <v>3.799999999999998</v>
      </c>
    </row>
    <row r="1778" spans="1:7" ht="9.9499999999999993" customHeight="1">
      <c r="A1778" s="1"/>
      <c r="B1778" s="1"/>
      <c r="C1778" s="1"/>
      <c r="D1778" s="1"/>
      <c r="E1778" s="79"/>
      <c r="F1778" s="79"/>
      <c r="G1778" s="79"/>
    </row>
    <row r="1779" spans="1:7" ht="20.100000000000001" customHeight="1">
      <c r="A1779" s="80" t="s">
        <v>1926</v>
      </c>
      <c r="B1779" s="80"/>
      <c r="C1779" s="80"/>
      <c r="D1779" s="80"/>
      <c r="E1779" s="80"/>
      <c r="F1779" s="80"/>
      <c r="G1779" s="80"/>
    </row>
    <row r="1780" spans="1:7" ht="15" customHeight="1">
      <c r="A1780" s="76" t="s">
        <v>500</v>
      </c>
      <c r="B1780" s="76"/>
      <c r="C1780" s="12" t="s">
        <v>4</v>
      </c>
      <c r="D1780" s="12" t="s">
        <v>501</v>
      </c>
      <c r="E1780" s="12" t="s">
        <v>502</v>
      </c>
      <c r="F1780" s="12" t="s">
        <v>503</v>
      </c>
      <c r="G1780" s="12" t="s">
        <v>504</v>
      </c>
    </row>
    <row r="1781" spans="1:7" ht="15" customHeight="1">
      <c r="A1781" s="18" t="s">
        <v>1860</v>
      </c>
      <c r="B1781" s="19" t="s">
        <v>1861</v>
      </c>
      <c r="C1781" s="18" t="s">
        <v>170</v>
      </c>
      <c r="D1781" s="18" t="s">
        <v>196</v>
      </c>
      <c r="E1781" s="20">
        <v>0.1018</v>
      </c>
      <c r="F1781" s="21">
        <v>14</v>
      </c>
      <c r="G1781" s="21">
        <f t="shared" ref="G1781:G1800" si="15">ROUND(ROUND(E1781,8)*F1781,2)</f>
        <v>1.43</v>
      </c>
    </row>
    <row r="1782" spans="1:7" ht="21" customHeight="1">
      <c r="A1782" s="18" t="s">
        <v>1862</v>
      </c>
      <c r="B1782" s="19" t="s">
        <v>1863</v>
      </c>
      <c r="C1782" s="18" t="s">
        <v>170</v>
      </c>
      <c r="D1782" s="18" t="s">
        <v>1864</v>
      </c>
      <c r="E1782" s="20">
        <v>8.0000000000000004E-4</v>
      </c>
      <c r="F1782" s="21">
        <v>64.8</v>
      </c>
      <c r="G1782" s="21">
        <f t="shared" si="15"/>
        <v>0.05</v>
      </c>
    </row>
    <row r="1783" spans="1:7" ht="21" customHeight="1">
      <c r="A1783" s="18" t="s">
        <v>1865</v>
      </c>
      <c r="B1783" s="19" t="s">
        <v>1866</v>
      </c>
      <c r="C1783" s="18" t="s">
        <v>170</v>
      </c>
      <c r="D1783" s="18" t="s">
        <v>196</v>
      </c>
      <c r="E1783" s="20">
        <v>2.0000000000000001E-4</v>
      </c>
      <c r="F1783" s="21">
        <v>17.55</v>
      </c>
      <c r="G1783" s="21">
        <f t="shared" si="15"/>
        <v>0</v>
      </c>
    </row>
    <row r="1784" spans="1:7" ht="21" customHeight="1">
      <c r="A1784" s="18" t="s">
        <v>1867</v>
      </c>
      <c r="B1784" s="19" t="s">
        <v>1868</v>
      </c>
      <c r="C1784" s="18" t="s">
        <v>170</v>
      </c>
      <c r="D1784" s="18" t="s">
        <v>196</v>
      </c>
      <c r="E1784" s="20">
        <v>5.9999999999999995E-4</v>
      </c>
      <c r="F1784" s="21">
        <v>13.5</v>
      </c>
      <c r="G1784" s="21">
        <f t="shared" si="15"/>
        <v>0.01</v>
      </c>
    </row>
    <row r="1785" spans="1:7" ht="15" customHeight="1">
      <c r="A1785" s="18" t="s">
        <v>1869</v>
      </c>
      <c r="B1785" s="19" t="s">
        <v>1870</v>
      </c>
      <c r="C1785" s="18" t="s">
        <v>170</v>
      </c>
      <c r="D1785" s="18" t="s">
        <v>196</v>
      </c>
      <c r="E1785" s="20">
        <v>4.4999999999999997E-3</v>
      </c>
      <c r="F1785" s="21">
        <v>190</v>
      </c>
      <c r="G1785" s="21">
        <f t="shared" si="15"/>
        <v>0.86</v>
      </c>
    </row>
    <row r="1786" spans="1:7" ht="21" customHeight="1">
      <c r="A1786" s="18" t="s">
        <v>1906</v>
      </c>
      <c r="B1786" s="19" t="s">
        <v>1907</v>
      </c>
      <c r="C1786" s="18" t="s">
        <v>170</v>
      </c>
      <c r="D1786" s="18" t="s">
        <v>196</v>
      </c>
      <c r="E1786" s="20">
        <v>5.0000000000000001E-4</v>
      </c>
      <c r="F1786" s="21">
        <v>10.8</v>
      </c>
      <c r="G1786" s="21">
        <f t="shared" si="15"/>
        <v>0.01</v>
      </c>
    </row>
    <row r="1787" spans="1:7" ht="15" customHeight="1">
      <c r="A1787" s="18" t="s">
        <v>1927</v>
      </c>
      <c r="B1787" s="19" t="s">
        <v>1928</v>
      </c>
      <c r="C1787" s="18" t="s">
        <v>170</v>
      </c>
      <c r="D1787" s="18" t="s">
        <v>196</v>
      </c>
      <c r="E1787" s="20">
        <v>1E-4</v>
      </c>
      <c r="F1787" s="21">
        <v>269</v>
      </c>
      <c r="G1787" s="21">
        <f t="shared" si="15"/>
        <v>0.03</v>
      </c>
    </row>
    <row r="1788" spans="1:7" ht="15" customHeight="1">
      <c r="A1788" s="18" t="s">
        <v>1929</v>
      </c>
      <c r="B1788" s="19" t="s">
        <v>1930</v>
      </c>
      <c r="C1788" s="18" t="s">
        <v>170</v>
      </c>
      <c r="D1788" s="18" t="s">
        <v>196</v>
      </c>
      <c r="E1788" s="20">
        <v>4.0000000000000002E-4</v>
      </c>
      <c r="F1788" s="21">
        <v>16.82</v>
      </c>
      <c r="G1788" s="21">
        <f t="shared" si="15"/>
        <v>0.01</v>
      </c>
    </row>
    <row r="1789" spans="1:7" ht="15" customHeight="1">
      <c r="A1789" s="18" t="s">
        <v>1873</v>
      </c>
      <c r="B1789" s="19" t="s">
        <v>1874</v>
      </c>
      <c r="C1789" s="18" t="s">
        <v>170</v>
      </c>
      <c r="D1789" s="18" t="s">
        <v>1875</v>
      </c>
      <c r="E1789" s="20">
        <v>4.0000000000000002E-4</v>
      </c>
      <c r="F1789" s="21">
        <v>300</v>
      </c>
      <c r="G1789" s="21">
        <f t="shared" si="15"/>
        <v>0.12</v>
      </c>
    </row>
    <row r="1790" spans="1:7" ht="15" customHeight="1">
      <c r="A1790" s="18" t="s">
        <v>1876</v>
      </c>
      <c r="B1790" s="19" t="s">
        <v>1877</v>
      </c>
      <c r="C1790" s="18" t="s">
        <v>170</v>
      </c>
      <c r="D1790" s="18" t="s">
        <v>196</v>
      </c>
      <c r="E1790" s="20">
        <v>1.5E-3</v>
      </c>
      <c r="F1790" s="21">
        <v>190.35</v>
      </c>
      <c r="G1790" s="21">
        <f t="shared" si="15"/>
        <v>0.28999999999999998</v>
      </c>
    </row>
    <row r="1791" spans="1:7" ht="15" customHeight="1">
      <c r="A1791" s="18" t="s">
        <v>1882</v>
      </c>
      <c r="B1791" s="19" t="s">
        <v>1883</v>
      </c>
      <c r="C1791" s="18" t="s">
        <v>170</v>
      </c>
      <c r="D1791" s="18" t="s">
        <v>1864</v>
      </c>
      <c r="E1791" s="20">
        <v>2.3E-3</v>
      </c>
      <c r="F1791" s="21">
        <v>12.15</v>
      </c>
      <c r="G1791" s="21">
        <f t="shared" si="15"/>
        <v>0.03</v>
      </c>
    </row>
    <row r="1792" spans="1:7" ht="15" customHeight="1">
      <c r="A1792" s="18" t="s">
        <v>1886</v>
      </c>
      <c r="B1792" s="19" t="s">
        <v>1887</v>
      </c>
      <c r="C1792" s="18" t="s">
        <v>170</v>
      </c>
      <c r="D1792" s="18" t="s">
        <v>1888</v>
      </c>
      <c r="E1792" s="20">
        <v>8.0000000000000004E-4</v>
      </c>
      <c r="F1792" s="21">
        <v>6.35</v>
      </c>
      <c r="G1792" s="21">
        <f t="shared" si="15"/>
        <v>0.01</v>
      </c>
    </row>
    <row r="1793" spans="1:7" ht="15" customHeight="1">
      <c r="A1793" s="18" t="s">
        <v>1931</v>
      </c>
      <c r="B1793" s="19" t="s">
        <v>1932</v>
      </c>
      <c r="C1793" s="18" t="s">
        <v>170</v>
      </c>
      <c r="D1793" s="18" t="s">
        <v>196</v>
      </c>
      <c r="E1793" s="20">
        <v>4.4999999999999997E-3</v>
      </c>
      <c r="F1793" s="21">
        <v>26.9</v>
      </c>
      <c r="G1793" s="21">
        <f t="shared" si="15"/>
        <v>0.12</v>
      </c>
    </row>
    <row r="1794" spans="1:7" ht="15" customHeight="1">
      <c r="A1794" s="18" t="s">
        <v>1889</v>
      </c>
      <c r="B1794" s="19" t="s">
        <v>1890</v>
      </c>
      <c r="C1794" s="18" t="s">
        <v>170</v>
      </c>
      <c r="D1794" s="18" t="s">
        <v>196</v>
      </c>
      <c r="E1794" s="20">
        <v>4.4999999999999997E-3</v>
      </c>
      <c r="F1794" s="21">
        <v>4.9000000000000004</v>
      </c>
      <c r="G1794" s="21">
        <f t="shared" si="15"/>
        <v>0.02</v>
      </c>
    </row>
    <row r="1795" spans="1:7" ht="15" customHeight="1">
      <c r="A1795" s="18" t="s">
        <v>1891</v>
      </c>
      <c r="B1795" s="19" t="s">
        <v>1892</v>
      </c>
      <c r="C1795" s="18" t="s">
        <v>170</v>
      </c>
      <c r="D1795" s="18" t="s">
        <v>196</v>
      </c>
      <c r="E1795" s="20">
        <v>1.8E-3</v>
      </c>
      <c r="F1795" s="21">
        <v>18</v>
      </c>
      <c r="G1795" s="21">
        <f t="shared" si="15"/>
        <v>0.03</v>
      </c>
    </row>
    <row r="1796" spans="1:7" ht="21" customHeight="1">
      <c r="A1796" s="18" t="s">
        <v>1893</v>
      </c>
      <c r="B1796" s="19" t="s">
        <v>1894</v>
      </c>
      <c r="C1796" s="18" t="s">
        <v>170</v>
      </c>
      <c r="D1796" s="18" t="s">
        <v>196</v>
      </c>
      <c r="E1796" s="20">
        <v>0.1018</v>
      </c>
      <c r="F1796" s="21">
        <v>5</v>
      </c>
      <c r="G1796" s="21">
        <f t="shared" si="15"/>
        <v>0.51</v>
      </c>
    </row>
    <row r="1797" spans="1:7" ht="15" customHeight="1">
      <c r="A1797" s="18" t="s">
        <v>1933</v>
      </c>
      <c r="B1797" s="19" t="s">
        <v>1934</v>
      </c>
      <c r="C1797" s="18" t="s">
        <v>170</v>
      </c>
      <c r="D1797" s="18" t="s">
        <v>196</v>
      </c>
      <c r="E1797" s="20">
        <v>2.3E-3</v>
      </c>
      <c r="F1797" s="21">
        <v>17.5</v>
      </c>
      <c r="G1797" s="21">
        <f t="shared" si="15"/>
        <v>0.04</v>
      </c>
    </row>
    <row r="1798" spans="1:7" ht="15" customHeight="1">
      <c r="A1798" s="18" t="s">
        <v>1895</v>
      </c>
      <c r="B1798" s="19" t="s">
        <v>1896</v>
      </c>
      <c r="C1798" s="18" t="s">
        <v>170</v>
      </c>
      <c r="D1798" s="18" t="s">
        <v>196</v>
      </c>
      <c r="E1798" s="20">
        <v>4.4999999999999997E-3</v>
      </c>
      <c r="F1798" s="21">
        <v>12.54</v>
      </c>
      <c r="G1798" s="21">
        <f t="shared" si="15"/>
        <v>0.06</v>
      </c>
    </row>
    <row r="1799" spans="1:7" ht="15" customHeight="1">
      <c r="A1799" s="18" t="s">
        <v>1935</v>
      </c>
      <c r="B1799" s="19" t="s">
        <v>1936</v>
      </c>
      <c r="C1799" s="18" t="s">
        <v>170</v>
      </c>
      <c r="D1799" s="18" t="s">
        <v>196</v>
      </c>
      <c r="E1799" s="20">
        <v>4.4999999999999997E-3</v>
      </c>
      <c r="F1799" s="21">
        <v>11.98</v>
      </c>
      <c r="G1799" s="21">
        <f t="shared" si="15"/>
        <v>0.05</v>
      </c>
    </row>
    <row r="1800" spans="1:7" ht="15" customHeight="1">
      <c r="A1800" s="18" t="s">
        <v>1901</v>
      </c>
      <c r="B1800" s="19" t="s">
        <v>1902</v>
      </c>
      <c r="C1800" s="18" t="s">
        <v>170</v>
      </c>
      <c r="D1800" s="18" t="s">
        <v>196</v>
      </c>
      <c r="E1800" s="20">
        <v>6.54E-2</v>
      </c>
      <c r="F1800" s="21">
        <v>4.5</v>
      </c>
      <c r="G1800" s="21">
        <f t="shared" si="15"/>
        <v>0.28999999999999998</v>
      </c>
    </row>
    <row r="1801" spans="1:7" ht="15" customHeight="1">
      <c r="A1801" s="1"/>
      <c r="B1801" s="1"/>
      <c r="C1801" s="1"/>
      <c r="D1801" s="1"/>
      <c r="E1801" s="77" t="s">
        <v>513</v>
      </c>
      <c r="F1801" s="77"/>
      <c r="G1801" s="22">
        <f>SUM(G1781:G1800)</f>
        <v>3.9699999999999993</v>
      </c>
    </row>
    <row r="1802" spans="1:7" ht="15" customHeight="1">
      <c r="A1802" s="1"/>
      <c r="B1802" s="1"/>
      <c r="C1802" s="1"/>
      <c r="D1802" s="1"/>
      <c r="E1802" s="78" t="s">
        <v>522</v>
      </c>
      <c r="F1802" s="78"/>
      <c r="G1802" s="4">
        <f>SUM(G1801)</f>
        <v>3.9699999999999993</v>
      </c>
    </row>
    <row r="1803" spans="1:7" ht="15" customHeight="1">
      <c r="A1803" s="1"/>
      <c r="B1803" s="1"/>
      <c r="C1803" s="1"/>
      <c r="D1803" s="1"/>
      <c r="E1803" s="78" t="s">
        <v>523</v>
      </c>
      <c r="F1803" s="78"/>
      <c r="G1803" s="4">
        <f>ROUND(G1802*(0/100),2)</f>
        <v>0</v>
      </c>
    </row>
    <row r="1804" spans="1:7" ht="15" customHeight="1">
      <c r="A1804" s="1"/>
      <c r="B1804" s="1"/>
      <c r="C1804" s="1"/>
      <c r="D1804" s="1"/>
      <c r="E1804" s="78" t="s">
        <v>524</v>
      </c>
      <c r="F1804" s="78"/>
      <c r="G1804" s="4">
        <f>G1803+G1802</f>
        <v>3.9699999999999993</v>
      </c>
    </row>
    <row r="1805" spans="1:7" ht="9.9499999999999993" customHeight="1">
      <c r="A1805" s="1"/>
      <c r="B1805" s="1"/>
      <c r="C1805" s="1"/>
      <c r="D1805" s="1"/>
      <c r="E1805" s="79"/>
      <c r="F1805" s="79"/>
      <c r="G1805" s="79"/>
    </row>
    <row r="1806" spans="1:7" ht="20.100000000000001" customHeight="1">
      <c r="A1806" s="80" t="s">
        <v>1937</v>
      </c>
      <c r="B1806" s="80"/>
      <c r="C1806" s="80"/>
      <c r="D1806" s="80"/>
      <c r="E1806" s="80"/>
      <c r="F1806" s="80"/>
      <c r="G1806" s="80"/>
    </row>
    <row r="1807" spans="1:7" ht="15" customHeight="1">
      <c r="A1807" s="76" t="s">
        <v>500</v>
      </c>
      <c r="B1807" s="76"/>
      <c r="C1807" s="12" t="s">
        <v>4</v>
      </c>
      <c r="D1807" s="12" t="s">
        <v>501</v>
      </c>
      <c r="E1807" s="12" t="s">
        <v>502</v>
      </c>
      <c r="F1807" s="12" t="s">
        <v>503</v>
      </c>
      <c r="G1807" s="12" t="s">
        <v>504</v>
      </c>
    </row>
    <row r="1808" spans="1:7" ht="15" customHeight="1">
      <c r="A1808" s="18" t="s">
        <v>1860</v>
      </c>
      <c r="B1808" s="19" t="s">
        <v>1861</v>
      </c>
      <c r="C1808" s="18" t="s">
        <v>170</v>
      </c>
      <c r="D1808" s="18" t="s">
        <v>196</v>
      </c>
      <c r="E1808" s="20">
        <v>0.1018</v>
      </c>
      <c r="F1808" s="21">
        <v>14</v>
      </c>
      <c r="G1808" s="21">
        <f t="shared" ref="G1808:G1825" si="16">ROUND(ROUND(E1808,8)*F1808,2)</f>
        <v>1.43</v>
      </c>
    </row>
    <row r="1809" spans="1:7" ht="21" customHeight="1">
      <c r="A1809" s="18" t="s">
        <v>1862</v>
      </c>
      <c r="B1809" s="19" t="s">
        <v>1863</v>
      </c>
      <c r="C1809" s="18" t="s">
        <v>170</v>
      </c>
      <c r="D1809" s="18" t="s">
        <v>1864</v>
      </c>
      <c r="E1809" s="20">
        <v>8.0000000000000004E-4</v>
      </c>
      <c r="F1809" s="21">
        <v>64.8</v>
      </c>
      <c r="G1809" s="21">
        <f t="shared" si="16"/>
        <v>0.05</v>
      </c>
    </row>
    <row r="1810" spans="1:7" ht="21" customHeight="1">
      <c r="A1810" s="18" t="s">
        <v>1865</v>
      </c>
      <c r="B1810" s="19" t="s">
        <v>1866</v>
      </c>
      <c r="C1810" s="18" t="s">
        <v>170</v>
      </c>
      <c r="D1810" s="18" t="s">
        <v>196</v>
      </c>
      <c r="E1810" s="20">
        <v>2.0000000000000001E-4</v>
      </c>
      <c r="F1810" s="21">
        <v>17.55</v>
      </c>
      <c r="G1810" s="21">
        <f t="shared" si="16"/>
        <v>0</v>
      </c>
    </row>
    <row r="1811" spans="1:7" ht="21" customHeight="1">
      <c r="A1811" s="18" t="s">
        <v>1867</v>
      </c>
      <c r="B1811" s="19" t="s">
        <v>1868</v>
      </c>
      <c r="C1811" s="18" t="s">
        <v>170</v>
      </c>
      <c r="D1811" s="18" t="s">
        <v>196</v>
      </c>
      <c r="E1811" s="20">
        <v>5.9999999999999995E-4</v>
      </c>
      <c r="F1811" s="21">
        <v>13.5</v>
      </c>
      <c r="G1811" s="21">
        <f t="shared" si="16"/>
        <v>0.01</v>
      </c>
    </row>
    <row r="1812" spans="1:7" ht="21" customHeight="1">
      <c r="A1812" s="18" t="s">
        <v>1938</v>
      </c>
      <c r="B1812" s="19" t="s">
        <v>1939</v>
      </c>
      <c r="C1812" s="18" t="s">
        <v>170</v>
      </c>
      <c r="D1812" s="18" t="s">
        <v>196</v>
      </c>
      <c r="E1812" s="20">
        <v>2.0000000000000001E-4</v>
      </c>
      <c r="F1812" s="21">
        <v>180</v>
      </c>
      <c r="G1812" s="21">
        <f t="shared" si="16"/>
        <v>0.04</v>
      </c>
    </row>
    <row r="1813" spans="1:7" ht="15" customHeight="1">
      <c r="A1813" s="18" t="s">
        <v>1869</v>
      </c>
      <c r="B1813" s="19" t="s">
        <v>1870</v>
      </c>
      <c r="C1813" s="18" t="s">
        <v>170</v>
      </c>
      <c r="D1813" s="18" t="s">
        <v>196</v>
      </c>
      <c r="E1813" s="20">
        <v>4.4999999999999997E-3</v>
      </c>
      <c r="F1813" s="21">
        <v>190</v>
      </c>
      <c r="G1813" s="21">
        <f t="shared" si="16"/>
        <v>0.86</v>
      </c>
    </row>
    <row r="1814" spans="1:7" ht="15" customHeight="1">
      <c r="A1814" s="18" t="s">
        <v>1873</v>
      </c>
      <c r="B1814" s="19" t="s">
        <v>1874</v>
      </c>
      <c r="C1814" s="18" t="s">
        <v>170</v>
      </c>
      <c r="D1814" s="18" t="s">
        <v>1875</v>
      </c>
      <c r="E1814" s="20">
        <v>4.0000000000000002E-4</v>
      </c>
      <c r="F1814" s="21">
        <v>300</v>
      </c>
      <c r="G1814" s="21">
        <f t="shared" si="16"/>
        <v>0.12</v>
      </c>
    </row>
    <row r="1815" spans="1:7" ht="15" customHeight="1">
      <c r="A1815" s="18" t="s">
        <v>1876</v>
      </c>
      <c r="B1815" s="19" t="s">
        <v>1877</v>
      </c>
      <c r="C1815" s="18" t="s">
        <v>170</v>
      </c>
      <c r="D1815" s="18" t="s">
        <v>196</v>
      </c>
      <c r="E1815" s="20">
        <v>1.5E-3</v>
      </c>
      <c r="F1815" s="21">
        <v>190.35</v>
      </c>
      <c r="G1815" s="21">
        <f t="shared" si="16"/>
        <v>0.28999999999999998</v>
      </c>
    </row>
    <row r="1816" spans="1:7" ht="15" customHeight="1">
      <c r="A1816" s="18" t="s">
        <v>1882</v>
      </c>
      <c r="B1816" s="19" t="s">
        <v>1883</v>
      </c>
      <c r="C1816" s="18" t="s">
        <v>170</v>
      </c>
      <c r="D1816" s="18" t="s">
        <v>1864</v>
      </c>
      <c r="E1816" s="20">
        <v>2.3E-3</v>
      </c>
      <c r="F1816" s="21">
        <v>12.15</v>
      </c>
      <c r="G1816" s="21">
        <f t="shared" si="16"/>
        <v>0.03</v>
      </c>
    </row>
    <row r="1817" spans="1:7" ht="15" customHeight="1">
      <c r="A1817" s="18" t="s">
        <v>1940</v>
      </c>
      <c r="B1817" s="19" t="s">
        <v>1941</v>
      </c>
      <c r="C1817" s="18" t="s">
        <v>170</v>
      </c>
      <c r="D1817" s="18" t="s">
        <v>196</v>
      </c>
      <c r="E1817" s="20">
        <v>1E-4</v>
      </c>
      <c r="F1817" s="21">
        <v>31.5</v>
      </c>
      <c r="G1817" s="21">
        <f t="shared" si="16"/>
        <v>0</v>
      </c>
    </row>
    <row r="1818" spans="1:7" ht="15" customHeight="1">
      <c r="A1818" s="18" t="s">
        <v>1886</v>
      </c>
      <c r="B1818" s="19" t="s">
        <v>1887</v>
      </c>
      <c r="C1818" s="18" t="s">
        <v>170</v>
      </c>
      <c r="D1818" s="18" t="s">
        <v>1888</v>
      </c>
      <c r="E1818" s="20">
        <v>8.0000000000000004E-4</v>
      </c>
      <c r="F1818" s="21">
        <v>6.35</v>
      </c>
      <c r="G1818" s="21">
        <f t="shared" si="16"/>
        <v>0.01</v>
      </c>
    </row>
    <row r="1819" spans="1:7" ht="15" customHeight="1">
      <c r="A1819" s="18" t="s">
        <v>1942</v>
      </c>
      <c r="B1819" s="19" t="s">
        <v>1943</v>
      </c>
      <c r="C1819" s="18" t="s">
        <v>170</v>
      </c>
      <c r="D1819" s="18" t="s">
        <v>196</v>
      </c>
      <c r="E1819" s="20">
        <v>2.0000000000000001E-4</v>
      </c>
      <c r="F1819" s="21">
        <v>36.9</v>
      </c>
      <c r="G1819" s="21">
        <f t="shared" si="16"/>
        <v>0.01</v>
      </c>
    </row>
    <row r="1820" spans="1:7" ht="15" customHeight="1">
      <c r="A1820" s="18" t="s">
        <v>1889</v>
      </c>
      <c r="B1820" s="19" t="s">
        <v>1890</v>
      </c>
      <c r="C1820" s="18" t="s">
        <v>170</v>
      </c>
      <c r="D1820" s="18" t="s">
        <v>196</v>
      </c>
      <c r="E1820" s="20">
        <v>4.4999999999999997E-3</v>
      </c>
      <c r="F1820" s="21">
        <v>4.9000000000000004</v>
      </c>
      <c r="G1820" s="21">
        <f t="shared" si="16"/>
        <v>0.02</v>
      </c>
    </row>
    <row r="1821" spans="1:7" ht="15" customHeight="1">
      <c r="A1821" s="18" t="s">
        <v>1891</v>
      </c>
      <c r="B1821" s="19" t="s">
        <v>1892</v>
      </c>
      <c r="C1821" s="18" t="s">
        <v>170</v>
      </c>
      <c r="D1821" s="18" t="s">
        <v>196</v>
      </c>
      <c r="E1821" s="20">
        <v>1.8E-3</v>
      </c>
      <c r="F1821" s="21">
        <v>18</v>
      </c>
      <c r="G1821" s="21">
        <f t="shared" si="16"/>
        <v>0.03</v>
      </c>
    </row>
    <row r="1822" spans="1:7" ht="21" customHeight="1">
      <c r="A1822" s="18" t="s">
        <v>1893</v>
      </c>
      <c r="B1822" s="19" t="s">
        <v>1894</v>
      </c>
      <c r="C1822" s="18" t="s">
        <v>170</v>
      </c>
      <c r="D1822" s="18" t="s">
        <v>196</v>
      </c>
      <c r="E1822" s="20">
        <v>0.1018</v>
      </c>
      <c r="F1822" s="21">
        <v>5</v>
      </c>
      <c r="G1822" s="21">
        <f t="shared" si="16"/>
        <v>0.51</v>
      </c>
    </row>
    <row r="1823" spans="1:7" ht="15" customHeight="1">
      <c r="A1823" s="18" t="s">
        <v>1895</v>
      </c>
      <c r="B1823" s="19" t="s">
        <v>1896</v>
      </c>
      <c r="C1823" s="18" t="s">
        <v>170</v>
      </c>
      <c r="D1823" s="18" t="s">
        <v>196</v>
      </c>
      <c r="E1823" s="20">
        <v>4.4999999999999997E-3</v>
      </c>
      <c r="F1823" s="21">
        <v>12.54</v>
      </c>
      <c r="G1823" s="21">
        <f t="shared" si="16"/>
        <v>0.06</v>
      </c>
    </row>
    <row r="1824" spans="1:7" ht="15" customHeight="1">
      <c r="A1824" s="18" t="s">
        <v>1944</v>
      </c>
      <c r="B1824" s="19" t="s">
        <v>1945</v>
      </c>
      <c r="C1824" s="18" t="s">
        <v>170</v>
      </c>
      <c r="D1824" s="18" t="s">
        <v>196</v>
      </c>
      <c r="E1824" s="20">
        <v>2.9999999999999997E-4</v>
      </c>
      <c r="F1824" s="21">
        <v>18.579999999999998</v>
      </c>
      <c r="G1824" s="21">
        <f t="shared" si="16"/>
        <v>0.01</v>
      </c>
    </row>
    <row r="1825" spans="1:7" ht="15" customHeight="1">
      <c r="A1825" s="18" t="s">
        <v>1901</v>
      </c>
      <c r="B1825" s="19" t="s">
        <v>1902</v>
      </c>
      <c r="C1825" s="18" t="s">
        <v>170</v>
      </c>
      <c r="D1825" s="18" t="s">
        <v>196</v>
      </c>
      <c r="E1825" s="20">
        <v>9.4100000000000003E-2</v>
      </c>
      <c r="F1825" s="21">
        <v>4.5</v>
      </c>
      <c r="G1825" s="21">
        <f t="shared" si="16"/>
        <v>0.42</v>
      </c>
    </row>
    <row r="1826" spans="1:7" ht="15" customHeight="1">
      <c r="A1826" s="1"/>
      <c r="B1826" s="1"/>
      <c r="C1826" s="1"/>
      <c r="D1826" s="1"/>
      <c r="E1826" s="77" t="s">
        <v>513</v>
      </c>
      <c r="F1826" s="77"/>
      <c r="G1826" s="22">
        <f>SUM(G1808:G1825)</f>
        <v>3.899999999999999</v>
      </c>
    </row>
    <row r="1827" spans="1:7" ht="15" customHeight="1">
      <c r="A1827" s="1"/>
      <c r="B1827" s="1"/>
      <c r="C1827" s="1"/>
      <c r="D1827" s="1"/>
      <c r="E1827" s="78" t="s">
        <v>522</v>
      </c>
      <c r="F1827" s="78"/>
      <c r="G1827" s="4">
        <f>SUM(G1826)</f>
        <v>3.899999999999999</v>
      </c>
    </row>
    <row r="1828" spans="1:7" ht="15" customHeight="1">
      <c r="A1828" s="1"/>
      <c r="B1828" s="1"/>
      <c r="C1828" s="1"/>
      <c r="D1828" s="1"/>
      <c r="E1828" s="78" t="s">
        <v>523</v>
      </c>
      <c r="F1828" s="78"/>
      <c r="G1828" s="4">
        <f>ROUND(G1827*(0/100),2)</f>
        <v>0</v>
      </c>
    </row>
    <row r="1829" spans="1:7" ht="15" customHeight="1">
      <c r="A1829" s="1"/>
      <c r="B1829" s="1"/>
      <c r="C1829" s="1"/>
      <c r="D1829" s="1"/>
      <c r="E1829" s="78" t="s">
        <v>524</v>
      </c>
      <c r="F1829" s="78"/>
      <c r="G1829" s="4">
        <f>G1828+G1827</f>
        <v>3.899999999999999</v>
      </c>
    </row>
    <row r="1830" spans="1:7" ht="9.9499999999999993" customHeight="1">
      <c r="A1830" s="1"/>
      <c r="B1830" s="1"/>
      <c r="C1830" s="1"/>
      <c r="D1830" s="1"/>
      <c r="E1830" s="79"/>
      <c r="F1830" s="79"/>
      <c r="G1830" s="79"/>
    </row>
    <row r="1831" spans="1:7" ht="20.100000000000001" customHeight="1">
      <c r="A1831" s="80" t="s">
        <v>1946</v>
      </c>
      <c r="B1831" s="80"/>
      <c r="C1831" s="80"/>
      <c r="D1831" s="80"/>
      <c r="E1831" s="80"/>
      <c r="F1831" s="80"/>
      <c r="G1831" s="80"/>
    </row>
    <row r="1832" spans="1:7" ht="15" customHeight="1">
      <c r="A1832" s="76" t="s">
        <v>807</v>
      </c>
      <c r="B1832" s="76"/>
      <c r="C1832" s="12" t="s">
        <v>4</v>
      </c>
      <c r="D1832" s="12" t="s">
        <v>501</v>
      </c>
      <c r="E1832" s="12" t="s">
        <v>502</v>
      </c>
      <c r="F1832" s="12" t="s">
        <v>503</v>
      </c>
      <c r="G1832" s="12" t="s">
        <v>504</v>
      </c>
    </row>
    <row r="1833" spans="1:7" ht="29.1" customHeight="1">
      <c r="A1833" s="18" t="s">
        <v>1947</v>
      </c>
      <c r="B1833" s="19" t="s">
        <v>1948</v>
      </c>
      <c r="C1833" s="18" t="s">
        <v>14</v>
      </c>
      <c r="D1833" s="18" t="s">
        <v>840</v>
      </c>
      <c r="E1833" s="20">
        <v>8.7999999999999995E-2</v>
      </c>
      <c r="F1833" s="21">
        <v>32.36</v>
      </c>
      <c r="G1833" s="21">
        <f>TRUNC(TRUNC(E1833,8)*F1833,2)</f>
        <v>2.84</v>
      </c>
    </row>
    <row r="1834" spans="1:7" ht="29.1" customHeight="1">
      <c r="A1834" s="18" t="s">
        <v>1949</v>
      </c>
      <c r="B1834" s="19" t="s">
        <v>1950</v>
      </c>
      <c r="C1834" s="18" t="s">
        <v>14</v>
      </c>
      <c r="D1834" s="18" t="s">
        <v>810</v>
      </c>
      <c r="E1834" s="20">
        <v>2.1999999999999999E-2</v>
      </c>
      <c r="F1834" s="21">
        <v>33.75</v>
      </c>
      <c r="G1834" s="21">
        <f>TRUNC(TRUNC(E1834,8)*F1834,2)</f>
        <v>0.74</v>
      </c>
    </row>
    <row r="1835" spans="1:7" ht="18" customHeight="1">
      <c r="A1835" s="1"/>
      <c r="B1835" s="1"/>
      <c r="C1835" s="1"/>
      <c r="D1835" s="1"/>
      <c r="E1835" s="77" t="s">
        <v>811</v>
      </c>
      <c r="F1835" s="77"/>
      <c r="G1835" s="22">
        <f>SUM(G1833:G1834)</f>
        <v>3.58</v>
      </c>
    </row>
    <row r="1836" spans="1:7" ht="15" customHeight="1">
      <c r="A1836" s="76" t="s">
        <v>553</v>
      </c>
      <c r="B1836" s="76"/>
      <c r="C1836" s="12" t="s">
        <v>4</v>
      </c>
      <c r="D1836" s="12" t="s">
        <v>501</v>
      </c>
      <c r="E1836" s="12" t="s">
        <v>502</v>
      </c>
      <c r="F1836" s="12" t="s">
        <v>503</v>
      </c>
      <c r="G1836" s="12" t="s">
        <v>504</v>
      </c>
    </row>
    <row r="1837" spans="1:7" ht="29.1" customHeight="1">
      <c r="A1837" s="18" t="s">
        <v>1951</v>
      </c>
      <c r="B1837" s="19" t="s">
        <v>1952</v>
      </c>
      <c r="C1837" s="18" t="s">
        <v>14</v>
      </c>
      <c r="D1837" s="18" t="s">
        <v>48</v>
      </c>
      <c r="E1837" s="20">
        <v>0.13600000000000001</v>
      </c>
      <c r="F1837" s="21">
        <v>98.3</v>
      </c>
      <c r="G1837" s="21">
        <f>TRUNC(TRUNC(E1837,8)*F1837,2)</f>
        <v>13.36</v>
      </c>
    </row>
    <row r="1838" spans="1:7" ht="21" customHeight="1">
      <c r="A1838" s="18" t="s">
        <v>1548</v>
      </c>
      <c r="B1838" s="19" t="s">
        <v>1549</v>
      </c>
      <c r="C1838" s="18" t="s">
        <v>14</v>
      </c>
      <c r="D1838" s="18" t="s">
        <v>81</v>
      </c>
      <c r="E1838" s="20">
        <v>2.3420000000000001</v>
      </c>
      <c r="F1838" s="21">
        <v>11.26</v>
      </c>
      <c r="G1838" s="21">
        <f>TRUNC(TRUNC(E1838,8)*F1838,2)</f>
        <v>26.37</v>
      </c>
    </row>
    <row r="1839" spans="1:7" ht="15" customHeight="1">
      <c r="A1839" s="18" t="s">
        <v>1953</v>
      </c>
      <c r="B1839" s="19" t="s">
        <v>1954</v>
      </c>
      <c r="C1839" s="18" t="s">
        <v>14</v>
      </c>
      <c r="D1839" s="18" t="s">
        <v>101</v>
      </c>
      <c r="E1839" s="20">
        <v>1.2E-2</v>
      </c>
      <c r="F1839" s="21">
        <v>13.61</v>
      </c>
      <c r="G1839" s="21">
        <f>TRUNC(TRUNC(E1839,8)*F1839,2)</f>
        <v>0.16</v>
      </c>
    </row>
    <row r="1840" spans="1:7" ht="15" customHeight="1">
      <c r="A1840" s="1"/>
      <c r="B1840" s="1"/>
      <c r="C1840" s="1"/>
      <c r="D1840" s="1"/>
      <c r="E1840" s="77" t="s">
        <v>555</v>
      </c>
      <c r="F1840" s="77"/>
      <c r="G1840" s="22">
        <f>SUM(G1837:G1839)</f>
        <v>39.89</v>
      </c>
    </row>
    <row r="1841" spans="1:7" ht="15" customHeight="1">
      <c r="A1841" s="76" t="s">
        <v>586</v>
      </c>
      <c r="B1841" s="76"/>
      <c r="C1841" s="12" t="s">
        <v>4</v>
      </c>
      <c r="D1841" s="12" t="s">
        <v>501</v>
      </c>
      <c r="E1841" s="12" t="s">
        <v>502</v>
      </c>
      <c r="F1841" s="12" t="s">
        <v>503</v>
      </c>
      <c r="G1841" s="12" t="s">
        <v>504</v>
      </c>
    </row>
    <row r="1842" spans="1:7" ht="21" customHeight="1">
      <c r="A1842" s="18" t="s">
        <v>795</v>
      </c>
      <c r="B1842" s="19" t="s">
        <v>796</v>
      </c>
      <c r="C1842" s="18" t="s">
        <v>14</v>
      </c>
      <c r="D1842" s="18" t="s">
        <v>15</v>
      </c>
      <c r="E1842" s="20">
        <v>3.2000000000000001E-2</v>
      </c>
      <c r="F1842" s="21">
        <v>23.13</v>
      </c>
      <c r="G1842" s="21">
        <f>TRUNC(TRUNC(E1842,8)*F1842,2)</f>
        <v>0.74</v>
      </c>
    </row>
    <row r="1843" spans="1:7" ht="21" customHeight="1">
      <c r="A1843" s="18" t="s">
        <v>605</v>
      </c>
      <c r="B1843" s="19" t="s">
        <v>606</v>
      </c>
      <c r="C1843" s="18" t="s">
        <v>14</v>
      </c>
      <c r="D1843" s="18" t="s">
        <v>15</v>
      </c>
      <c r="E1843" s="20">
        <v>8.3000000000000004E-2</v>
      </c>
      <c r="F1843" s="21">
        <v>28.52</v>
      </c>
      <c r="G1843" s="21">
        <f>TRUNC(TRUNC(E1843,8)*F1843,2)</f>
        <v>2.36</v>
      </c>
    </row>
    <row r="1844" spans="1:7" ht="18" customHeight="1">
      <c r="A1844" s="1"/>
      <c r="B1844" s="1"/>
      <c r="C1844" s="1"/>
      <c r="D1844" s="1"/>
      <c r="E1844" s="77" t="s">
        <v>589</v>
      </c>
      <c r="F1844" s="77"/>
      <c r="G1844" s="22">
        <f>SUM(G1842:G1843)</f>
        <v>3.0999999999999996</v>
      </c>
    </row>
    <row r="1845" spans="1:7" ht="15" customHeight="1">
      <c r="A1845" s="1"/>
      <c r="B1845" s="1"/>
      <c r="C1845" s="1"/>
      <c r="D1845" s="1"/>
      <c r="E1845" s="78" t="s">
        <v>522</v>
      </c>
      <c r="F1845" s="78"/>
      <c r="G1845" s="4">
        <f>SUM(G1835,G1840,G1844)</f>
        <v>46.57</v>
      </c>
    </row>
    <row r="1846" spans="1:7" ht="15" customHeight="1">
      <c r="A1846" s="1"/>
      <c r="B1846" s="1"/>
      <c r="C1846" s="1"/>
      <c r="D1846" s="1"/>
      <c r="E1846" s="78" t="s">
        <v>523</v>
      </c>
      <c r="F1846" s="78"/>
      <c r="G1846" s="4">
        <f>ROUND(G1845*(0/100),2)</f>
        <v>0</v>
      </c>
    </row>
    <row r="1847" spans="1:7" ht="15" customHeight="1">
      <c r="A1847" s="1"/>
      <c r="B1847" s="1"/>
      <c r="C1847" s="1"/>
      <c r="D1847" s="1"/>
      <c r="E1847" s="78" t="s">
        <v>524</v>
      </c>
      <c r="F1847" s="78"/>
      <c r="G1847" s="4">
        <f>G1846+G1845</f>
        <v>46.57</v>
      </c>
    </row>
    <row r="1848" spans="1:7" ht="9.9499999999999993" customHeight="1">
      <c r="A1848" s="1"/>
      <c r="B1848" s="1"/>
      <c r="C1848" s="1"/>
      <c r="D1848" s="1"/>
      <c r="E1848" s="79"/>
      <c r="F1848" s="79"/>
      <c r="G1848" s="79"/>
    </row>
    <row r="1849" spans="1:7" ht="20.100000000000001" customHeight="1">
      <c r="A1849" s="80" t="s">
        <v>1955</v>
      </c>
      <c r="B1849" s="80"/>
      <c r="C1849" s="80"/>
      <c r="D1849" s="80"/>
      <c r="E1849" s="80"/>
      <c r="F1849" s="80"/>
      <c r="G1849" s="80"/>
    </row>
    <row r="1850" spans="1:7" ht="15" customHeight="1">
      <c r="A1850" s="76" t="s">
        <v>807</v>
      </c>
      <c r="B1850" s="76"/>
      <c r="C1850" s="12" t="s">
        <v>4</v>
      </c>
      <c r="D1850" s="12" t="s">
        <v>501</v>
      </c>
      <c r="E1850" s="12" t="s">
        <v>502</v>
      </c>
      <c r="F1850" s="12" t="s">
        <v>503</v>
      </c>
      <c r="G1850" s="12" t="s">
        <v>504</v>
      </c>
    </row>
    <row r="1851" spans="1:7" ht="29.1" customHeight="1">
      <c r="A1851" s="18" t="s">
        <v>1947</v>
      </c>
      <c r="B1851" s="19" t="s">
        <v>1948</v>
      </c>
      <c r="C1851" s="18" t="s">
        <v>14</v>
      </c>
      <c r="D1851" s="18" t="s">
        <v>840</v>
      </c>
      <c r="E1851" s="20">
        <v>0.255</v>
      </c>
      <c r="F1851" s="21">
        <v>32.36</v>
      </c>
      <c r="G1851" s="21">
        <f>TRUNC(TRUNC(E1851,8)*F1851,2)</f>
        <v>8.25</v>
      </c>
    </row>
    <row r="1852" spans="1:7" ht="29.1" customHeight="1">
      <c r="A1852" s="18" t="s">
        <v>1949</v>
      </c>
      <c r="B1852" s="19" t="s">
        <v>1950</v>
      </c>
      <c r="C1852" s="18" t="s">
        <v>14</v>
      </c>
      <c r="D1852" s="18" t="s">
        <v>810</v>
      </c>
      <c r="E1852" s="20">
        <v>6.3E-2</v>
      </c>
      <c r="F1852" s="21">
        <v>33.75</v>
      </c>
      <c r="G1852" s="21">
        <f>TRUNC(TRUNC(E1852,8)*F1852,2)</f>
        <v>2.12</v>
      </c>
    </row>
    <row r="1853" spans="1:7" ht="18" customHeight="1">
      <c r="A1853" s="1"/>
      <c r="B1853" s="1"/>
      <c r="C1853" s="1"/>
      <c r="D1853" s="1"/>
      <c r="E1853" s="77" t="s">
        <v>811</v>
      </c>
      <c r="F1853" s="77"/>
      <c r="G1853" s="22">
        <f>SUM(G1851:G1852)</f>
        <v>10.370000000000001</v>
      </c>
    </row>
    <row r="1854" spans="1:7" ht="15" customHeight="1">
      <c r="A1854" s="76" t="s">
        <v>553</v>
      </c>
      <c r="B1854" s="76"/>
      <c r="C1854" s="12" t="s">
        <v>4</v>
      </c>
      <c r="D1854" s="12" t="s">
        <v>501</v>
      </c>
      <c r="E1854" s="12" t="s">
        <v>502</v>
      </c>
      <c r="F1854" s="12" t="s">
        <v>503</v>
      </c>
      <c r="G1854" s="12" t="s">
        <v>504</v>
      </c>
    </row>
    <row r="1855" spans="1:7" ht="29.1" customHeight="1">
      <c r="A1855" s="18" t="s">
        <v>1951</v>
      </c>
      <c r="B1855" s="19" t="s">
        <v>1952</v>
      </c>
      <c r="C1855" s="18" t="s">
        <v>14</v>
      </c>
      <c r="D1855" s="18" t="s">
        <v>48</v>
      </c>
      <c r="E1855" s="20">
        <v>1.3360000000000001</v>
      </c>
      <c r="F1855" s="21">
        <v>98.3</v>
      </c>
      <c r="G1855" s="21">
        <f>TRUNC(TRUNC(E1855,8)*F1855,2)</f>
        <v>131.32</v>
      </c>
    </row>
    <row r="1856" spans="1:7" ht="21" customHeight="1">
      <c r="A1856" s="18" t="s">
        <v>1548</v>
      </c>
      <c r="B1856" s="19" t="s">
        <v>1549</v>
      </c>
      <c r="C1856" s="18" t="s">
        <v>14</v>
      </c>
      <c r="D1856" s="18" t="s">
        <v>81</v>
      </c>
      <c r="E1856" s="20">
        <v>2.3079999999999998</v>
      </c>
      <c r="F1856" s="21">
        <v>11.26</v>
      </c>
      <c r="G1856" s="21">
        <f>TRUNC(TRUNC(E1856,8)*F1856,2)</f>
        <v>25.98</v>
      </c>
    </row>
    <row r="1857" spans="1:7" ht="15" customHeight="1">
      <c r="A1857" s="18" t="s">
        <v>1953</v>
      </c>
      <c r="B1857" s="19" t="s">
        <v>1954</v>
      </c>
      <c r="C1857" s="18" t="s">
        <v>14</v>
      </c>
      <c r="D1857" s="18" t="s">
        <v>101</v>
      </c>
      <c r="E1857" s="20">
        <v>0.20799999999999999</v>
      </c>
      <c r="F1857" s="21">
        <v>13.61</v>
      </c>
      <c r="G1857" s="21">
        <f>TRUNC(TRUNC(E1857,8)*F1857,2)</f>
        <v>2.83</v>
      </c>
    </row>
    <row r="1858" spans="1:7" ht="21" customHeight="1">
      <c r="A1858" s="18" t="s">
        <v>1550</v>
      </c>
      <c r="B1858" s="19" t="s">
        <v>1551</v>
      </c>
      <c r="C1858" s="18" t="s">
        <v>14</v>
      </c>
      <c r="D1858" s="18" t="s">
        <v>81</v>
      </c>
      <c r="E1858" s="20">
        <v>9.2370000000000001</v>
      </c>
      <c r="F1858" s="21">
        <v>3.94</v>
      </c>
      <c r="G1858" s="21">
        <f>TRUNC(TRUNC(E1858,8)*F1858,2)</f>
        <v>36.39</v>
      </c>
    </row>
    <row r="1859" spans="1:7" ht="15" customHeight="1">
      <c r="A1859" s="1"/>
      <c r="B1859" s="1"/>
      <c r="C1859" s="1"/>
      <c r="D1859" s="1"/>
      <c r="E1859" s="77" t="s">
        <v>555</v>
      </c>
      <c r="F1859" s="77"/>
      <c r="G1859" s="22">
        <f>SUM(G1855:G1858)</f>
        <v>196.51999999999998</v>
      </c>
    </row>
    <row r="1860" spans="1:7" ht="15" customHeight="1">
      <c r="A1860" s="76" t="s">
        <v>586</v>
      </c>
      <c r="B1860" s="76"/>
      <c r="C1860" s="12" t="s">
        <v>4</v>
      </c>
      <c r="D1860" s="12" t="s">
        <v>501</v>
      </c>
      <c r="E1860" s="12" t="s">
        <v>502</v>
      </c>
      <c r="F1860" s="12" t="s">
        <v>503</v>
      </c>
      <c r="G1860" s="12" t="s">
        <v>504</v>
      </c>
    </row>
    <row r="1861" spans="1:7" ht="21" customHeight="1">
      <c r="A1861" s="18" t="s">
        <v>795</v>
      </c>
      <c r="B1861" s="19" t="s">
        <v>796</v>
      </c>
      <c r="C1861" s="18" t="s">
        <v>14</v>
      </c>
      <c r="D1861" s="18" t="s">
        <v>15</v>
      </c>
      <c r="E1861" s="20">
        <v>0.25</v>
      </c>
      <c r="F1861" s="21">
        <v>23.13</v>
      </c>
      <c r="G1861" s="21">
        <f>TRUNC(TRUNC(E1861,8)*F1861,2)</f>
        <v>5.78</v>
      </c>
    </row>
    <row r="1862" spans="1:7" ht="21" customHeight="1">
      <c r="A1862" s="18" t="s">
        <v>605</v>
      </c>
      <c r="B1862" s="19" t="s">
        <v>606</v>
      </c>
      <c r="C1862" s="18" t="s">
        <v>14</v>
      </c>
      <c r="D1862" s="18" t="s">
        <v>15</v>
      </c>
      <c r="E1862" s="20">
        <v>1.18</v>
      </c>
      <c r="F1862" s="21">
        <v>28.52</v>
      </c>
      <c r="G1862" s="21">
        <f>TRUNC(TRUNC(E1862,8)*F1862,2)</f>
        <v>33.65</v>
      </c>
    </row>
    <row r="1863" spans="1:7" ht="18" customHeight="1">
      <c r="A1863" s="1"/>
      <c r="B1863" s="1"/>
      <c r="C1863" s="1"/>
      <c r="D1863" s="1"/>
      <c r="E1863" s="77" t="s">
        <v>589</v>
      </c>
      <c r="F1863" s="77"/>
      <c r="G1863" s="22">
        <f>SUM(G1861:G1862)</f>
        <v>39.43</v>
      </c>
    </row>
    <row r="1864" spans="1:7" ht="15" customHeight="1">
      <c r="A1864" s="1"/>
      <c r="B1864" s="1"/>
      <c r="C1864" s="1"/>
      <c r="D1864" s="1"/>
      <c r="E1864" s="78" t="s">
        <v>522</v>
      </c>
      <c r="F1864" s="78"/>
      <c r="G1864" s="4">
        <f>SUM(G1853,G1859,G1863)</f>
        <v>246.32</v>
      </c>
    </row>
    <row r="1865" spans="1:7" ht="15" customHeight="1">
      <c r="A1865" s="1"/>
      <c r="B1865" s="1"/>
      <c r="C1865" s="1"/>
      <c r="D1865" s="1"/>
      <c r="E1865" s="78" t="s">
        <v>523</v>
      </c>
      <c r="F1865" s="78"/>
      <c r="G1865" s="4">
        <f>ROUND(G1864*(0/100),2)</f>
        <v>0</v>
      </c>
    </row>
    <row r="1866" spans="1:7" ht="15" customHeight="1">
      <c r="A1866" s="1"/>
      <c r="B1866" s="1"/>
      <c r="C1866" s="1"/>
      <c r="D1866" s="1"/>
      <c r="E1866" s="78" t="s">
        <v>524</v>
      </c>
      <c r="F1866" s="78"/>
      <c r="G1866" s="4">
        <f>G1865+G1864</f>
        <v>246.32</v>
      </c>
    </row>
    <row r="1867" spans="1:7" ht="9.9499999999999993" customHeight="1">
      <c r="A1867" s="1"/>
      <c r="B1867" s="1"/>
      <c r="C1867" s="1"/>
      <c r="D1867" s="1"/>
      <c r="E1867" s="79"/>
      <c r="F1867" s="79"/>
      <c r="G1867" s="79"/>
    </row>
    <row r="1868" spans="1:7" ht="20.100000000000001" customHeight="1">
      <c r="A1868" s="80" t="s">
        <v>1956</v>
      </c>
      <c r="B1868" s="80"/>
      <c r="C1868" s="80"/>
      <c r="D1868" s="80"/>
      <c r="E1868" s="80"/>
      <c r="F1868" s="80"/>
      <c r="G1868" s="80"/>
    </row>
    <row r="1869" spans="1:7" ht="15" customHeight="1">
      <c r="A1869" s="76" t="s">
        <v>807</v>
      </c>
      <c r="B1869" s="76"/>
      <c r="C1869" s="12" t="s">
        <v>4</v>
      </c>
      <c r="D1869" s="12" t="s">
        <v>501</v>
      </c>
      <c r="E1869" s="12" t="s">
        <v>502</v>
      </c>
      <c r="F1869" s="12" t="s">
        <v>503</v>
      </c>
      <c r="G1869" s="12" t="s">
        <v>504</v>
      </c>
    </row>
    <row r="1870" spans="1:7" ht="29.1" customHeight="1">
      <c r="A1870" s="18" t="s">
        <v>1947</v>
      </c>
      <c r="B1870" s="19" t="s">
        <v>1948</v>
      </c>
      <c r="C1870" s="18" t="s">
        <v>14</v>
      </c>
      <c r="D1870" s="18" t="s">
        <v>840</v>
      </c>
      <c r="E1870" s="20">
        <v>0.255</v>
      </c>
      <c r="F1870" s="21">
        <v>32.36</v>
      </c>
      <c r="G1870" s="21">
        <f>TRUNC(TRUNC(E1870,8)*F1870,2)</f>
        <v>8.25</v>
      </c>
    </row>
    <row r="1871" spans="1:7" ht="29.1" customHeight="1">
      <c r="A1871" s="18" t="s">
        <v>1949</v>
      </c>
      <c r="B1871" s="19" t="s">
        <v>1950</v>
      </c>
      <c r="C1871" s="18" t="s">
        <v>14</v>
      </c>
      <c r="D1871" s="18" t="s">
        <v>810</v>
      </c>
      <c r="E1871" s="20">
        <v>6.3E-2</v>
      </c>
      <c r="F1871" s="21">
        <v>33.75</v>
      </c>
      <c r="G1871" s="21">
        <f>TRUNC(TRUNC(E1871,8)*F1871,2)</f>
        <v>2.12</v>
      </c>
    </row>
    <row r="1872" spans="1:7" ht="18" customHeight="1">
      <c r="A1872" s="1"/>
      <c r="B1872" s="1"/>
      <c r="C1872" s="1"/>
      <c r="D1872" s="1"/>
      <c r="E1872" s="77" t="s">
        <v>811</v>
      </c>
      <c r="F1872" s="77"/>
      <c r="G1872" s="22">
        <f>SUM(G1870:G1871)</f>
        <v>10.370000000000001</v>
      </c>
    </row>
    <row r="1873" spans="1:7" ht="15" customHeight="1">
      <c r="A1873" s="76" t="s">
        <v>553</v>
      </c>
      <c r="B1873" s="76"/>
      <c r="C1873" s="12" t="s">
        <v>4</v>
      </c>
      <c r="D1873" s="12" t="s">
        <v>501</v>
      </c>
      <c r="E1873" s="12" t="s">
        <v>502</v>
      </c>
      <c r="F1873" s="12" t="s">
        <v>503</v>
      </c>
      <c r="G1873" s="12" t="s">
        <v>504</v>
      </c>
    </row>
    <row r="1874" spans="1:7" ht="29.1" customHeight="1">
      <c r="A1874" s="18" t="s">
        <v>1957</v>
      </c>
      <c r="B1874" s="19" t="s">
        <v>1958</v>
      </c>
      <c r="C1874" s="18" t="s">
        <v>14</v>
      </c>
      <c r="D1874" s="18" t="s">
        <v>48</v>
      </c>
      <c r="E1874" s="20">
        <v>1.3360000000000001</v>
      </c>
      <c r="F1874" s="21">
        <v>58.04</v>
      </c>
      <c r="G1874" s="21">
        <f>TRUNC(TRUNC(E1874,8)*F1874,2)</f>
        <v>77.540000000000006</v>
      </c>
    </row>
    <row r="1875" spans="1:7" ht="21" customHeight="1">
      <c r="A1875" s="18" t="s">
        <v>1548</v>
      </c>
      <c r="B1875" s="19" t="s">
        <v>1549</v>
      </c>
      <c r="C1875" s="18" t="s">
        <v>14</v>
      </c>
      <c r="D1875" s="18" t="s">
        <v>81</v>
      </c>
      <c r="E1875" s="20">
        <v>2.3079999999999998</v>
      </c>
      <c r="F1875" s="21">
        <v>11.26</v>
      </c>
      <c r="G1875" s="21">
        <f>TRUNC(TRUNC(E1875,8)*F1875,2)</f>
        <v>25.98</v>
      </c>
    </row>
    <row r="1876" spans="1:7" ht="15" customHeight="1">
      <c r="A1876" s="18" t="s">
        <v>1953</v>
      </c>
      <c r="B1876" s="19" t="s">
        <v>1954</v>
      </c>
      <c r="C1876" s="18" t="s">
        <v>14</v>
      </c>
      <c r="D1876" s="18" t="s">
        <v>101</v>
      </c>
      <c r="E1876" s="20">
        <v>0.20799999999999999</v>
      </c>
      <c r="F1876" s="21">
        <v>13.61</v>
      </c>
      <c r="G1876" s="21">
        <f>TRUNC(TRUNC(E1876,8)*F1876,2)</f>
        <v>2.83</v>
      </c>
    </row>
    <row r="1877" spans="1:7" ht="21" customHeight="1">
      <c r="A1877" s="18" t="s">
        <v>1550</v>
      </c>
      <c r="B1877" s="19" t="s">
        <v>1551</v>
      </c>
      <c r="C1877" s="18" t="s">
        <v>14</v>
      </c>
      <c r="D1877" s="18" t="s">
        <v>81</v>
      </c>
      <c r="E1877" s="20">
        <v>9.2370000000000001</v>
      </c>
      <c r="F1877" s="21">
        <v>3.94</v>
      </c>
      <c r="G1877" s="21">
        <f>TRUNC(TRUNC(E1877,8)*F1877,2)</f>
        <v>36.39</v>
      </c>
    </row>
    <row r="1878" spans="1:7" ht="15" customHeight="1">
      <c r="A1878" s="1"/>
      <c r="B1878" s="1"/>
      <c r="C1878" s="1"/>
      <c r="D1878" s="1"/>
      <c r="E1878" s="77" t="s">
        <v>555</v>
      </c>
      <c r="F1878" s="77"/>
      <c r="G1878" s="22">
        <f>SUM(G1874:G1877)</f>
        <v>142.74</v>
      </c>
    </row>
    <row r="1879" spans="1:7" ht="15" customHeight="1">
      <c r="A1879" s="76" t="s">
        <v>586</v>
      </c>
      <c r="B1879" s="76"/>
      <c r="C1879" s="12" t="s">
        <v>4</v>
      </c>
      <c r="D1879" s="12" t="s">
        <v>501</v>
      </c>
      <c r="E1879" s="12" t="s">
        <v>502</v>
      </c>
      <c r="F1879" s="12" t="s">
        <v>503</v>
      </c>
      <c r="G1879" s="12" t="s">
        <v>504</v>
      </c>
    </row>
    <row r="1880" spans="1:7" ht="21" customHeight="1">
      <c r="A1880" s="18" t="s">
        <v>795</v>
      </c>
      <c r="B1880" s="19" t="s">
        <v>796</v>
      </c>
      <c r="C1880" s="18" t="s">
        <v>14</v>
      </c>
      <c r="D1880" s="18" t="s">
        <v>15</v>
      </c>
      <c r="E1880" s="20">
        <v>0.25</v>
      </c>
      <c r="F1880" s="21">
        <v>23.13</v>
      </c>
      <c r="G1880" s="21">
        <f>TRUNC(TRUNC(E1880,8)*F1880,2)</f>
        <v>5.78</v>
      </c>
    </row>
    <row r="1881" spans="1:7" ht="21" customHeight="1">
      <c r="A1881" s="18" t="s">
        <v>605</v>
      </c>
      <c r="B1881" s="19" t="s">
        <v>606</v>
      </c>
      <c r="C1881" s="18" t="s">
        <v>14</v>
      </c>
      <c r="D1881" s="18" t="s">
        <v>15</v>
      </c>
      <c r="E1881" s="20">
        <v>1.18</v>
      </c>
      <c r="F1881" s="21">
        <v>28.52</v>
      </c>
      <c r="G1881" s="21">
        <f>TRUNC(TRUNC(E1881,8)*F1881,2)</f>
        <v>33.65</v>
      </c>
    </row>
    <row r="1882" spans="1:7" ht="18" customHeight="1">
      <c r="A1882" s="1"/>
      <c r="B1882" s="1"/>
      <c r="C1882" s="1"/>
      <c r="D1882" s="1"/>
      <c r="E1882" s="77" t="s">
        <v>589</v>
      </c>
      <c r="F1882" s="77"/>
      <c r="G1882" s="22">
        <f>SUM(G1880:G1881)</f>
        <v>39.43</v>
      </c>
    </row>
    <row r="1883" spans="1:7" ht="15" customHeight="1">
      <c r="A1883" s="1"/>
      <c r="B1883" s="1"/>
      <c r="C1883" s="1"/>
      <c r="D1883" s="1"/>
      <c r="E1883" s="78" t="s">
        <v>522</v>
      </c>
      <c r="F1883" s="78"/>
      <c r="G1883" s="4">
        <f>SUM(G1872,G1878,G1882)</f>
        <v>192.54000000000002</v>
      </c>
    </row>
    <row r="1884" spans="1:7" ht="15" customHeight="1">
      <c r="A1884" s="1"/>
      <c r="B1884" s="1"/>
      <c r="C1884" s="1"/>
      <c r="D1884" s="1"/>
      <c r="E1884" s="78" t="s">
        <v>523</v>
      </c>
      <c r="F1884" s="78"/>
      <c r="G1884" s="4">
        <f>ROUND(G1883*(0/100),2)</f>
        <v>0</v>
      </c>
    </row>
    <row r="1885" spans="1:7" ht="15" customHeight="1">
      <c r="A1885" s="1"/>
      <c r="B1885" s="1"/>
      <c r="C1885" s="1"/>
      <c r="D1885" s="1"/>
      <c r="E1885" s="78" t="s">
        <v>524</v>
      </c>
      <c r="F1885" s="78"/>
      <c r="G1885" s="4">
        <f>G1884+G1883</f>
        <v>192.54000000000002</v>
      </c>
    </row>
    <row r="1886" spans="1:7" ht="9.9499999999999993" customHeight="1">
      <c r="A1886" s="1"/>
      <c r="B1886" s="1"/>
      <c r="C1886" s="1"/>
      <c r="D1886" s="1"/>
      <c r="E1886" s="79"/>
      <c r="F1886" s="79"/>
      <c r="G1886" s="79"/>
    </row>
    <row r="1887" spans="1:7" ht="20.100000000000001" customHeight="1">
      <c r="A1887" s="80" t="s">
        <v>1959</v>
      </c>
      <c r="B1887" s="80"/>
      <c r="C1887" s="80"/>
      <c r="D1887" s="80"/>
      <c r="E1887" s="80"/>
      <c r="F1887" s="80"/>
      <c r="G1887" s="80"/>
    </row>
    <row r="1888" spans="1:7" ht="15" customHeight="1">
      <c r="A1888" s="76" t="s">
        <v>807</v>
      </c>
      <c r="B1888" s="76"/>
      <c r="C1888" s="12" t="s">
        <v>4</v>
      </c>
      <c r="D1888" s="12" t="s">
        <v>501</v>
      </c>
      <c r="E1888" s="12" t="s">
        <v>502</v>
      </c>
      <c r="F1888" s="12" t="s">
        <v>503</v>
      </c>
      <c r="G1888" s="12" t="s">
        <v>504</v>
      </c>
    </row>
    <row r="1889" spans="1:7" ht="29.1" customHeight="1">
      <c r="A1889" s="18" t="s">
        <v>1947</v>
      </c>
      <c r="B1889" s="19" t="s">
        <v>1948</v>
      </c>
      <c r="C1889" s="18" t="s">
        <v>14</v>
      </c>
      <c r="D1889" s="18" t="s">
        <v>840</v>
      </c>
      <c r="E1889" s="20">
        <v>0.23699999999999999</v>
      </c>
      <c r="F1889" s="21">
        <v>32.36</v>
      </c>
      <c r="G1889" s="21">
        <f>TRUNC(TRUNC(E1889,8)*F1889,2)</f>
        <v>7.66</v>
      </c>
    </row>
    <row r="1890" spans="1:7" ht="29.1" customHeight="1">
      <c r="A1890" s="18" t="s">
        <v>1949</v>
      </c>
      <c r="B1890" s="19" t="s">
        <v>1950</v>
      </c>
      <c r="C1890" s="18" t="s">
        <v>14</v>
      </c>
      <c r="D1890" s="18" t="s">
        <v>810</v>
      </c>
      <c r="E1890" s="20">
        <v>0.05</v>
      </c>
      <c r="F1890" s="21">
        <v>33.75</v>
      </c>
      <c r="G1890" s="21">
        <f>TRUNC(TRUNC(E1890,8)*F1890,2)</f>
        <v>1.68</v>
      </c>
    </row>
    <row r="1891" spans="1:7" ht="18" customHeight="1">
      <c r="A1891" s="1"/>
      <c r="B1891" s="1"/>
      <c r="C1891" s="1"/>
      <c r="D1891" s="1"/>
      <c r="E1891" s="77" t="s">
        <v>811</v>
      </c>
      <c r="F1891" s="77"/>
      <c r="G1891" s="22">
        <f>SUM(G1889:G1890)</f>
        <v>9.34</v>
      </c>
    </row>
    <row r="1892" spans="1:7" ht="15" customHeight="1">
      <c r="A1892" s="76" t="s">
        <v>553</v>
      </c>
      <c r="B1892" s="76"/>
      <c r="C1892" s="12" t="s">
        <v>4</v>
      </c>
      <c r="D1892" s="12" t="s">
        <v>501</v>
      </c>
      <c r="E1892" s="12" t="s">
        <v>502</v>
      </c>
      <c r="F1892" s="12" t="s">
        <v>503</v>
      </c>
      <c r="G1892" s="12" t="s">
        <v>504</v>
      </c>
    </row>
    <row r="1893" spans="1:7" ht="29.1" customHeight="1">
      <c r="A1893" s="18" t="s">
        <v>1957</v>
      </c>
      <c r="B1893" s="19" t="s">
        <v>1958</v>
      </c>
      <c r="C1893" s="18" t="s">
        <v>14</v>
      </c>
      <c r="D1893" s="18" t="s">
        <v>48</v>
      </c>
      <c r="E1893" s="20">
        <v>1.1459999999999999</v>
      </c>
      <c r="F1893" s="21">
        <v>58.04</v>
      </c>
      <c r="G1893" s="21">
        <f>TRUNC(TRUNC(E1893,8)*F1893,2)</f>
        <v>66.510000000000005</v>
      </c>
    </row>
    <row r="1894" spans="1:7" ht="21" customHeight="1">
      <c r="A1894" s="18" t="s">
        <v>1548</v>
      </c>
      <c r="B1894" s="19" t="s">
        <v>1549</v>
      </c>
      <c r="C1894" s="18" t="s">
        <v>14</v>
      </c>
      <c r="D1894" s="18" t="s">
        <v>81</v>
      </c>
      <c r="E1894" s="20">
        <v>0.16600000000000001</v>
      </c>
      <c r="F1894" s="21">
        <v>11.26</v>
      </c>
      <c r="G1894" s="21">
        <f>TRUNC(TRUNC(E1894,8)*F1894,2)</f>
        <v>1.86</v>
      </c>
    </row>
    <row r="1895" spans="1:7" ht="15" customHeight="1">
      <c r="A1895" s="18" t="s">
        <v>1953</v>
      </c>
      <c r="B1895" s="19" t="s">
        <v>1954</v>
      </c>
      <c r="C1895" s="18" t="s">
        <v>14</v>
      </c>
      <c r="D1895" s="18" t="s">
        <v>101</v>
      </c>
      <c r="E1895" s="20">
        <v>0.159</v>
      </c>
      <c r="F1895" s="21">
        <v>13.61</v>
      </c>
      <c r="G1895" s="21">
        <f>TRUNC(TRUNC(E1895,8)*F1895,2)</f>
        <v>2.16</v>
      </c>
    </row>
    <row r="1896" spans="1:7" ht="21" customHeight="1">
      <c r="A1896" s="18" t="s">
        <v>1550</v>
      </c>
      <c r="B1896" s="19" t="s">
        <v>1551</v>
      </c>
      <c r="C1896" s="18" t="s">
        <v>14</v>
      </c>
      <c r="D1896" s="18" t="s">
        <v>81</v>
      </c>
      <c r="E1896" s="20">
        <v>6.952</v>
      </c>
      <c r="F1896" s="21">
        <v>3.94</v>
      </c>
      <c r="G1896" s="21">
        <f>TRUNC(TRUNC(E1896,8)*F1896,2)</f>
        <v>27.39</v>
      </c>
    </row>
    <row r="1897" spans="1:7" ht="15" customHeight="1">
      <c r="A1897" s="1"/>
      <c r="B1897" s="1"/>
      <c r="C1897" s="1"/>
      <c r="D1897" s="1"/>
      <c r="E1897" s="77" t="s">
        <v>555</v>
      </c>
      <c r="F1897" s="77"/>
      <c r="G1897" s="22">
        <f>SUM(G1893:G1896)</f>
        <v>97.92</v>
      </c>
    </row>
    <row r="1898" spans="1:7" ht="15" customHeight="1">
      <c r="A1898" s="76" t="s">
        <v>586</v>
      </c>
      <c r="B1898" s="76"/>
      <c r="C1898" s="12" t="s">
        <v>4</v>
      </c>
      <c r="D1898" s="12" t="s">
        <v>501</v>
      </c>
      <c r="E1898" s="12" t="s">
        <v>502</v>
      </c>
      <c r="F1898" s="12" t="s">
        <v>503</v>
      </c>
      <c r="G1898" s="12" t="s">
        <v>504</v>
      </c>
    </row>
    <row r="1899" spans="1:7" ht="21" customHeight="1">
      <c r="A1899" s="18" t="s">
        <v>795</v>
      </c>
      <c r="B1899" s="19" t="s">
        <v>796</v>
      </c>
      <c r="C1899" s="18" t="s">
        <v>14</v>
      </c>
      <c r="D1899" s="18" t="s">
        <v>15</v>
      </c>
      <c r="E1899" s="20">
        <v>0.20200000000000001</v>
      </c>
      <c r="F1899" s="21">
        <v>23.13</v>
      </c>
      <c r="G1899" s="21">
        <f>TRUNC(TRUNC(E1899,8)*F1899,2)</f>
        <v>4.67</v>
      </c>
    </row>
    <row r="1900" spans="1:7" ht="21" customHeight="1">
      <c r="A1900" s="18" t="s">
        <v>605</v>
      </c>
      <c r="B1900" s="19" t="s">
        <v>606</v>
      </c>
      <c r="C1900" s="18" t="s">
        <v>14</v>
      </c>
      <c r="D1900" s="18" t="s">
        <v>15</v>
      </c>
      <c r="E1900" s="20">
        <v>0.91100000000000003</v>
      </c>
      <c r="F1900" s="21">
        <v>28.52</v>
      </c>
      <c r="G1900" s="21">
        <f>TRUNC(TRUNC(E1900,8)*F1900,2)</f>
        <v>25.98</v>
      </c>
    </row>
    <row r="1901" spans="1:7" ht="18" customHeight="1">
      <c r="A1901" s="1"/>
      <c r="B1901" s="1"/>
      <c r="C1901" s="1"/>
      <c r="D1901" s="1"/>
      <c r="E1901" s="77" t="s">
        <v>589</v>
      </c>
      <c r="F1901" s="77"/>
      <c r="G1901" s="22">
        <f>SUM(G1899:G1900)</f>
        <v>30.65</v>
      </c>
    </row>
    <row r="1902" spans="1:7" ht="15" customHeight="1">
      <c r="A1902" s="1"/>
      <c r="B1902" s="1"/>
      <c r="C1902" s="1"/>
      <c r="D1902" s="1"/>
      <c r="E1902" s="78" t="s">
        <v>522</v>
      </c>
      <c r="F1902" s="78"/>
      <c r="G1902" s="4">
        <f>SUM(G1891,G1897,G1901)</f>
        <v>137.91</v>
      </c>
    </row>
    <row r="1903" spans="1:7" ht="15" customHeight="1">
      <c r="A1903" s="1"/>
      <c r="B1903" s="1"/>
      <c r="C1903" s="1"/>
      <c r="D1903" s="1"/>
      <c r="E1903" s="78" t="s">
        <v>523</v>
      </c>
      <c r="F1903" s="78"/>
      <c r="G1903" s="4">
        <f>ROUND(G1902*(0/100),2)</f>
        <v>0</v>
      </c>
    </row>
    <row r="1904" spans="1:7" ht="15" customHeight="1">
      <c r="A1904" s="1"/>
      <c r="B1904" s="1"/>
      <c r="C1904" s="1"/>
      <c r="D1904" s="1"/>
      <c r="E1904" s="78" t="s">
        <v>524</v>
      </c>
      <c r="F1904" s="78"/>
      <c r="G1904" s="4">
        <f>G1903+G1902</f>
        <v>137.91</v>
      </c>
    </row>
    <row r="1905" spans="1:7" ht="9.9499999999999993" customHeight="1">
      <c r="A1905" s="1"/>
      <c r="B1905" s="1"/>
      <c r="C1905" s="1"/>
      <c r="D1905" s="1"/>
      <c r="E1905" s="79"/>
      <c r="F1905" s="79"/>
      <c r="G1905" s="79"/>
    </row>
    <row r="1906" spans="1:7" ht="27" customHeight="1">
      <c r="A1906" s="80" t="s">
        <v>1960</v>
      </c>
      <c r="B1906" s="80"/>
      <c r="C1906" s="80"/>
      <c r="D1906" s="80"/>
      <c r="E1906" s="80"/>
      <c r="F1906" s="80"/>
      <c r="G1906" s="80"/>
    </row>
    <row r="1907" spans="1:7" ht="15" customHeight="1">
      <c r="A1907" s="76" t="s">
        <v>553</v>
      </c>
      <c r="B1907" s="76"/>
      <c r="C1907" s="12" t="s">
        <v>4</v>
      </c>
      <c r="D1907" s="12" t="s">
        <v>501</v>
      </c>
      <c r="E1907" s="12" t="s">
        <v>502</v>
      </c>
      <c r="F1907" s="12" t="s">
        <v>503</v>
      </c>
      <c r="G1907" s="12" t="s">
        <v>504</v>
      </c>
    </row>
    <row r="1908" spans="1:7" ht="21" customHeight="1">
      <c r="A1908" s="18" t="s">
        <v>1961</v>
      </c>
      <c r="B1908" s="19" t="s">
        <v>1962</v>
      </c>
      <c r="C1908" s="18" t="s">
        <v>14</v>
      </c>
      <c r="D1908" s="18" t="s">
        <v>58</v>
      </c>
      <c r="E1908" s="20">
        <v>1.7857000000000001</v>
      </c>
      <c r="F1908" s="21">
        <v>3.05</v>
      </c>
      <c r="G1908" s="21">
        <f>TRUNC(TRUNC(E1908,8)*F1908,2)</f>
        <v>5.44</v>
      </c>
    </row>
    <row r="1909" spans="1:7" ht="15" customHeight="1">
      <c r="A1909" s="1"/>
      <c r="B1909" s="1"/>
      <c r="C1909" s="1"/>
      <c r="D1909" s="1"/>
      <c r="E1909" s="77" t="s">
        <v>555</v>
      </c>
      <c r="F1909" s="77"/>
      <c r="G1909" s="22">
        <f>SUM(G1908:G1908)</f>
        <v>5.44</v>
      </c>
    </row>
    <row r="1910" spans="1:7" ht="15" customHeight="1">
      <c r="A1910" s="76" t="s">
        <v>586</v>
      </c>
      <c r="B1910" s="76"/>
      <c r="C1910" s="12" t="s">
        <v>4</v>
      </c>
      <c r="D1910" s="12" t="s">
        <v>501</v>
      </c>
      <c r="E1910" s="12" t="s">
        <v>502</v>
      </c>
      <c r="F1910" s="12" t="s">
        <v>503</v>
      </c>
      <c r="G1910" s="12" t="s">
        <v>504</v>
      </c>
    </row>
    <row r="1911" spans="1:7" ht="21" customHeight="1">
      <c r="A1911" s="18" t="s">
        <v>843</v>
      </c>
      <c r="B1911" s="19" t="s">
        <v>844</v>
      </c>
      <c r="C1911" s="18" t="s">
        <v>14</v>
      </c>
      <c r="D1911" s="18" t="s">
        <v>15</v>
      </c>
      <c r="E1911" s="20">
        <v>4.8000000000000001E-2</v>
      </c>
      <c r="F1911" s="21">
        <v>22.64</v>
      </c>
      <c r="G1911" s="21">
        <f>TRUNC(TRUNC(E1911,8)*F1911,2)</f>
        <v>1.08</v>
      </c>
    </row>
    <row r="1912" spans="1:7" ht="21" customHeight="1">
      <c r="A1912" s="18" t="s">
        <v>778</v>
      </c>
      <c r="B1912" s="19" t="s">
        <v>779</v>
      </c>
      <c r="C1912" s="18" t="s">
        <v>14</v>
      </c>
      <c r="D1912" s="18" t="s">
        <v>15</v>
      </c>
      <c r="E1912" s="20">
        <v>0.2114</v>
      </c>
      <c r="F1912" s="21">
        <v>28.12</v>
      </c>
      <c r="G1912" s="21">
        <f>TRUNC(TRUNC(E1912,8)*F1912,2)</f>
        <v>5.94</v>
      </c>
    </row>
    <row r="1913" spans="1:7" ht="18" customHeight="1">
      <c r="A1913" s="1"/>
      <c r="B1913" s="1"/>
      <c r="C1913" s="1"/>
      <c r="D1913" s="1"/>
      <c r="E1913" s="77" t="s">
        <v>589</v>
      </c>
      <c r="F1913" s="77"/>
      <c r="G1913" s="22">
        <f>SUM(G1911:G1912)</f>
        <v>7.0200000000000005</v>
      </c>
    </row>
    <row r="1914" spans="1:7" ht="15" customHeight="1">
      <c r="A1914" s="1"/>
      <c r="B1914" s="1"/>
      <c r="C1914" s="1"/>
      <c r="D1914" s="1"/>
      <c r="E1914" s="78" t="s">
        <v>522</v>
      </c>
      <c r="F1914" s="78"/>
      <c r="G1914" s="4">
        <f>SUM(G1909,G1913)</f>
        <v>12.46</v>
      </c>
    </row>
    <row r="1915" spans="1:7" ht="15" customHeight="1">
      <c r="A1915" s="1"/>
      <c r="B1915" s="1"/>
      <c r="C1915" s="1"/>
      <c r="D1915" s="1"/>
      <c r="E1915" s="78" t="s">
        <v>523</v>
      </c>
      <c r="F1915" s="78"/>
      <c r="G1915" s="4">
        <f>ROUND(G1914*(0/100),2)</f>
        <v>0</v>
      </c>
    </row>
    <row r="1916" spans="1:7" ht="15" customHeight="1">
      <c r="A1916" s="1"/>
      <c r="B1916" s="1"/>
      <c r="C1916" s="1"/>
      <c r="D1916" s="1"/>
      <c r="E1916" s="78" t="s">
        <v>524</v>
      </c>
      <c r="F1916" s="78"/>
      <c r="G1916" s="4">
        <f>G1915+G1914</f>
        <v>12.46</v>
      </c>
    </row>
    <row r="1917" spans="1:7" ht="9.9499999999999993" customHeight="1">
      <c r="A1917" s="1"/>
      <c r="B1917" s="1"/>
      <c r="C1917" s="1"/>
      <c r="D1917" s="1"/>
      <c r="E1917" s="79"/>
      <c r="F1917" s="79"/>
      <c r="G1917" s="79"/>
    </row>
    <row r="1918" spans="1:7" ht="27" customHeight="1">
      <c r="A1918" s="80" t="s">
        <v>1963</v>
      </c>
      <c r="B1918" s="80"/>
      <c r="C1918" s="80"/>
      <c r="D1918" s="80"/>
      <c r="E1918" s="80"/>
      <c r="F1918" s="80"/>
      <c r="G1918" s="80"/>
    </row>
    <row r="1919" spans="1:7" ht="15" customHeight="1">
      <c r="A1919" s="76" t="s">
        <v>553</v>
      </c>
      <c r="B1919" s="76"/>
      <c r="C1919" s="12" t="s">
        <v>4</v>
      </c>
      <c r="D1919" s="12" t="s">
        <v>501</v>
      </c>
      <c r="E1919" s="12" t="s">
        <v>502</v>
      </c>
      <c r="F1919" s="12" t="s">
        <v>503</v>
      </c>
      <c r="G1919" s="12" t="s">
        <v>504</v>
      </c>
    </row>
    <row r="1920" spans="1:7" ht="21" customHeight="1">
      <c r="A1920" s="18" t="s">
        <v>1961</v>
      </c>
      <c r="B1920" s="19" t="s">
        <v>1962</v>
      </c>
      <c r="C1920" s="18" t="s">
        <v>14</v>
      </c>
      <c r="D1920" s="18" t="s">
        <v>58</v>
      </c>
      <c r="E1920" s="20">
        <v>0.66669999999999996</v>
      </c>
      <c r="F1920" s="21">
        <v>3.05</v>
      </c>
      <c r="G1920" s="21">
        <f>TRUNC(TRUNC(E1920,8)*F1920,2)</f>
        <v>2.0299999999999998</v>
      </c>
    </row>
    <row r="1921" spans="1:7" ht="15" customHeight="1">
      <c r="A1921" s="1"/>
      <c r="B1921" s="1"/>
      <c r="C1921" s="1"/>
      <c r="D1921" s="1"/>
      <c r="E1921" s="77" t="s">
        <v>555</v>
      </c>
      <c r="F1921" s="77"/>
      <c r="G1921" s="22">
        <f>SUM(G1920:G1920)</f>
        <v>2.0299999999999998</v>
      </c>
    </row>
    <row r="1922" spans="1:7" ht="15" customHeight="1">
      <c r="A1922" s="76" t="s">
        <v>586</v>
      </c>
      <c r="B1922" s="76"/>
      <c r="C1922" s="12" t="s">
        <v>4</v>
      </c>
      <c r="D1922" s="12" t="s">
        <v>501</v>
      </c>
      <c r="E1922" s="12" t="s">
        <v>502</v>
      </c>
      <c r="F1922" s="12" t="s">
        <v>503</v>
      </c>
      <c r="G1922" s="12" t="s">
        <v>504</v>
      </c>
    </row>
    <row r="1923" spans="1:7" ht="21" customHeight="1">
      <c r="A1923" s="18" t="s">
        <v>843</v>
      </c>
      <c r="B1923" s="19" t="s">
        <v>844</v>
      </c>
      <c r="C1923" s="18" t="s">
        <v>14</v>
      </c>
      <c r="D1923" s="18" t="s">
        <v>15</v>
      </c>
      <c r="E1923" s="20">
        <v>1.7899999999999999E-2</v>
      </c>
      <c r="F1923" s="21">
        <v>22.64</v>
      </c>
      <c r="G1923" s="21">
        <f>TRUNC(TRUNC(E1923,8)*F1923,2)</f>
        <v>0.4</v>
      </c>
    </row>
    <row r="1924" spans="1:7" ht="21" customHeight="1">
      <c r="A1924" s="18" t="s">
        <v>778</v>
      </c>
      <c r="B1924" s="19" t="s">
        <v>779</v>
      </c>
      <c r="C1924" s="18" t="s">
        <v>14</v>
      </c>
      <c r="D1924" s="18" t="s">
        <v>15</v>
      </c>
      <c r="E1924" s="20">
        <v>7.8899999999999998E-2</v>
      </c>
      <c r="F1924" s="21">
        <v>28.12</v>
      </c>
      <c r="G1924" s="21">
        <f>TRUNC(TRUNC(E1924,8)*F1924,2)</f>
        <v>2.21</v>
      </c>
    </row>
    <row r="1925" spans="1:7" ht="18" customHeight="1">
      <c r="A1925" s="1"/>
      <c r="B1925" s="1"/>
      <c r="C1925" s="1"/>
      <c r="D1925" s="1"/>
      <c r="E1925" s="77" t="s">
        <v>589</v>
      </c>
      <c r="F1925" s="77"/>
      <c r="G1925" s="22">
        <f>SUM(G1923:G1924)</f>
        <v>2.61</v>
      </c>
    </row>
    <row r="1926" spans="1:7" ht="15" customHeight="1">
      <c r="A1926" s="1"/>
      <c r="B1926" s="1"/>
      <c r="C1926" s="1"/>
      <c r="D1926" s="1"/>
      <c r="E1926" s="78" t="s">
        <v>522</v>
      </c>
      <c r="F1926" s="78"/>
      <c r="G1926" s="4">
        <f>SUM(G1921,G1925)</f>
        <v>4.6399999999999997</v>
      </c>
    </row>
    <row r="1927" spans="1:7" ht="15" customHeight="1">
      <c r="A1927" s="1"/>
      <c r="B1927" s="1"/>
      <c r="C1927" s="1"/>
      <c r="D1927" s="1"/>
      <c r="E1927" s="78" t="s">
        <v>523</v>
      </c>
      <c r="F1927" s="78"/>
      <c r="G1927" s="4">
        <f>ROUND(G1926*(0/100),2)</f>
        <v>0</v>
      </c>
    </row>
    <row r="1928" spans="1:7" ht="15" customHeight="1">
      <c r="A1928" s="1"/>
      <c r="B1928" s="1"/>
      <c r="C1928" s="1"/>
      <c r="D1928" s="1"/>
      <c r="E1928" s="78" t="s">
        <v>524</v>
      </c>
      <c r="F1928" s="78"/>
      <c r="G1928" s="4">
        <f>G1927+G1926</f>
        <v>4.6399999999999997</v>
      </c>
    </row>
    <row r="1929" spans="1:7" ht="9.9499999999999993" customHeight="1">
      <c r="A1929" s="1"/>
      <c r="B1929" s="1"/>
      <c r="C1929" s="1"/>
      <c r="D1929" s="1"/>
      <c r="E1929" s="79"/>
      <c r="F1929" s="79"/>
      <c r="G1929" s="79"/>
    </row>
    <row r="1930" spans="1:7" ht="20.100000000000001" customHeight="1">
      <c r="A1930" s="80" t="s">
        <v>1964</v>
      </c>
      <c r="B1930" s="80"/>
      <c r="C1930" s="80"/>
      <c r="D1930" s="80"/>
      <c r="E1930" s="80"/>
      <c r="F1930" s="80"/>
      <c r="G1930" s="80"/>
    </row>
    <row r="1931" spans="1:7" ht="15" customHeight="1">
      <c r="A1931" s="76" t="s">
        <v>553</v>
      </c>
      <c r="B1931" s="76"/>
      <c r="C1931" s="12" t="s">
        <v>4</v>
      </c>
      <c r="D1931" s="12" t="s">
        <v>501</v>
      </c>
      <c r="E1931" s="12" t="s">
        <v>502</v>
      </c>
      <c r="F1931" s="12" t="s">
        <v>503</v>
      </c>
      <c r="G1931" s="12" t="s">
        <v>504</v>
      </c>
    </row>
    <row r="1932" spans="1:7" ht="21" customHeight="1">
      <c r="A1932" s="18" t="s">
        <v>1965</v>
      </c>
      <c r="B1932" s="19" t="s">
        <v>1966</v>
      </c>
      <c r="C1932" s="18" t="s">
        <v>14</v>
      </c>
      <c r="D1932" s="18" t="s">
        <v>101</v>
      </c>
      <c r="E1932" s="20">
        <v>0.15</v>
      </c>
      <c r="F1932" s="21">
        <v>15.73</v>
      </c>
      <c r="G1932" s="21">
        <f t="shared" ref="G1932:G1939" si="17">ROUND(ROUND(E1932,8)*F1932,2)</f>
        <v>2.36</v>
      </c>
    </row>
    <row r="1933" spans="1:7" ht="29.1" customHeight="1">
      <c r="A1933" s="18" t="s">
        <v>1967</v>
      </c>
      <c r="B1933" s="19" t="s">
        <v>1968</v>
      </c>
      <c r="C1933" s="18" t="s">
        <v>14</v>
      </c>
      <c r="D1933" s="18" t="s">
        <v>48</v>
      </c>
      <c r="E1933" s="20">
        <v>0.58399999999999996</v>
      </c>
      <c r="F1933" s="21">
        <v>57.17</v>
      </c>
      <c r="G1933" s="21">
        <f t="shared" si="17"/>
        <v>33.39</v>
      </c>
    </row>
    <row r="1934" spans="1:7" ht="21" customHeight="1">
      <c r="A1934" s="18" t="s">
        <v>977</v>
      </c>
      <c r="B1934" s="19" t="s">
        <v>978</v>
      </c>
      <c r="C1934" s="18" t="s">
        <v>14</v>
      </c>
      <c r="D1934" s="18" t="s">
        <v>817</v>
      </c>
      <c r="E1934" s="20">
        <v>0.02</v>
      </c>
      <c r="F1934" s="21">
        <v>7.74</v>
      </c>
      <c r="G1934" s="21">
        <f t="shared" si="17"/>
        <v>0.15</v>
      </c>
    </row>
    <row r="1935" spans="1:7" ht="21" customHeight="1">
      <c r="A1935" s="18" t="s">
        <v>1969</v>
      </c>
      <c r="B1935" s="19" t="s">
        <v>1970</v>
      </c>
      <c r="C1935" s="18" t="s">
        <v>170</v>
      </c>
      <c r="D1935" s="18" t="s">
        <v>155</v>
      </c>
      <c r="E1935" s="20">
        <v>3.0670000000000002</v>
      </c>
      <c r="F1935" s="21">
        <v>6.75</v>
      </c>
      <c r="G1935" s="21">
        <f t="shared" si="17"/>
        <v>20.7</v>
      </c>
    </row>
    <row r="1936" spans="1:7" ht="15" customHeight="1">
      <c r="A1936" s="18" t="s">
        <v>1953</v>
      </c>
      <c r="B1936" s="19" t="s">
        <v>1954</v>
      </c>
      <c r="C1936" s="18" t="s">
        <v>14</v>
      </c>
      <c r="D1936" s="18" t="s">
        <v>101</v>
      </c>
      <c r="E1936" s="20">
        <v>2.5000000000000001E-2</v>
      </c>
      <c r="F1936" s="21">
        <v>13.61</v>
      </c>
      <c r="G1936" s="21">
        <f t="shared" si="17"/>
        <v>0.34</v>
      </c>
    </row>
    <row r="1937" spans="1:7" ht="15" customHeight="1">
      <c r="A1937" s="18" t="s">
        <v>601</v>
      </c>
      <c r="B1937" s="19" t="s">
        <v>602</v>
      </c>
      <c r="C1937" s="18" t="s">
        <v>14</v>
      </c>
      <c r="D1937" s="18" t="s">
        <v>101</v>
      </c>
      <c r="E1937" s="20">
        <v>0.1</v>
      </c>
      <c r="F1937" s="21">
        <v>13.87</v>
      </c>
      <c r="G1937" s="21">
        <f t="shared" si="17"/>
        <v>1.39</v>
      </c>
    </row>
    <row r="1938" spans="1:7" ht="21" customHeight="1">
      <c r="A1938" s="18" t="s">
        <v>603</v>
      </c>
      <c r="B1938" s="19" t="s">
        <v>604</v>
      </c>
      <c r="C1938" s="18" t="s">
        <v>14</v>
      </c>
      <c r="D1938" s="18" t="s">
        <v>81</v>
      </c>
      <c r="E1938" s="20">
        <v>2.722</v>
      </c>
      <c r="F1938" s="21">
        <v>5.71</v>
      </c>
      <c r="G1938" s="21">
        <f t="shared" si="17"/>
        <v>15.54</v>
      </c>
    </row>
    <row r="1939" spans="1:7" ht="29.1" customHeight="1">
      <c r="A1939" s="18" t="s">
        <v>622</v>
      </c>
      <c r="B1939" s="19" t="s">
        <v>623</v>
      </c>
      <c r="C1939" s="18" t="s">
        <v>14</v>
      </c>
      <c r="D1939" s="18" t="s">
        <v>81</v>
      </c>
      <c r="E1939" s="20">
        <v>0.30599999999999999</v>
      </c>
      <c r="F1939" s="21">
        <v>17.66</v>
      </c>
      <c r="G1939" s="21">
        <f t="shared" si="17"/>
        <v>5.4</v>
      </c>
    </row>
    <row r="1940" spans="1:7" ht="15" customHeight="1">
      <c r="A1940" s="1"/>
      <c r="B1940" s="1"/>
      <c r="C1940" s="1"/>
      <c r="D1940" s="1"/>
      <c r="E1940" s="77" t="s">
        <v>555</v>
      </c>
      <c r="F1940" s="77"/>
      <c r="G1940" s="22">
        <f>SUM(G1932:G1939)</f>
        <v>79.27000000000001</v>
      </c>
    </row>
    <row r="1941" spans="1:7" ht="15" customHeight="1">
      <c r="A1941" s="76" t="s">
        <v>586</v>
      </c>
      <c r="B1941" s="76"/>
      <c r="C1941" s="12" t="s">
        <v>4</v>
      </c>
      <c r="D1941" s="12" t="s">
        <v>501</v>
      </c>
      <c r="E1941" s="12" t="s">
        <v>502</v>
      </c>
      <c r="F1941" s="12" t="s">
        <v>503</v>
      </c>
      <c r="G1941" s="12" t="s">
        <v>504</v>
      </c>
    </row>
    <row r="1942" spans="1:7" ht="21" customHeight="1">
      <c r="A1942" s="18" t="s">
        <v>605</v>
      </c>
      <c r="B1942" s="19" t="s">
        <v>606</v>
      </c>
      <c r="C1942" s="18" t="s">
        <v>14</v>
      </c>
      <c r="D1942" s="18" t="s">
        <v>15</v>
      </c>
      <c r="E1942" s="20">
        <v>1.333</v>
      </c>
      <c r="F1942" s="21">
        <v>28.52</v>
      </c>
      <c r="G1942" s="21">
        <f>ROUND(ROUND(E1942,8)*F1942,2)</f>
        <v>38.020000000000003</v>
      </c>
    </row>
    <row r="1943" spans="1:7" ht="15" customHeight="1">
      <c r="A1943" s="18" t="s">
        <v>607</v>
      </c>
      <c r="B1943" s="19" t="s">
        <v>608</v>
      </c>
      <c r="C1943" s="18" t="s">
        <v>14</v>
      </c>
      <c r="D1943" s="18" t="s">
        <v>15</v>
      </c>
      <c r="E1943" s="20">
        <v>0.33300000000000002</v>
      </c>
      <c r="F1943" s="21">
        <v>22.1</v>
      </c>
      <c r="G1943" s="21">
        <f>ROUND(ROUND(E1943,8)*F1943,2)</f>
        <v>7.36</v>
      </c>
    </row>
    <row r="1944" spans="1:7" ht="18" customHeight="1">
      <c r="A1944" s="1"/>
      <c r="B1944" s="1"/>
      <c r="C1944" s="1"/>
      <c r="D1944" s="1"/>
      <c r="E1944" s="77" t="s">
        <v>589</v>
      </c>
      <c r="F1944" s="77"/>
      <c r="G1944" s="22">
        <f>SUM(G1942:G1943)</f>
        <v>45.38</v>
      </c>
    </row>
    <row r="1945" spans="1:7" ht="15" customHeight="1">
      <c r="A1945" s="1"/>
      <c r="B1945" s="1"/>
      <c r="C1945" s="1"/>
      <c r="D1945" s="1"/>
      <c r="E1945" s="78" t="s">
        <v>522</v>
      </c>
      <c r="F1945" s="78"/>
      <c r="G1945" s="4">
        <f>SUM(G1940,G1944)</f>
        <v>124.65</v>
      </c>
    </row>
    <row r="1946" spans="1:7" ht="15" customHeight="1">
      <c r="A1946" s="1"/>
      <c r="B1946" s="1"/>
      <c r="C1946" s="1"/>
      <c r="D1946" s="1"/>
      <c r="E1946" s="78" t="s">
        <v>523</v>
      </c>
      <c r="F1946" s="78"/>
      <c r="G1946" s="4">
        <f>ROUND(G1945*(0/100),2)</f>
        <v>0</v>
      </c>
    </row>
    <row r="1947" spans="1:7" ht="15" customHeight="1">
      <c r="A1947" s="1"/>
      <c r="B1947" s="1"/>
      <c r="C1947" s="1"/>
      <c r="D1947" s="1"/>
      <c r="E1947" s="78" t="s">
        <v>524</v>
      </c>
      <c r="F1947" s="78"/>
      <c r="G1947" s="4">
        <f>G1946+G1945</f>
        <v>124.65</v>
      </c>
    </row>
    <row r="1948" spans="1:7" ht="9.9499999999999993" customHeight="1">
      <c r="A1948" s="1"/>
      <c r="B1948" s="1"/>
      <c r="C1948" s="1"/>
      <c r="D1948" s="1"/>
      <c r="E1948" s="79"/>
      <c r="F1948" s="79"/>
      <c r="G1948" s="79"/>
    </row>
    <row r="1949" spans="1:7" ht="20.100000000000001" customHeight="1">
      <c r="A1949" s="80" t="s">
        <v>1971</v>
      </c>
      <c r="B1949" s="80"/>
      <c r="C1949" s="80"/>
      <c r="D1949" s="80"/>
      <c r="E1949" s="80"/>
      <c r="F1949" s="80"/>
      <c r="G1949" s="80"/>
    </row>
    <row r="1950" spans="1:7" ht="15" customHeight="1">
      <c r="A1950" s="76" t="s">
        <v>500</v>
      </c>
      <c r="B1950" s="76"/>
      <c r="C1950" s="12" t="s">
        <v>4</v>
      </c>
      <c r="D1950" s="12" t="s">
        <v>501</v>
      </c>
      <c r="E1950" s="12" t="s">
        <v>502</v>
      </c>
      <c r="F1950" s="12" t="s">
        <v>503</v>
      </c>
      <c r="G1950" s="12" t="s">
        <v>504</v>
      </c>
    </row>
    <row r="1951" spans="1:7" ht="15" customHeight="1">
      <c r="A1951" s="18" t="s">
        <v>1972</v>
      </c>
      <c r="B1951" s="19" t="s">
        <v>1973</v>
      </c>
      <c r="C1951" s="18" t="s">
        <v>170</v>
      </c>
      <c r="D1951" s="18" t="s">
        <v>951</v>
      </c>
      <c r="E1951" s="20">
        <v>1.7</v>
      </c>
      <c r="F1951" s="21">
        <v>3.78</v>
      </c>
      <c r="G1951" s="21">
        <f>ROUND(ROUND(E1951,8)*F1951,2)</f>
        <v>6.43</v>
      </c>
    </row>
    <row r="1952" spans="1:7" ht="15" customHeight="1">
      <c r="A1952" s="18" t="s">
        <v>952</v>
      </c>
      <c r="B1952" s="19" t="s">
        <v>953</v>
      </c>
      <c r="C1952" s="18" t="s">
        <v>170</v>
      </c>
      <c r="D1952" s="18" t="s">
        <v>951</v>
      </c>
      <c r="E1952" s="20">
        <v>1.7</v>
      </c>
      <c r="F1952" s="21">
        <v>3.89</v>
      </c>
      <c r="G1952" s="21">
        <f>ROUND(ROUND(E1952,8)*F1952,2)</f>
        <v>6.61</v>
      </c>
    </row>
    <row r="1953" spans="1:7" ht="15" customHeight="1">
      <c r="A1953" s="1"/>
      <c r="B1953" s="1"/>
      <c r="C1953" s="1"/>
      <c r="D1953" s="1"/>
      <c r="E1953" s="77" t="s">
        <v>513</v>
      </c>
      <c r="F1953" s="77"/>
      <c r="G1953" s="22">
        <f>SUM(G1951:G1952)</f>
        <v>13.04</v>
      </c>
    </row>
    <row r="1954" spans="1:7" ht="15" customHeight="1">
      <c r="A1954" s="76" t="s">
        <v>553</v>
      </c>
      <c r="B1954" s="76"/>
      <c r="C1954" s="12" t="s">
        <v>4</v>
      </c>
      <c r="D1954" s="12" t="s">
        <v>501</v>
      </c>
      <c r="E1954" s="12" t="s">
        <v>502</v>
      </c>
      <c r="F1954" s="12" t="s">
        <v>503</v>
      </c>
      <c r="G1954" s="12" t="s">
        <v>504</v>
      </c>
    </row>
    <row r="1955" spans="1:7" ht="21" customHeight="1">
      <c r="A1955" s="18" t="s">
        <v>1974</v>
      </c>
      <c r="B1955" s="19" t="s">
        <v>1975</v>
      </c>
      <c r="C1955" s="18" t="s">
        <v>170</v>
      </c>
      <c r="D1955" s="18" t="s">
        <v>1856</v>
      </c>
      <c r="E1955" s="20">
        <v>1.4999999999999999E-2</v>
      </c>
      <c r="F1955" s="21">
        <v>8.18</v>
      </c>
      <c r="G1955" s="21">
        <f>ROUND(ROUND(E1955,8)*F1955,2)</f>
        <v>0.12</v>
      </c>
    </row>
    <row r="1956" spans="1:7" ht="21" customHeight="1">
      <c r="A1956" s="18" t="s">
        <v>1969</v>
      </c>
      <c r="B1956" s="19" t="s">
        <v>1970</v>
      </c>
      <c r="C1956" s="18" t="s">
        <v>170</v>
      </c>
      <c r="D1956" s="18" t="s">
        <v>155</v>
      </c>
      <c r="E1956" s="20">
        <v>2</v>
      </c>
      <c r="F1956" s="21">
        <v>6.75</v>
      </c>
      <c r="G1956" s="21">
        <f>ROUND(ROUND(E1956,8)*F1956,2)</f>
        <v>13.5</v>
      </c>
    </row>
    <row r="1957" spans="1:7" ht="15" customHeight="1">
      <c r="A1957" s="18" t="s">
        <v>1976</v>
      </c>
      <c r="B1957" s="19" t="s">
        <v>1977</v>
      </c>
      <c r="C1957" s="18" t="s">
        <v>170</v>
      </c>
      <c r="D1957" s="18" t="s">
        <v>917</v>
      </c>
      <c r="E1957" s="20">
        <v>0.4</v>
      </c>
      <c r="F1957" s="21">
        <v>16.86</v>
      </c>
      <c r="G1957" s="21">
        <f>ROUND(ROUND(E1957,8)*F1957,2)</f>
        <v>6.74</v>
      </c>
    </row>
    <row r="1958" spans="1:7" ht="21" customHeight="1">
      <c r="A1958" s="18" t="s">
        <v>1978</v>
      </c>
      <c r="B1958" s="19" t="s">
        <v>1979</v>
      </c>
      <c r="C1958" s="18" t="s">
        <v>170</v>
      </c>
      <c r="D1958" s="18" t="s">
        <v>155</v>
      </c>
      <c r="E1958" s="20">
        <v>1.2</v>
      </c>
      <c r="F1958" s="21">
        <v>5.65</v>
      </c>
      <c r="G1958" s="21">
        <f>ROUND(ROUND(E1958,8)*F1958,2)</f>
        <v>6.78</v>
      </c>
    </row>
    <row r="1959" spans="1:7" ht="29.1" customHeight="1">
      <c r="A1959" s="18" t="s">
        <v>1980</v>
      </c>
      <c r="B1959" s="19" t="s">
        <v>1981</v>
      </c>
      <c r="C1959" s="18" t="s">
        <v>170</v>
      </c>
      <c r="D1959" s="18" t="s">
        <v>155</v>
      </c>
      <c r="E1959" s="20">
        <v>3.67</v>
      </c>
      <c r="F1959" s="21">
        <v>24.75</v>
      </c>
      <c r="G1959" s="21">
        <f>ROUND(ROUND(E1959,8)*F1959,2)</f>
        <v>90.83</v>
      </c>
    </row>
    <row r="1960" spans="1:7" ht="15" customHeight="1">
      <c r="A1960" s="1"/>
      <c r="B1960" s="1"/>
      <c r="C1960" s="1"/>
      <c r="D1960" s="1"/>
      <c r="E1960" s="77" t="s">
        <v>555</v>
      </c>
      <c r="F1960" s="77"/>
      <c r="G1960" s="22">
        <f>SUM(G1955:G1959)</f>
        <v>117.97</v>
      </c>
    </row>
    <row r="1961" spans="1:7" ht="15" customHeight="1">
      <c r="A1961" s="76" t="s">
        <v>514</v>
      </c>
      <c r="B1961" s="76"/>
      <c r="C1961" s="12" t="s">
        <v>4</v>
      </c>
      <c r="D1961" s="12" t="s">
        <v>501</v>
      </c>
      <c r="E1961" s="12" t="s">
        <v>502</v>
      </c>
      <c r="F1961" s="12" t="s">
        <v>503</v>
      </c>
      <c r="G1961" s="12" t="s">
        <v>504</v>
      </c>
    </row>
    <row r="1962" spans="1:7" ht="15" customHeight="1">
      <c r="A1962" s="18" t="s">
        <v>1982</v>
      </c>
      <c r="B1962" s="19" t="s">
        <v>1983</v>
      </c>
      <c r="C1962" s="18" t="s">
        <v>170</v>
      </c>
      <c r="D1962" s="18" t="s">
        <v>951</v>
      </c>
      <c r="E1962" s="20">
        <v>1.7</v>
      </c>
      <c r="F1962" s="21">
        <v>19.13</v>
      </c>
      <c r="G1962" s="21">
        <f>ROUND(ROUND(E1962,8)*F1962,2)</f>
        <v>32.520000000000003</v>
      </c>
    </row>
    <row r="1963" spans="1:7" ht="15" customHeight="1">
      <c r="A1963" s="18" t="s">
        <v>958</v>
      </c>
      <c r="B1963" s="19" t="s">
        <v>959</v>
      </c>
      <c r="C1963" s="18" t="s">
        <v>170</v>
      </c>
      <c r="D1963" s="18" t="s">
        <v>951</v>
      </c>
      <c r="E1963" s="20">
        <v>1.7</v>
      </c>
      <c r="F1963" s="21">
        <v>13.65</v>
      </c>
      <c r="G1963" s="21">
        <f>ROUND(ROUND(E1963,8)*F1963,2)</f>
        <v>23.21</v>
      </c>
    </row>
    <row r="1964" spans="1:7" ht="15" customHeight="1">
      <c r="A1964" s="1"/>
      <c r="B1964" s="1"/>
      <c r="C1964" s="1"/>
      <c r="D1964" s="1"/>
      <c r="E1964" s="77" t="s">
        <v>517</v>
      </c>
      <c r="F1964" s="77"/>
      <c r="G1964" s="22">
        <f>SUM(G1962:G1963)</f>
        <v>55.730000000000004</v>
      </c>
    </row>
    <row r="1965" spans="1:7" ht="15" customHeight="1">
      <c r="A1965" s="1"/>
      <c r="B1965" s="1"/>
      <c r="C1965" s="1"/>
      <c r="D1965" s="1"/>
      <c r="E1965" s="78" t="s">
        <v>522</v>
      </c>
      <c r="F1965" s="78"/>
      <c r="G1965" s="4">
        <f>SUM(G1953,G1960,G1964)</f>
        <v>186.74</v>
      </c>
    </row>
    <row r="1966" spans="1:7" ht="15" customHeight="1">
      <c r="A1966" s="1"/>
      <c r="B1966" s="1"/>
      <c r="C1966" s="1"/>
      <c r="D1966" s="1"/>
      <c r="E1966" s="78" t="s">
        <v>523</v>
      </c>
      <c r="F1966" s="78"/>
      <c r="G1966" s="4">
        <f>ROUND(G1965*(0/100),2)</f>
        <v>0</v>
      </c>
    </row>
    <row r="1967" spans="1:7" ht="15" customHeight="1">
      <c r="A1967" s="1"/>
      <c r="B1967" s="1"/>
      <c r="C1967" s="1"/>
      <c r="D1967" s="1"/>
      <c r="E1967" s="78" t="s">
        <v>524</v>
      </c>
      <c r="F1967" s="78"/>
      <c r="G1967" s="4">
        <f>G1966+G1965</f>
        <v>186.74</v>
      </c>
    </row>
    <row r="1968" spans="1:7" ht="9.9499999999999993" customHeight="1">
      <c r="A1968" s="1"/>
      <c r="B1968" s="1"/>
      <c r="C1968" s="1"/>
      <c r="D1968" s="1"/>
      <c r="E1968" s="79"/>
      <c r="F1968" s="79"/>
      <c r="G1968" s="79"/>
    </row>
    <row r="1969" spans="1:7" ht="20.100000000000001" customHeight="1">
      <c r="A1969" s="80" t="s">
        <v>1984</v>
      </c>
      <c r="B1969" s="80"/>
      <c r="C1969" s="80"/>
      <c r="D1969" s="80"/>
      <c r="E1969" s="80"/>
      <c r="F1969" s="80"/>
      <c r="G1969" s="80"/>
    </row>
    <row r="1970" spans="1:7" ht="15" customHeight="1">
      <c r="A1970" s="76" t="s">
        <v>807</v>
      </c>
      <c r="B1970" s="76"/>
      <c r="C1970" s="12" t="s">
        <v>4</v>
      </c>
      <c r="D1970" s="12" t="s">
        <v>501</v>
      </c>
      <c r="E1970" s="12" t="s">
        <v>502</v>
      </c>
      <c r="F1970" s="12" t="s">
        <v>503</v>
      </c>
      <c r="G1970" s="12" t="s">
        <v>504</v>
      </c>
    </row>
    <row r="1971" spans="1:7" ht="38.1" customHeight="1">
      <c r="A1971" s="18" t="s">
        <v>1414</v>
      </c>
      <c r="B1971" s="19" t="s">
        <v>1415</v>
      </c>
      <c r="C1971" s="18" t="s">
        <v>14</v>
      </c>
      <c r="D1971" s="18" t="s">
        <v>840</v>
      </c>
      <c r="E1971" s="20">
        <v>0.49309999999999998</v>
      </c>
      <c r="F1971" s="21">
        <v>0.35</v>
      </c>
      <c r="G1971" s="21">
        <f>TRUNC(TRUNC(E1971,8)*F1971,2)</f>
        <v>0.17</v>
      </c>
    </row>
    <row r="1972" spans="1:7" ht="38.1" customHeight="1">
      <c r="A1972" s="18" t="s">
        <v>1416</v>
      </c>
      <c r="B1972" s="19" t="s">
        <v>1417</v>
      </c>
      <c r="C1972" s="18" t="s">
        <v>14</v>
      </c>
      <c r="D1972" s="18" t="s">
        <v>810</v>
      </c>
      <c r="E1972" s="20">
        <v>1.1137999999999999</v>
      </c>
      <c r="F1972" s="21">
        <v>1.89</v>
      </c>
      <c r="G1972" s="21">
        <f>TRUNC(TRUNC(E1972,8)*F1972,2)</f>
        <v>2.1</v>
      </c>
    </row>
    <row r="1973" spans="1:7" ht="18" customHeight="1">
      <c r="A1973" s="1"/>
      <c r="B1973" s="1"/>
      <c r="C1973" s="1"/>
      <c r="D1973" s="1"/>
      <c r="E1973" s="77" t="s">
        <v>811</v>
      </c>
      <c r="F1973" s="77"/>
      <c r="G1973" s="22">
        <f>SUM(G1971:G1972)</f>
        <v>2.27</v>
      </c>
    </row>
    <row r="1974" spans="1:7" ht="15" customHeight="1">
      <c r="A1974" s="76" t="s">
        <v>553</v>
      </c>
      <c r="B1974" s="76"/>
      <c r="C1974" s="12" t="s">
        <v>4</v>
      </c>
      <c r="D1974" s="12" t="s">
        <v>501</v>
      </c>
      <c r="E1974" s="12" t="s">
        <v>502</v>
      </c>
      <c r="F1974" s="12" t="s">
        <v>503</v>
      </c>
      <c r="G1974" s="12" t="s">
        <v>504</v>
      </c>
    </row>
    <row r="1975" spans="1:7" ht="21" customHeight="1">
      <c r="A1975" s="18" t="s">
        <v>1427</v>
      </c>
      <c r="B1975" s="19" t="s">
        <v>1428</v>
      </c>
      <c r="C1975" s="18" t="s">
        <v>14</v>
      </c>
      <c r="D1975" s="18" t="s">
        <v>118</v>
      </c>
      <c r="E1975" s="20">
        <v>0.63019999999999998</v>
      </c>
      <c r="F1975" s="21">
        <v>131.69</v>
      </c>
      <c r="G1975" s="21">
        <f>TRUNC(TRUNC(E1975,8)*F1975,2)</f>
        <v>82.99</v>
      </c>
    </row>
    <row r="1976" spans="1:7" ht="15" customHeight="1">
      <c r="A1976" s="18" t="s">
        <v>1410</v>
      </c>
      <c r="B1976" s="19" t="s">
        <v>1411</v>
      </c>
      <c r="C1976" s="18" t="s">
        <v>14</v>
      </c>
      <c r="D1976" s="18" t="s">
        <v>101</v>
      </c>
      <c r="E1976" s="20">
        <v>15.125500000000001</v>
      </c>
      <c r="F1976" s="21">
        <v>1.1499999999999999</v>
      </c>
      <c r="G1976" s="21">
        <f>TRUNC(TRUNC(E1976,8)*F1976,2)</f>
        <v>17.39</v>
      </c>
    </row>
    <row r="1977" spans="1:7" ht="15" customHeight="1">
      <c r="A1977" s="18" t="s">
        <v>1051</v>
      </c>
      <c r="B1977" s="19" t="s">
        <v>1052</v>
      </c>
      <c r="C1977" s="18" t="s">
        <v>14</v>
      </c>
      <c r="D1977" s="18" t="s">
        <v>101</v>
      </c>
      <c r="E1977" s="20">
        <v>420.15269999999998</v>
      </c>
      <c r="F1977" s="21">
        <v>0.72</v>
      </c>
      <c r="G1977" s="21">
        <f>TRUNC(TRUNC(E1977,8)*F1977,2)</f>
        <v>302.5</v>
      </c>
    </row>
    <row r="1978" spans="1:7" ht="21" customHeight="1">
      <c r="A1978" s="18" t="s">
        <v>1985</v>
      </c>
      <c r="B1978" s="19" t="s">
        <v>1986</v>
      </c>
      <c r="C1978" s="18" t="s">
        <v>14</v>
      </c>
      <c r="D1978" s="18" t="s">
        <v>118</v>
      </c>
      <c r="E1978" s="20">
        <v>0.58819999999999995</v>
      </c>
      <c r="F1978" s="21">
        <v>133.51</v>
      </c>
      <c r="G1978" s="21">
        <f>TRUNC(TRUNC(E1978,8)*F1978,2)</f>
        <v>78.53</v>
      </c>
    </row>
    <row r="1979" spans="1:7" ht="15" customHeight="1">
      <c r="A1979" s="1"/>
      <c r="B1979" s="1"/>
      <c r="C1979" s="1"/>
      <c r="D1979" s="1"/>
      <c r="E1979" s="77" t="s">
        <v>555</v>
      </c>
      <c r="F1979" s="77"/>
      <c r="G1979" s="22">
        <f>SUM(G1975:G1978)</f>
        <v>481.40999999999997</v>
      </c>
    </row>
    <row r="1980" spans="1:7" ht="15" customHeight="1">
      <c r="A1980" s="76" t="s">
        <v>586</v>
      </c>
      <c r="B1980" s="76"/>
      <c r="C1980" s="12" t="s">
        <v>4</v>
      </c>
      <c r="D1980" s="12" t="s">
        <v>501</v>
      </c>
      <c r="E1980" s="12" t="s">
        <v>502</v>
      </c>
      <c r="F1980" s="12" t="s">
        <v>503</v>
      </c>
      <c r="G1980" s="12" t="s">
        <v>504</v>
      </c>
    </row>
    <row r="1981" spans="1:7" ht="21" customHeight="1">
      <c r="A1981" s="18" t="s">
        <v>1418</v>
      </c>
      <c r="B1981" s="19" t="s">
        <v>1419</v>
      </c>
      <c r="C1981" s="18" t="s">
        <v>14</v>
      </c>
      <c r="D1981" s="18" t="s">
        <v>15</v>
      </c>
      <c r="E1981" s="20">
        <v>1.6069</v>
      </c>
      <c r="F1981" s="21">
        <v>26.7</v>
      </c>
      <c r="G1981" s="21">
        <f>TRUNC(TRUNC(E1981,8)*F1981,2)</f>
        <v>42.9</v>
      </c>
    </row>
    <row r="1982" spans="1:7" ht="15" customHeight="1">
      <c r="A1982" s="18" t="s">
        <v>607</v>
      </c>
      <c r="B1982" s="19" t="s">
        <v>608</v>
      </c>
      <c r="C1982" s="18" t="s">
        <v>14</v>
      </c>
      <c r="D1982" s="18" t="s">
        <v>15</v>
      </c>
      <c r="E1982" s="20">
        <v>2.5491999999999999</v>
      </c>
      <c r="F1982" s="21">
        <v>22.1</v>
      </c>
      <c r="G1982" s="21">
        <f>TRUNC(TRUNC(E1982,8)*F1982,2)</f>
        <v>56.33</v>
      </c>
    </row>
    <row r="1983" spans="1:7" ht="18" customHeight="1">
      <c r="A1983" s="1"/>
      <c r="B1983" s="1"/>
      <c r="C1983" s="1"/>
      <c r="D1983" s="1"/>
      <c r="E1983" s="77" t="s">
        <v>589</v>
      </c>
      <c r="F1983" s="77"/>
      <c r="G1983" s="22">
        <f>SUM(G1981:G1982)</f>
        <v>99.22999999999999</v>
      </c>
    </row>
    <row r="1984" spans="1:7" ht="15" customHeight="1">
      <c r="A1984" s="1"/>
      <c r="B1984" s="1"/>
      <c r="C1984" s="1"/>
      <c r="D1984" s="1"/>
      <c r="E1984" s="78" t="s">
        <v>522</v>
      </c>
      <c r="F1984" s="78"/>
      <c r="G1984" s="4">
        <f>SUM(G1973,G1979,G1983)</f>
        <v>582.91</v>
      </c>
    </row>
    <row r="1985" spans="1:7" ht="15" customHeight="1">
      <c r="A1985" s="1"/>
      <c r="B1985" s="1"/>
      <c r="C1985" s="1"/>
      <c r="D1985" s="1"/>
      <c r="E1985" s="78" t="s">
        <v>523</v>
      </c>
      <c r="F1985" s="78"/>
      <c r="G1985" s="4">
        <f>ROUND(G1984*(0/100),2)</f>
        <v>0</v>
      </c>
    </row>
    <row r="1986" spans="1:7" ht="15" customHeight="1">
      <c r="A1986" s="1"/>
      <c r="B1986" s="1"/>
      <c r="C1986" s="1"/>
      <c r="D1986" s="1"/>
      <c r="E1986" s="78" t="s">
        <v>524</v>
      </c>
      <c r="F1986" s="78"/>
      <c r="G1986" s="4">
        <f>G1985+G1984</f>
        <v>582.91</v>
      </c>
    </row>
    <row r="1987" spans="1:7" ht="9.9499999999999993" customHeight="1">
      <c r="A1987" s="1"/>
      <c r="B1987" s="1"/>
      <c r="C1987" s="1"/>
      <c r="D1987" s="1"/>
      <c r="E1987" s="79"/>
      <c r="F1987" s="79"/>
      <c r="G1987" s="79"/>
    </row>
    <row r="1988" spans="1:7" ht="20.100000000000001" customHeight="1">
      <c r="A1988" s="80" t="s">
        <v>1987</v>
      </c>
      <c r="B1988" s="80"/>
      <c r="C1988" s="80"/>
      <c r="D1988" s="80"/>
      <c r="E1988" s="80"/>
      <c r="F1988" s="80"/>
      <c r="G1988" s="80"/>
    </row>
    <row r="1989" spans="1:7" ht="15" customHeight="1">
      <c r="A1989" s="76" t="s">
        <v>586</v>
      </c>
      <c r="B1989" s="76"/>
      <c r="C1989" s="12" t="s">
        <v>4</v>
      </c>
      <c r="D1989" s="12" t="s">
        <v>501</v>
      </c>
      <c r="E1989" s="12" t="s">
        <v>502</v>
      </c>
      <c r="F1989" s="12" t="s">
        <v>503</v>
      </c>
      <c r="G1989" s="12" t="s">
        <v>504</v>
      </c>
    </row>
    <row r="1990" spans="1:7" ht="21" customHeight="1">
      <c r="A1990" s="18" t="s">
        <v>1988</v>
      </c>
      <c r="B1990" s="19" t="s">
        <v>1989</v>
      </c>
      <c r="C1990" s="18" t="s">
        <v>14</v>
      </c>
      <c r="D1990" s="18" t="s">
        <v>15</v>
      </c>
      <c r="E1990" s="20">
        <v>1</v>
      </c>
      <c r="F1990" s="21">
        <v>26.89</v>
      </c>
      <c r="G1990" s="21">
        <f>TRUNC(TRUNC(E1990,8)*F1990,2)</f>
        <v>26.89</v>
      </c>
    </row>
    <row r="1991" spans="1:7" ht="18" customHeight="1">
      <c r="A1991" s="1"/>
      <c r="B1991" s="1"/>
      <c r="C1991" s="1"/>
      <c r="D1991" s="1"/>
      <c r="E1991" s="77" t="s">
        <v>589</v>
      </c>
      <c r="F1991" s="77"/>
      <c r="G1991" s="22">
        <f>SUM(G1990:G1990)</f>
        <v>26.89</v>
      </c>
    </row>
    <row r="1992" spans="1:7" ht="15" customHeight="1">
      <c r="A1992" s="76" t="s">
        <v>518</v>
      </c>
      <c r="B1992" s="76"/>
      <c r="C1992" s="12" t="s">
        <v>4</v>
      </c>
      <c r="D1992" s="12" t="s">
        <v>501</v>
      </c>
      <c r="E1992" s="12" t="s">
        <v>502</v>
      </c>
      <c r="F1992" s="12" t="s">
        <v>503</v>
      </c>
      <c r="G1992" s="12" t="s">
        <v>504</v>
      </c>
    </row>
    <row r="1993" spans="1:7" ht="29.1" customHeight="1">
      <c r="A1993" s="18" t="s">
        <v>1990</v>
      </c>
      <c r="B1993" s="19" t="s">
        <v>1991</v>
      </c>
      <c r="C1993" s="18" t="s">
        <v>14</v>
      </c>
      <c r="D1993" s="18" t="s">
        <v>15</v>
      </c>
      <c r="E1993" s="20">
        <v>1</v>
      </c>
      <c r="F1993" s="21">
        <v>0.49</v>
      </c>
      <c r="G1993" s="21">
        <f>TRUNC(TRUNC(E1993,8)*F1993,2)</f>
        <v>0.49</v>
      </c>
    </row>
    <row r="1994" spans="1:7" ht="29.1" customHeight="1">
      <c r="A1994" s="18" t="s">
        <v>1992</v>
      </c>
      <c r="B1994" s="19" t="s">
        <v>1993</v>
      </c>
      <c r="C1994" s="18" t="s">
        <v>14</v>
      </c>
      <c r="D1994" s="18" t="s">
        <v>15</v>
      </c>
      <c r="E1994" s="20">
        <v>1</v>
      </c>
      <c r="F1994" s="21">
        <v>0.11</v>
      </c>
      <c r="G1994" s="21">
        <f>TRUNC(TRUNC(E1994,8)*F1994,2)</f>
        <v>0.11</v>
      </c>
    </row>
    <row r="1995" spans="1:7" ht="15" customHeight="1">
      <c r="A1995" s="1"/>
      <c r="B1995" s="1"/>
      <c r="C1995" s="1"/>
      <c r="D1995" s="1"/>
      <c r="E1995" s="77" t="s">
        <v>521</v>
      </c>
      <c r="F1995" s="77"/>
      <c r="G1995" s="22">
        <f>SUM(G1993:G1994)</f>
        <v>0.6</v>
      </c>
    </row>
    <row r="1996" spans="1:7" ht="15" customHeight="1">
      <c r="A1996" s="1"/>
      <c r="B1996" s="1"/>
      <c r="C1996" s="1"/>
      <c r="D1996" s="1"/>
      <c r="E1996" s="78" t="s">
        <v>522</v>
      </c>
      <c r="F1996" s="78"/>
      <c r="G1996" s="4">
        <f>SUM(G1991,G1995)</f>
        <v>27.490000000000002</v>
      </c>
    </row>
    <row r="1997" spans="1:7" ht="15" customHeight="1">
      <c r="A1997" s="1"/>
      <c r="B1997" s="1"/>
      <c r="C1997" s="1"/>
      <c r="D1997" s="1"/>
      <c r="E1997" s="78" t="s">
        <v>523</v>
      </c>
      <c r="F1997" s="78"/>
      <c r="G1997" s="4">
        <f>ROUND(G1996*(0/100),2)</f>
        <v>0</v>
      </c>
    </row>
    <row r="1998" spans="1:7" ht="15" customHeight="1">
      <c r="A1998" s="1"/>
      <c r="B1998" s="1"/>
      <c r="C1998" s="1"/>
      <c r="D1998" s="1"/>
      <c r="E1998" s="78" t="s">
        <v>524</v>
      </c>
      <c r="F1998" s="78"/>
      <c r="G1998" s="4">
        <f>G1997+G1996</f>
        <v>27.490000000000002</v>
      </c>
    </row>
    <row r="1999" spans="1:7" ht="9.9499999999999993" customHeight="1">
      <c r="A1999" s="1"/>
      <c r="B1999" s="1"/>
      <c r="C1999" s="1"/>
      <c r="D1999" s="1"/>
      <c r="E1999" s="79"/>
      <c r="F1999" s="79"/>
      <c r="G1999" s="79"/>
    </row>
    <row r="2000" spans="1:7" ht="20.100000000000001" customHeight="1">
      <c r="A2000" s="80" t="s">
        <v>1994</v>
      </c>
      <c r="B2000" s="80"/>
      <c r="C2000" s="80"/>
      <c r="D2000" s="80"/>
      <c r="E2000" s="80"/>
      <c r="F2000" s="80"/>
      <c r="G2000" s="80"/>
    </row>
    <row r="2001" spans="1:7" ht="15" customHeight="1">
      <c r="A2001" s="76" t="s">
        <v>586</v>
      </c>
      <c r="B2001" s="76"/>
      <c r="C2001" s="12" t="s">
        <v>4</v>
      </c>
      <c r="D2001" s="12" t="s">
        <v>501</v>
      </c>
      <c r="E2001" s="12" t="s">
        <v>502</v>
      </c>
      <c r="F2001" s="12" t="s">
        <v>503</v>
      </c>
      <c r="G2001" s="12" t="s">
        <v>504</v>
      </c>
    </row>
    <row r="2002" spans="1:7" ht="21" customHeight="1">
      <c r="A2002" s="18" t="s">
        <v>1988</v>
      </c>
      <c r="B2002" s="19" t="s">
        <v>1989</v>
      </c>
      <c r="C2002" s="18" t="s">
        <v>14</v>
      </c>
      <c r="D2002" s="18" t="s">
        <v>15</v>
      </c>
      <c r="E2002" s="20">
        <v>1</v>
      </c>
      <c r="F2002" s="21">
        <v>26.89</v>
      </c>
      <c r="G2002" s="21">
        <f>TRUNC(TRUNC(E2002,8)*F2002,2)</f>
        <v>26.89</v>
      </c>
    </row>
    <row r="2003" spans="1:7" ht="18" customHeight="1">
      <c r="A2003" s="1"/>
      <c r="B2003" s="1"/>
      <c r="C2003" s="1"/>
      <c r="D2003" s="1"/>
      <c r="E2003" s="77" t="s">
        <v>589</v>
      </c>
      <c r="F2003" s="77"/>
      <c r="G2003" s="22">
        <f>SUM(G2002:G2002)</f>
        <v>26.89</v>
      </c>
    </row>
    <row r="2004" spans="1:7" ht="15" customHeight="1">
      <c r="A2004" s="76" t="s">
        <v>518</v>
      </c>
      <c r="B2004" s="76"/>
      <c r="C2004" s="12" t="s">
        <v>4</v>
      </c>
      <c r="D2004" s="12" t="s">
        <v>501</v>
      </c>
      <c r="E2004" s="12" t="s">
        <v>502</v>
      </c>
      <c r="F2004" s="12" t="s">
        <v>503</v>
      </c>
      <c r="G2004" s="12" t="s">
        <v>504</v>
      </c>
    </row>
    <row r="2005" spans="1:7" ht="29.1" customHeight="1">
      <c r="A2005" s="18" t="s">
        <v>1990</v>
      </c>
      <c r="B2005" s="19" t="s">
        <v>1991</v>
      </c>
      <c r="C2005" s="18" t="s">
        <v>14</v>
      </c>
      <c r="D2005" s="18" t="s">
        <v>15</v>
      </c>
      <c r="E2005" s="20">
        <v>1</v>
      </c>
      <c r="F2005" s="21">
        <v>0.49</v>
      </c>
      <c r="G2005" s="21">
        <f>TRUNC(TRUNC(E2005,8)*F2005,2)</f>
        <v>0.49</v>
      </c>
    </row>
    <row r="2006" spans="1:7" ht="29.1" customHeight="1">
      <c r="A2006" s="18" t="s">
        <v>1992</v>
      </c>
      <c r="B2006" s="19" t="s">
        <v>1993</v>
      </c>
      <c r="C2006" s="18" t="s">
        <v>14</v>
      </c>
      <c r="D2006" s="18" t="s">
        <v>15</v>
      </c>
      <c r="E2006" s="20">
        <v>1</v>
      </c>
      <c r="F2006" s="21">
        <v>0.11</v>
      </c>
      <c r="G2006" s="21">
        <f>TRUNC(TRUNC(E2006,8)*F2006,2)</f>
        <v>0.11</v>
      </c>
    </row>
    <row r="2007" spans="1:7" ht="29.1" customHeight="1">
      <c r="A2007" s="18" t="s">
        <v>1995</v>
      </c>
      <c r="B2007" s="19" t="s">
        <v>1996</v>
      </c>
      <c r="C2007" s="18" t="s">
        <v>14</v>
      </c>
      <c r="D2007" s="18" t="s">
        <v>15</v>
      </c>
      <c r="E2007" s="20">
        <v>1</v>
      </c>
      <c r="F2007" s="21">
        <v>0.46</v>
      </c>
      <c r="G2007" s="21">
        <f>TRUNC(TRUNC(E2007,8)*F2007,2)</f>
        <v>0.46</v>
      </c>
    </row>
    <row r="2008" spans="1:7" ht="29.1" customHeight="1">
      <c r="A2008" s="18" t="s">
        <v>1997</v>
      </c>
      <c r="B2008" s="19" t="s">
        <v>1998</v>
      </c>
      <c r="C2008" s="18" t="s">
        <v>14</v>
      </c>
      <c r="D2008" s="18" t="s">
        <v>15</v>
      </c>
      <c r="E2008" s="20">
        <v>1</v>
      </c>
      <c r="F2008" s="21">
        <v>0.75</v>
      </c>
      <c r="G2008" s="21">
        <f>TRUNC(TRUNC(E2008,8)*F2008,2)</f>
        <v>0.75</v>
      </c>
    </row>
    <row r="2009" spans="1:7" ht="15" customHeight="1">
      <c r="A2009" s="1"/>
      <c r="B2009" s="1"/>
      <c r="C2009" s="1"/>
      <c r="D2009" s="1"/>
      <c r="E2009" s="77" t="s">
        <v>521</v>
      </c>
      <c r="F2009" s="77"/>
      <c r="G2009" s="22">
        <f>SUM(G2005:G2008)</f>
        <v>1.81</v>
      </c>
    </row>
    <row r="2010" spans="1:7" ht="15" customHeight="1">
      <c r="A2010" s="1"/>
      <c r="B2010" s="1"/>
      <c r="C2010" s="1"/>
      <c r="D2010" s="1"/>
      <c r="E2010" s="78" t="s">
        <v>522</v>
      </c>
      <c r="F2010" s="78"/>
      <c r="G2010" s="4">
        <f>SUM(G2003,G2009)</f>
        <v>28.7</v>
      </c>
    </row>
    <row r="2011" spans="1:7" ht="15" customHeight="1">
      <c r="A2011" s="1"/>
      <c r="B2011" s="1"/>
      <c r="C2011" s="1"/>
      <c r="D2011" s="1"/>
      <c r="E2011" s="78" t="s">
        <v>523</v>
      </c>
      <c r="F2011" s="78"/>
      <c r="G2011" s="4">
        <f>ROUND(G2010*(0/100),2)</f>
        <v>0</v>
      </c>
    </row>
    <row r="2012" spans="1:7" ht="15" customHeight="1">
      <c r="A2012" s="1"/>
      <c r="B2012" s="1"/>
      <c r="C2012" s="1"/>
      <c r="D2012" s="1"/>
      <c r="E2012" s="78" t="s">
        <v>524</v>
      </c>
      <c r="F2012" s="78"/>
      <c r="G2012" s="4">
        <f>G2011+G2010</f>
        <v>28.7</v>
      </c>
    </row>
    <row r="2013" spans="1:7" ht="9.9499999999999993" customHeight="1">
      <c r="A2013" s="1"/>
      <c r="B2013" s="1"/>
      <c r="C2013" s="1"/>
      <c r="D2013" s="1"/>
      <c r="E2013" s="79"/>
      <c r="F2013" s="79"/>
      <c r="G2013" s="79"/>
    </row>
    <row r="2014" spans="1:7" ht="20.100000000000001" customHeight="1">
      <c r="A2014" s="80" t="s">
        <v>1999</v>
      </c>
      <c r="B2014" s="80"/>
      <c r="C2014" s="80"/>
      <c r="D2014" s="80"/>
      <c r="E2014" s="80"/>
      <c r="F2014" s="80"/>
      <c r="G2014" s="80"/>
    </row>
    <row r="2015" spans="1:7" ht="15" customHeight="1">
      <c r="A2015" s="76" t="s">
        <v>557</v>
      </c>
      <c r="B2015" s="76"/>
      <c r="C2015" s="12" t="s">
        <v>4</v>
      </c>
      <c r="D2015" s="12" t="s">
        <v>501</v>
      </c>
      <c r="E2015" s="12" t="s">
        <v>502</v>
      </c>
      <c r="F2015" s="12" t="s">
        <v>503</v>
      </c>
      <c r="G2015" s="12" t="s">
        <v>504</v>
      </c>
    </row>
    <row r="2016" spans="1:7" ht="21" customHeight="1">
      <c r="A2016" s="18" t="s">
        <v>2000</v>
      </c>
      <c r="B2016" s="19" t="s">
        <v>2001</v>
      </c>
      <c r="C2016" s="18" t="s">
        <v>14</v>
      </c>
      <c r="D2016" s="18" t="s">
        <v>58</v>
      </c>
      <c r="E2016" s="20">
        <v>6.3999999999999997E-5</v>
      </c>
      <c r="F2016" s="21">
        <v>7763.39</v>
      </c>
      <c r="G2016" s="21">
        <f>TRUNC(TRUNC(E2016,8)*F2016,2)</f>
        <v>0.49</v>
      </c>
    </row>
    <row r="2017" spans="1:7" ht="15" customHeight="1">
      <c r="A2017" s="1"/>
      <c r="B2017" s="1"/>
      <c r="C2017" s="1"/>
      <c r="D2017" s="1"/>
      <c r="E2017" s="77" t="s">
        <v>558</v>
      </c>
      <c r="F2017" s="77"/>
      <c r="G2017" s="22">
        <f>SUM(G2016:G2016)</f>
        <v>0.49</v>
      </c>
    </row>
    <row r="2018" spans="1:7" ht="15" customHeight="1">
      <c r="A2018" s="1"/>
      <c r="B2018" s="1"/>
      <c r="C2018" s="1"/>
      <c r="D2018" s="1"/>
      <c r="E2018" s="78" t="s">
        <v>522</v>
      </c>
      <c r="F2018" s="78"/>
      <c r="G2018" s="4">
        <f>SUM(G2017)</f>
        <v>0.49</v>
      </c>
    </row>
    <row r="2019" spans="1:7" ht="15" customHeight="1">
      <c r="A2019" s="1"/>
      <c r="B2019" s="1"/>
      <c r="C2019" s="1"/>
      <c r="D2019" s="1"/>
      <c r="E2019" s="78" t="s">
        <v>523</v>
      </c>
      <c r="F2019" s="78"/>
      <c r="G2019" s="4">
        <f>ROUND(G2018*(0/100),2)</f>
        <v>0</v>
      </c>
    </row>
    <row r="2020" spans="1:7" ht="15" customHeight="1">
      <c r="A2020" s="1"/>
      <c r="B2020" s="1"/>
      <c r="C2020" s="1"/>
      <c r="D2020" s="1"/>
      <c r="E2020" s="78" t="s">
        <v>524</v>
      </c>
      <c r="F2020" s="78"/>
      <c r="G2020" s="4">
        <f>G2019+G2018</f>
        <v>0.49</v>
      </c>
    </row>
    <row r="2021" spans="1:7" ht="9.9499999999999993" customHeight="1">
      <c r="A2021" s="1"/>
      <c r="B2021" s="1"/>
      <c r="C2021" s="1"/>
      <c r="D2021" s="1"/>
      <c r="E2021" s="79"/>
      <c r="F2021" s="79"/>
      <c r="G2021" s="79"/>
    </row>
    <row r="2022" spans="1:7" ht="20.100000000000001" customHeight="1">
      <c r="A2022" s="80" t="s">
        <v>2002</v>
      </c>
      <c r="B2022" s="80"/>
      <c r="C2022" s="80"/>
      <c r="D2022" s="80"/>
      <c r="E2022" s="80"/>
      <c r="F2022" s="80"/>
      <c r="G2022" s="80"/>
    </row>
    <row r="2023" spans="1:7" ht="15" customHeight="1">
      <c r="A2023" s="76" t="s">
        <v>557</v>
      </c>
      <c r="B2023" s="76"/>
      <c r="C2023" s="12" t="s">
        <v>4</v>
      </c>
      <c r="D2023" s="12" t="s">
        <v>501</v>
      </c>
      <c r="E2023" s="12" t="s">
        <v>502</v>
      </c>
      <c r="F2023" s="12" t="s">
        <v>503</v>
      </c>
      <c r="G2023" s="12" t="s">
        <v>504</v>
      </c>
    </row>
    <row r="2024" spans="1:7" ht="21" customHeight="1">
      <c r="A2024" s="18" t="s">
        <v>2000</v>
      </c>
      <c r="B2024" s="19" t="s">
        <v>2001</v>
      </c>
      <c r="C2024" s="18" t="s">
        <v>14</v>
      </c>
      <c r="D2024" s="18" t="s">
        <v>58</v>
      </c>
      <c r="E2024" s="20">
        <v>1.4800000000000001E-5</v>
      </c>
      <c r="F2024" s="21">
        <v>7763.39</v>
      </c>
      <c r="G2024" s="21">
        <f>TRUNC(TRUNC(E2024,8)*F2024,2)</f>
        <v>0.11</v>
      </c>
    </row>
    <row r="2025" spans="1:7" ht="15" customHeight="1">
      <c r="A2025" s="1"/>
      <c r="B2025" s="1"/>
      <c r="C2025" s="1"/>
      <c r="D2025" s="1"/>
      <c r="E2025" s="77" t="s">
        <v>558</v>
      </c>
      <c r="F2025" s="77"/>
      <c r="G2025" s="22">
        <f>SUM(G2024:G2024)</f>
        <v>0.11</v>
      </c>
    </row>
    <row r="2026" spans="1:7" ht="15" customHeight="1">
      <c r="A2026" s="1"/>
      <c r="B2026" s="1"/>
      <c r="C2026" s="1"/>
      <c r="D2026" s="1"/>
      <c r="E2026" s="78" t="s">
        <v>522</v>
      </c>
      <c r="F2026" s="78"/>
      <c r="G2026" s="4">
        <f>SUM(G2025)</f>
        <v>0.11</v>
      </c>
    </row>
    <row r="2027" spans="1:7" ht="15" customHeight="1">
      <c r="A2027" s="1"/>
      <c r="B2027" s="1"/>
      <c r="C2027" s="1"/>
      <c r="D2027" s="1"/>
      <c r="E2027" s="78" t="s">
        <v>523</v>
      </c>
      <c r="F2027" s="78"/>
      <c r="G2027" s="4">
        <f>ROUND(G2026*(0/100),2)</f>
        <v>0</v>
      </c>
    </row>
    <row r="2028" spans="1:7" ht="15" customHeight="1">
      <c r="A2028" s="1"/>
      <c r="B2028" s="1"/>
      <c r="C2028" s="1"/>
      <c r="D2028" s="1"/>
      <c r="E2028" s="78" t="s">
        <v>524</v>
      </c>
      <c r="F2028" s="78"/>
      <c r="G2028" s="4">
        <f>G2027+G2026</f>
        <v>0.11</v>
      </c>
    </row>
    <row r="2029" spans="1:7" ht="9.9499999999999993" customHeight="1">
      <c r="A2029" s="1"/>
      <c r="B2029" s="1"/>
      <c r="C2029" s="1"/>
      <c r="D2029" s="1"/>
      <c r="E2029" s="79"/>
      <c r="F2029" s="79"/>
      <c r="G2029" s="79"/>
    </row>
    <row r="2030" spans="1:7" ht="20.100000000000001" customHeight="1">
      <c r="A2030" s="80" t="s">
        <v>2003</v>
      </c>
      <c r="B2030" s="80"/>
      <c r="C2030" s="80"/>
      <c r="D2030" s="80"/>
      <c r="E2030" s="80"/>
      <c r="F2030" s="80"/>
      <c r="G2030" s="80"/>
    </row>
    <row r="2031" spans="1:7" ht="15" customHeight="1">
      <c r="A2031" s="76" t="s">
        <v>557</v>
      </c>
      <c r="B2031" s="76"/>
      <c r="C2031" s="12" t="s">
        <v>4</v>
      </c>
      <c r="D2031" s="12" t="s">
        <v>501</v>
      </c>
      <c r="E2031" s="12" t="s">
        <v>502</v>
      </c>
      <c r="F2031" s="12" t="s">
        <v>503</v>
      </c>
      <c r="G2031" s="12" t="s">
        <v>504</v>
      </c>
    </row>
    <row r="2032" spans="1:7" ht="21" customHeight="1">
      <c r="A2032" s="18" t="s">
        <v>2000</v>
      </c>
      <c r="B2032" s="19" t="s">
        <v>2001</v>
      </c>
      <c r="C2032" s="18" t="s">
        <v>14</v>
      </c>
      <c r="D2032" s="18" t="s">
        <v>58</v>
      </c>
      <c r="E2032" s="20">
        <v>6.0000000000000002E-5</v>
      </c>
      <c r="F2032" s="21">
        <v>7763.39</v>
      </c>
      <c r="G2032" s="21">
        <f>TRUNC(TRUNC(E2032,8)*F2032,2)</f>
        <v>0.46</v>
      </c>
    </row>
    <row r="2033" spans="1:7" ht="15" customHeight="1">
      <c r="A2033" s="1"/>
      <c r="B2033" s="1"/>
      <c r="C2033" s="1"/>
      <c r="D2033" s="1"/>
      <c r="E2033" s="77" t="s">
        <v>558</v>
      </c>
      <c r="F2033" s="77"/>
      <c r="G2033" s="22">
        <f>SUM(G2032:G2032)</f>
        <v>0.46</v>
      </c>
    </row>
    <row r="2034" spans="1:7" ht="15" customHeight="1">
      <c r="A2034" s="1"/>
      <c r="B2034" s="1"/>
      <c r="C2034" s="1"/>
      <c r="D2034" s="1"/>
      <c r="E2034" s="78" t="s">
        <v>522</v>
      </c>
      <c r="F2034" s="78"/>
      <c r="G2034" s="4">
        <f>SUM(G2033)</f>
        <v>0.46</v>
      </c>
    </row>
    <row r="2035" spans="1:7" ht="15" customHeight="1">
      <c r="A2035" s="1"/>
      <c r="B2035" s="1"/>
      <c r="C2035" s="1"/>
      <c r="D2035" s="1"/>
      <c r="E2035" s="78" t="s">
        <v>523</v>
      </c>
      <c r="F2035" s="78"/>
      <c r="G2035" s="4">
        <f>ROUND(G2034*(0/100),2)</f>
        <v>0</v>
      </c>
    </row>
    <row r="2036" spans="1:7" ht="15" customHeight="1">
      <c r="A2036" s="1"/>
      <c r="B2036" s="1"/>
      <c r="C2036" s="1"/>
      <c r="D2036" s="1"/>
      <c r="E2036" s="78" t="s">
        <v>524</v>
      </c>
      <c r="F2036" s="78"/>
      <c r="G2036" s="4">
        <f>G2035+G2034</f>
        <v>0.46</v>
      </c>
    </row>
    <row r="2037" spans="1:7" ht="9.9499999999999993" customHeight="1">
      <c r="A2037" s="1"/>
      <c r="B2037" s="1"/>
      <c r="C2037" s="1"/>
      <c r="D2037" s="1"/>
      <c r="E2037" s="79"/>
      <c r="F2037" s="79"/>
      <c r="G2037" s="79"/>
    </row>
    <row r="2038" spans="1:7" ht="20.100000000000001" customHeight="1">
      <c r="A2038" s="80" t="s">
        <v>2004</v>
      </c>
      <c r="B2038" s="80"/>
      <c r="C2038" s="80"/>
      <c r="D2038" s="80"/>
      <c r="E2038" s="80"/>
      <c r="F2038" s="80"/>
      <c r="G2038" s="80"/>
    </row>
    <row r="2039" spans="1:7" ht="15" customHeight="1">
      <c r="A2039" s="76" t="s">
        <v>1504</v>
      </c>
      <c r="B2039" s="76"/>
      <c r="C2039" s="12" t="s">
        <v>4</v>
      </c>
      <c r="D2039" s="12" t="s">
        <v>501</v>
      </c>
      <c r="E2039" s="12" t="s">
        <v>502</v>
      </c>
      <c r="F2039" s="12" t="s">
        <v>503</v>
      </c>
      <c r="G2039" s="12" t="s">
        <v>504</v>
      </c>
    </row>
    <row r="2040" spans="1:7" ht="21" customHeight="1">
      <c r="A2040" s="18" t="s">
        <v>1505</v>
      </c>
      <c r="B2040" s="19" t="s">
        <v>1506</v>
      </c>
      <c r="C2040" s="18" t="s">
        <v>14</v>
      </c>
      <c r="D2040" s="18" t="s">
        <v>1507</v>
      </c>
      <c r="E2040" s="20">
        <v>0.78</v>
      </c>
      <c r="F2040" s="21">
        <v>0.97</v>
      </c>
      <c r="G2040" s="21">
        <f>TRUNC(TRUNC(E2040,8)*F2040,2)</f>
        <v>0.75</v>
      </c>
    </row>
    <row r="2041" spans="1:7" ht="15" customHeight="1">
      <c r="A2041" s="1"/>
      <c r="B2041" s="1"/>
      <c r="C2041" s="1"/>
      <c r="D2041" s="1"/>
      <c r="E2041" s="77" t="s">
        <v>1508</v>
      </c>
      <c r="F2041" s="77"/>
      <c r="G2041" s="22">
        <f>SUM(G2040:G2040)</f>
        <v>0.75</v>
      </c>
    </row>
    <row r="2042" spans="1:7" ht="15" customHeight="1">
      <c r="A2042" s="1"/>
      <c r="B2042" s="1"/>
      <c r="C2042" s="1"/>
      <c r="D2042" s="1"/>
      <c r="E2042" s="78" t="s">
        <v>522</v>
      </c>
      <c r="F2042" s="78"/>
      <c r="G2042" s="4">
        <f>SUM(G2041)</f>
        <v>0.75</v>
      </c>
    </row>
    <row r="2043" spans="1:7" ht="15" customHeight="1">
      <c r="A2043" s="1"/>
      <c r="B2043" s="1"/>
      <c r="C2043" s="1"/>
      <c r="D2043" s="1"/>
      <c r="E2043" s="78" t="s">
        <v>523</v>
      </c>
      <c r="F2043" s="78"/>
      <c r="G2043" s="4">
        <f>ROUND(G2042*(0/100),2)</f>
        <v>0</v>
      </c>
    </row>
    <row r="2044" spans="1:7" ht="15" customHeight="1">
      <c r="A2044" s="1"/>
      <c r="B2044" s="1"/>
      <c r="C2044" s="1"/>
      <c r="D2044" s="1"/>
      <c r="E2044" s="78" t="s">
        <v>524</v>
      </c>
      <c r="F2044" s="78"/>
      <c r="G2044" s="4">
        <f>G2043+G2042</f>
        <v>0.75</v>
      </c>
    </row>
    <row r="2045" spans="1:7" ht="9.9499999999999993" customHeight="1">
      <c r="A2045" s="1"/>
      <c r="B2045" s="1"/>
      <c r="C2045" s="1"/>
      <c r="D2045" s="1"/>
      <c r="E2045" s="79"/>
      <c r="F2045" s="79"/>
      <c r="G2045" s="79"/>
    </row>
    <row r="2046" spans="1:7" ht="20.100000000000001" customHeight="1">
      <c r="A2046" s="80" t="s">
        <v>2005</v>
      </c>
      <c r="B2046" s="80"/>
      <c r="C2046" s="80"/>
      <c r="D2046" s="80"/>
      <c r="E2046" s="80"/>
      <c r="F2046" s="80"/>
      <c r="G2046" s="80"/>
    </row>
    <row r="2047" spans="1:7" ht="15" customHeight="1">
      <c r="A2047" s="76" t="s">
        <v>586</v>
      </c>
      <c r="B2047" s="76"/>
      <c r="C2047" s="12" t="s">
        <v>4</v>
      </c>
      <c r="D2047" s="12" t="s">
        <v>501</v>
      </c>
      <c r="E2047" s="12" t="s">
        <v>502</v>
      </c>
      <c r="F2047" s="12" t="s">
        <v>503</v>
      </c>
      <c r="G2047" s="12" t="s">
        <v>504</v>
      </c>
    </row>
    <row r="2048" spans="1:7" ht="21" customHeight="1">
      <c r="A2048" s="18" t="s">
        <v>2006</v>
      </c>
      <c r="B2048" s="19" t="s">
        <v>2007</v>
      </c>
      <c r="C2048" s="18" t="s">
        <v>14</v>
      </c>
      <c r="D2048" s="18" t="s">
        <v>15</v>
      </c>
      <c r="E2048" s="20">
        <v>1</v>
      </c>
      <c r="F2048" s="21">
        <v>43.5</v>
      </c>
      <c r="G2048" s="21">
        <f>TRUNC(TRUNC(E2048,8)*F2048,2)</f>
        <v>43.5</v>
      </c>
    </row>
    <row r="2049" spans="1:7" ht="18" customHeight="1">
      <c r="A2049" s="1"/>
      <c r="B2049" s="1"/>
      <c r="C2049" s="1"/>
      <c r="D2049" s="1"/>
      <c r="E2049" s="77" t="s">
        <v>589</v>
      </c>
      <c r="F2049" s="77"/>
      <c r="G2049" s="22">
        <f>SUM(G2048:G2048)</f>
        <v>43.5</v>
      </c>
    </row>
    <row r="2050" spans="1:7" ht="15" customHeight="1">
      <c r="A2050" s="76" t="s">
        <v>518</v>
      </c>
      <c r="B2050" s="76"/>
      <c r="C2050" s="12" t="s">
        <v>4</v>
      </c>
      <c r="D2050" s="12" t="s">
        <v>501</v>
      </c>
      <c r="E2050" s="12" t="s">
        <v>502</v>
      </c>
      <c r="F2050" s="12" t="s">
        <v>503</v>
      </c>
      <c r="G2050" s="12" t="s">
        <v>504</v>
      </c>
    </row>
    <row r="2051" spans="1:7" ht="29.1" customHeight="1">
      <c r="A2051" s="18" t="s">
        <v>2008</v>
      </c>
      <c r="B2051" s="19" t="s">
        <v>2009</v>
      </c>
      <c r="C2051" s="18" t="s">
        <v>14</v>
      </c>
      <c r="D2051" s="18" t="s">
        <v>15</v>
      </c>
      <c r="E2051" s="20">
        <v>1</v>
      </c>
      <c r="F2051" s="21">
        <v>100.42</v>
      </c>
      <c r="G2051" s="21">
        <f>TRUNC(TRUNC(E2051,8)*F2051,2)</f>
        <v>100.42</v>
      </c>
    </row>
    <row r="2052" spans="1:7" ht="29.1" customHeight="1">
      <c r="A2052" s="18" t="s">
        <v>2010</v>
      </c>
      <c r="B2052" s="19" t="s">
        <v>2011</v>
      </c>
      <c r="C2052" s="18" t="s">
        <v>14</v>
      </c>
      <c r="D2052" s="18" t="s">
        <v>15</v>
      </c>
      <c r="E2052" s="20">
        <v>1</v>
      </c>
      <c r="F2052" s="21">
        <v>14.3</v>
      </c>
      <c r="G2052" s="21">
        <f>TRUNC(TRUNC(E2052,8)*F2052,2)</f>
        <v>14.3</v>
      </c>
    </row>
    <row r="2053" spans="1:7" ht="29.1" customHeight="1">
      <c r="A2053" s="18" t="s">
        <v>2012</v>
      </c>
      <c r="B2053" s="19" t="s">
        <v>2013</v>
      </c>
      <c r="C2053" s="18" t="s">
        <v>14</v>
      </c>
      <c r="D2053" s="18" t="s">
        <v>15</v>
      </c>
      <c r="E2053" s="20">
        <v>1</v>
      </c>
      <c r="F2053" s="21">
        <v>35.39</v>
      </c>
      <c r="G2053" s="21">
        <f>TRUNC(TRUNC(E2053,8)*F2053,2)</f>
        <v>35.39</v>
      </c>
    </row>
    <row r="2054" spans="1:7" ht="15" customHeight="1">
      <c r="A2054" s="1"/>
      <c r="B2054" s="1"/>
      <c r="C2054" s="1"/>
      <c r="D2054" s="1"/>
      <c r="E2054" s="77" t="s">
        <v>521</v>
      </c>
      <c r="F2054" s="77"/>
      <c r="G2054" s="22">
        <f>SUM(G2051:G2053)</f>
        <v>150.11000000000001</v>
      </c>
    </row>
    <row r="2055" spans="1:7" ht="15" customHeight="1">
      <c r="A2055" s="1"/>
      <c r="B2055" s="1"/>
      <c r="C2055" s="1"/>
      <c r="D2055" s="1"/>
      <c r="E2055" s="78" t="s">
        <v>522</v>
      </c>
      <c r="F2055" s="78"/>
      <c r="G2055" s="4">
        <f>SUM(G2049,G2054)</f>
        <v>193.61</v>
      </c>
    </row>
    <row r="2056" spans="1:7" ht="15" customHeight="1">
      <c r="A2056" s="1"/>
      <c r="B2056" s="1"/>
      <c r="C2056" s="1"/>
      <c r="D2056" s="1"/>
      <c r="E2056" s="78" t="s">
        <v>523</v>
      </c>
      <c r="F2056" s="78"/>
      <c r="G2056" s="4">
        <f>ROUND(G2055*(0/100),2)</f>
        <v>0</v>
      </c>
    </row>
    <row r="2057" spans="1:7" ht="15" customHeight="1">
      <c r="A2057" s="1"/>
      <c r="B2057" s="1"/>
      <c r="C2057" s="1"/>
      <c r="D2057" s="1"/>
      <c r="E2057" s="78" t="s">
        <v>524</v>
      </c>
      <c r="F2057" s="78"/>
      <c r="G2057" s="4">
        <f>G2056+G2055</f>
        <v>193.61</v>
      </c>
    </row>
    <row r="2058" spans="1:7" ht="9.9499999999999993" customHeight="1">
      <c r="A2058" s="1"/>
      <c r="B2058" s="1"/>
      <c r="C2058" s="1"/>
      <c r="D2058" s="1"/>
      <c r="E2058" s="79"/>
      <c r="F2058" s="79"/>
      <c r="G2058" s="79"/>
    </row>
    <row r="2059" spans="1:7" ht="20.100000000000001" customHeight="1">
      <c r="A2059" s="80" t="s">
        <v>2014</v>
      </c>
      <c r="B2059" s="80"/>
      <c r="C2059" s="80"/>
      <c r="D2059" s="80"/>
      <c r="E2059" s="80"/>
      <c r="F2059" s="80"/>
      <c r="G2059" s="80"/>
    </row>
    <row r="2060" spans="1:7" ht="15" customHeight="1">
      <c r="A2060" s="76" t="s">
        <v>586</v>
      </c>
      <c r="B2060" s="76"/>
      <c r="C2060" s="12" t="s">
        <v>4</v>
      </c>
      <c r="D2060" s="12" t="s">
        <v>501</v>
      </c>
      <c r="E2060" s="12" t="s">
        <v>502</v>
      </c>
      <c r="F2060" s="12" t="s">
        <v>503</v>
      </c>
      <c r="G2060" s="12" t="s">
        <v>504</v>
      </c>
    </row>
    <row r="2061" spans="1:7" ht="21" customHeight="1">
      <c r="A2061" s="18" t="s">
        <v>2006</v>
      </c>
      <c r="B2061" s="19" t="s">
        <v>2007</v>
      </c>
      <c r="C2061" s="18" t="s">
        <v>14</v>
      </c>
      <c r="D2061" s="18" t="s">
        <v>15</v>
      </c>
      <c r="E2061" s="20">
        <v>1</v>
      </c>
      <c r="F2061" s="21">
        <v>43.5</v>
      </c>
      <c r="G2061" s="21">
        <f>TRUNC(TRUNC(E2061,8)*F2061,2)</f>
        <v>43.5</v>
      </c>
    </row>
    <row r="2062" spans="1:7" ht="18" customHeight="1">
      <c r="A2062" s="1"/>
      <c r="B2062" s="1"/>
      <c r="C2062" s="1"/>
      <c r="D2062" s="1"/>
      <c r="E2062" s="77" t="s">
        <v>589</v>
      </c>
      <c r="F2062" s="77"/>
      <c r="G2062" s="22">
        <f>SUM(G2061:G2061)</f>
        <v>43.5</v>
      </c>
    </row>
    <row r="2063" spans="1:7" ht="15" customHeight="1">
      <c r="A2063" s="76" t="s">
        <v>518</v>
      </c>
      <c r="B2063" s="76"/>
      <c r="C2063" s="12" t="s">
        <v>4</v>
      </c>
      <c r="D2063" s="12" t="s">
        <v>501</v>
      </c>
      <c r="E2063" s="12" t="s">
        <v>502</v>
      </c>
      <c r="F2063" s="12" t="s">
        <v>503</v>
      </c>
      <c r="G2063" s="12" t="s">
        <v>504</v>
      </c>
    </row>
    <row r="2064" spans="1:7" ht="29.1" customHeight="1">
      <c r="A2064" s="18" t="s">
        <v>2008</v>
      </c>
      <c r="B2064" s="19" t="s">
        <v>2009</v>
      </c>
      <c r="C2064" s="18" t="s">
        <v>14</v>
      </c>
      <c r="D2064" s="18" t="s">
        <v>15</v>
      </c>
      <c r="E2064" s="20">
        <v>1</v>
      </c>
      <c r="F2064" s="21">
        <v>100.42</v>
      </c>
      <c r="G2064" s="21">
        <f>TRUNC(TRUNC(E2064,8)*F2064,2)</f>
        <v>100.42</v>
      </c>
    </row>
    <row r="2065" spans="1:7" ht="29.1" customHeight="1">
      <c r="A2065" s="18" t="s">
        <v>2010</v>
      </c>
      <c r="B2065" s="19" t="s">
        <v>2011</v>
      </c>
      <c r="C2065" s="18" t="s">
        <v>14</v>
      </c>
      <c r="D2065" s="18" t="s">
        <v>15</v>
      </c>
      <c r="E2065" s="20">
        <v>1</v>
      </c>
      <c r="F2065" s="21">
        <v>14.3</v>
      </c>
      <c r="G2065" s="21">
        <f>TRUNC(TRUNC(E2065,8)*F2065,2)</f>
        <v>14.3</v>
      </c>
    </row>
    <row r="2066" spans="1:7" ht="29.1" customHeight="1">
      <c r="A2066" s="18" t="s">
        <v>2012</v>
      </c>
      <c r="B2066" s="19" t="s">
        <v>2013</v>
      </c>
      <c r="C2066" s="18" t="s">
        <v>14</v>
      </c>
      <c r="D2066" s="18" t="s">
        <v>15</v>
      </c>
      <c r="E2066" s="20">
        <v>1</v>
      </c>
      <c r="F2066" s="21">
        <v>35.39</v>
      </c>
      <c r="G2066" s="21">
        <f>TRUNC(TRUNC(E2066,8)*F2066,2)</f>
        <v>35.39</v>
      </c>
    </row>
    <row r="2067" spans="1:7" ht="29.1" customHeight="1">
      <c r="A2067" s="18" t="s">
        <v>2015</v>
      </c>
      <c r="B2067" s="19" t="s">
        <v>2016</v>
      </c>
      <c r="C2067" s="18" t="s">
        <v>14</v>
      </c>
      <c r="D2067" s="18" t="s">
        <v>15</v>
      </c>
      <c r="E2067" s="20">
        <v>1</v>
      </c>
      <c r="F2067" s="21">
        <v>161.41999999999999</v>
      </c>
      <c r="G2067" s="21">
        <f>TRUNC(TRUNC(E2067,8)*F2067,2)</f>
        <v>161.41999999999999</v>
      </c>
    </row>
    <row r="2068" spans="1:7" ht="29.1" customHeight="1">
      <c r="A2068" s="18" t="s">
        <v>2017</v>
      </c>
      <c r="B2068" s="19" t="s">
        <v>2018</v>
      </c>
      <c r="C2068" s="18" t="s">
        <v>14</v>
      </c>
      <c r="D2068" s="18" t="s">
        <v>15</v>
      </c>
      <c r="E2068" s="20">
        <v>1</v>
      </c>
      <c r="F2068" s="21">
        <v>12.61</v>
      </c>
      <c r="G2068" s="21">
        <f>TRUNC(TRUNC(E2068,8)*F2068,2)</f>
        <v>12.61</v>
      </c>
    </row>
    <row r="2069" spans="1:7" ht="15" customHeight="1">
      <c r="A2069" s="1"/>
      <c r="B2069" s="1"/>
      <c r="C2069" s="1"/>
      <c r="D2069" s="1"/>
      <c r="E2069" s="77" t="s">
        <v>521</v>
      </c>
      <c r="F2069" s="77"/>
      <c r="G2069" s="22">
        <f>SUM(G2064:G2068)</f>
        <v>324.14</v>
      </c>
    </row>
    <row r="2070" spans="1:7" ht="15" customHeight="1">
      <c r="A2070" s="1"/>
      <c r="B2070" s="1"/>
      <c r="C2070" s="1"/>
      <c r="D2070" s="1"/>
      <c r="E2070" s="78" t="s">
        <v>522</v>
      </c>
      <c r="F2070" s="78"/>
      <c r="G2070" s="4">
        <f>SUM(G2062,G2069)</f>
        <v>367.64</v>
      </c>
    </row>
    <row r="2071" spans="1:7" ht="15" customHeight="1">
      <c r="A2071" s="1"/>
      <c r="B2071" s="1"/>
      <c r="C2071" s="1"/>
      <c r="D2071" s="1"/>
      <c r="E2071" s="78" t="s">
        <v>523</v>
      </c>
      <c r="F2071" s="78"/>
      <c r="G2071" s="4">
        <f>ROUND(G2070*(0/100),2)</f>
        <v>0</v>
      </c>
    </row>
    <row r="2072" spans="1:7" ht="15" customHeight="1">
      <c r="A2072" s="1"/>
      <c r="B2072" s="1"/>
      <c r="C2072" s="1"/>
      <c r="D2072" s="1"/>
      <c r="E2072" s="78" t="s">
        <v>524</v>
      </c>
      <c r="F2072" s="78"/>
      <c r="G2072" s="4">
        <f>G2071+G2070</f>
        <v>367.64</v>
      </c>
    </row>
    <row r="2073" spans="1:7" ht="9.9499999999999993" customHeight="1">
      <c r="A2073" s="1"/>
      <c r="B2073" s="1"/>
      <c r="C2073" s="1"/>
      <c r="D2073" s="1"/>
      <c r="E2073" s="79"/>
      <c r="F2073" s="79"/>
      <c r="G2073" s="79"/>
    </row>
    <row r="2074" spans="1:7" ht="20.100000000000001" customHeight="1">
      <c r="A2074" s="80" t="s">
        <v>2019</v>
      </c>
      <c r="B2074" s="80"/>
      <c r="C2074" s="80"/>
      <c r="D2074" s="80"/>
      <c r="E2074" s="80"/>
      <c r="F2074" s="80"/>
      <c r="G2074" s="80"/>
    </row>
    <row r="2075" spans="1:7" ht="15" customHeight="1">
      <c r="A2075" s="76" t="s">
        <v>557</v>
      </c>
      <c r="B2075" s="76"/>
      <c r="C2075" s="12" t="s">
        <v>4</v>
      </c>
      <c r="D2075" s="12" t="s">
        <v>501</v>
      </c>
      <c r="E2075" s="12" t="s">
        <v>502</v>
      </c>
      <c r="F2075" s="12" t="s">
        <v>503</v>
      </c>
      <c r="G2075" s="12" t="s">
        <v>504</v>
      </c>
    </row>
    <row r="2076" spans="1:7" ht="29.1" customHeight="1">
      <c r="A2076" s="18" t="s">
        <v>2020</v>
      </c>
      <c r="B2076" s="19" t="s">
        <v>2021</v>
      </c>
      <c r="C2076" s="18" t="s">
        <v>14</v>
      </c>
      <c r="D2076" s="18" t="s">
        <v>58</v>
      </c>
      <c r="E2076" s="20">
        <v>4.0000000000000003E-5</v>
      </c>
      <c r="F2076" s="25">
        <v>2510525.2999999998</v>
      </c>
      <c r="G2076" s="21">
        <f>TRUNC(TRUNC(E2076,8)*F2076,2)</f>
        <v>100.42</v>
      </c>
    </row>
    <row r="2077" spans="1:7" ht="15" customHeight="1">
      <c r="A2077" s="1"/>
      <c r="B2077" s="1"/>
      <c r="C2077" s="1"/>
      <c r="D2077" s="1"/>
      <c r="E2077" s="77" t="s">
        <v>558</v>
      </c>
      <c r="F2077" s="77"/>
      <c r="G2077" s="22">
        <f>SUM(G2076:G2076)</f>
        <v>100.42</v>
      </c>
    </row>
    <row r="2078" spans="1:7" ht="15" customHeight="1">
      <c r="A2078" s="1"/>
      <c r="B2078" s="1"/>
      <c r="C2078" s="1"/>
      <c r="D2078" s="1"/>
      <c r="E2078" s="78" t="s">
        <v>522</v>
      </c>
      <c r="F2078" s="78"/>
      <c r="G2078" s="4">
        <f>SUM(G2077)</f>
        <v>100.42</v>
      </c>
    </row>
    <row r="2079" spans="1:7" ht="15" customHeight="1">
      <c r="A2079" s="1"/>
      <c r="B2079" s="1"/>
      <c r="C2079" s="1"/>
      <c r="D2079" s="1"/>
      <c r="E2079" s="78" t="s">
        <v>523</v>
      </c>
      <c r="F2079" s="78"/>
      <c r="G2079" s="4">
        <f>ROUND(G2078*(0/100),2)</f>
        <v>0</v>
      </c>
    </row>
    <row r="2080" spans="1:7" ht="15" customHeight="1">
      <c r="A2080" s="1"/>
      <c r="B2080" s="1"/>
      <c r="C2080" s="1"/>
      <c r="D2080" s="1"/>
      <c r="E2080" s="78" t="s">
        <v>524</v>
      </c>
      <c r="F2080" s="78"/>
      <c r="G2080" s="4">
        <f>G2079+G2078</f>
        <v>100.42</v>
      </c>
    </row>
    <row r="2081" spans="1:7" ht="9.9499999999999993" customHeight="1">
      <c r="A2081" s="1"/>
      <c r="B2081" s="1"/>
      <c r="C2081" s="1"/>
      <c r="D2081" s="1"/>
      <c r="E2081" s="79"/>
      <c r="F2081" s="79"/>
      <c r="G2081" s="79"/>
    </row>
    <row r="2082" spans="1:7" ht="20.100000000000001" customHeight="1">
      <c r="A2082" s="80" t="s">
        <v>2022</v>
      </c>
      <c r="B2082" s="80"/>
      <c r="C2082" s="80"/>
      <c r="D2082" s="80"/>
      <c r="E2082" s="80"/>
      <c r="F2082" s="80"/>
      <c r="G2082" s="80"/>
    </row>
    <row r="2083" spans="1:7" ht="15" customHeight="1">
      <c r="A2083" s="76" t="s">
        <v>557</v>
      </c>
      <c r="B2083" s="76"/>
      <c r="C2083" s="12" t="s">
        <v>4</v>
      </c>
      <c r="D2083" s="12" t="s">
        <v>501</v>
      </c>
      <c r="E2083" s="12" t="s">
        <v>502</v>
      </c>
      <c r="F2083" s="12" t="s">
        <v>503</v>
      </c>
      <c r="G2083" s="12" t="s">
        <v>504</v>
      </c>
    </row>
    <row r="2084" spans="1:7" ht="29.1" customHeight="1">
      <c r="A2084" s="18" t="s">
        <v>2020</v>
      </c>
      <c r="B2084" s="19" t="s">
        <v>2021</v>
      </c>
      <c r="C2084" s="18" t="s">
        <v>14</v>
      </c>
      <c r="D2084" s="18" t="s">
        <v>58</v>
      </c>
      <c r="E2084" s="20">
        <v>5.6999999999999996E-6</v>
      </c>
      <c r="F2084" s="25">
        <v>2510525.2999999998</v>
      </c>
      <c r="G2084" s="21">
        <f>TRUNC(TRUNC(E2084,8)*F2084,2)</f>
        <v>14.3</v>
      </c>
    </row>
    <row r="2085" spans="1:7" ht="15" customHeight="1">
      <c r="A2085" s="1"/>
      <c r="B2085" s="1"/>
      <c r="C2085" s="1"/>
      <c r="D2085" s="1"/>
      <c r="E2085" s="77" t="s">
        <v>558</v>
      </c>
      <c r="F2085" s="77"/>
      <c r="G2085" s="22">
        <f>SUM(G2084:G2084)</f>
        <v>14.3</v>
      </c>
    </row>
    <row r="2086" spans="1:7" ht="15" customHeight="1">
      <c r="A2086" s="1"/>
      <c r="B2086" s="1"/>
      <c r="C2086" s="1"/>
      <c r="D2086" s="1"/>
      <c r="E2086" s="78" t="s">
        <v>522</v>
      </c>
      <c r="F2086" s="78"/>
      <c r="G2086" s="4">
        <f>SUM(G2085)</f>
        <v>14.3</v>
      </c>
    </row>
    <row r="2087" spans="1:7" ht="15" customHeight="1">
      <c r="A2087" s="1"/>
      <c r="B2087" s="1"/>
      <c r="C2087" s="1"/>
      <c r="D2087" s="1"/>
      <c r="E2087" s="78" t="s">
        <v>523</v>
      </c>
      <c r="F2087" s="78"/>
      <c r="G2087" s="4">
        <f>ROUND(G2086*(0/100),2)</f>
        <v>0</v>
      </c>
    </row>
    <row r="2088" spans="1:7" ht="15" customHeight="1">
      <c r="A2088" s="1"/>
      <c r="B2088" s="1"/>
      <c r="C2088" s="1"/>
      <c r="D2088" s="1"/>
      <c r="E2088" s="78" t="s">
        <v>524</v>
      </c>
      <c r="F2088" s="78"/>
      <c r="G2088" s="4">
        <f>G2087+G2086</f>
        <v>14.3</v>
      </c>
    </row>
    <row r="2089" spans="1:7" ht="9.9499999999999993" customHeight="1">
      <c r="A2089" s="1"/>
      <c r="B2089" s="1"/>
      <c r="C2089" s="1"/>
      <c r="D2089" s="1"/>
      <c r="E2089" s="79"/>
      <c r="F2089" s="79"/>
      <c r="G2089" s="79"/>
    </row>
    <row r="2090" spans="1:7" ht="20.100000000000001" customHeight="1">
      <c r="A2090" s="80" t="s">
        <v>2023</v>
      </c>
      <c r="B2090" s="80"/>
      <c r="C2090" s="80"/>
      <c r="D2090" s="80"/>
      <c r="E2090" s="80"/>
      <c r="F2090" s="80"/>
      <c r="G2090" s="80"/>
    </row>
    <row r="2091" spans="1:7" ht="15" customHeight="1">
      <c r="A2091" s="76" t="s">
        <v>557</v>
      </c>
      <c r="B2091" s="76"/>
      <c r="C2091" s="12" t="s">
        <v>4</v>
      </c>
      <c r="D2091" s="12" t="s">
        <v>501</v>
      </c>
      <c r="E2091" s="12" t="s">
        <v>502</v>
      </c>
      <c r="F2091" s="12" t="s">
        <v>503</v>
      </c>
      <c r="G2091" s="12" t="s">
        <v>504</v>
      </c>
    </row>
    <row r="2092" spans="1:7" ht="29.1" customHeight="1">
      <c r="A2092" s="18" t="s">
        <v>2020</v>
      </c>
      <c r="B2092" s="19" t="s">
        <v>2021</v>
      </c>
      <c r="C2092" s="18" t="s">
        <v>14</v>
      </c>
      <c r="D2092" s="18" t="s">
        <v>58</v>
      </c>
      <c r="E2092" s="20">
        <v>1.4100000000000001E-5</v>
      </c>
      <c r="F2092" s="25">
        <v>2510525.2999999998</v>
      </c>
      <c r="G2092" s="21">
        <f>TRUNC(TRUNC(E2092,8)*F2092,2)</f>
        <v>35.39</v>
      </c>
    </row>
    <row r="2093" spans="1:7" ht="15" customHeight="1">
      <c r="A2093" s="1"/>
      <c r="B2093" s="1"/>
      <c r="C2093" s="1"/>
      <c r="D2093" s="1"/>
      <c r="E2093" s="77" t="s">
        <v>558</v>
      </c>
      <c r="F2093" s="77"/>
      <c r="G2093" s="22">
        <f>SUM(G2092:G2092)</f>
        <v>35.39</v>
      </c>
    </row>
    <row r="2094" spans="1:7" ht="15" customHeight="1">
      <c r="A2094" s="1"/>
      <c r="B2094" s="1"/>
      <c r="C2094" s="1"/>
      <c r="D2094" s="1"/>
      <c r="E2094" s="78" t="s">
        <v>522</v>
      </c>
      <c r="F2094" s="78"/>
      <c r="G2094" s="4">
        <f>SUM(G2093)</f>
        <v>35.39</v>
      </c>
    </row>
    <row r="2095" spans="1:7" ht="15" customHeight="1">
      <c r="A2095" s="1"/>
      <c r="B2095" s="1"/>
      <c r="C2095" s="1"/>
      <c r="D2095" s="1"/>
      <c r="E2095" s="78" t="s">
        <v>523</v>
      </c>
      <c r="F2095" s="78"/>
      <c r="G2095" s="4">
        <f>ROUND(G2094*(0/100),2)</f>
        <v>0</v>
      </c>
    </row>
    <row r="2096" spans="1:7" ht="15" customHeight="1">
      <c r="A2096" s="1"/>
      <c r="B2096" s="1"/>
      <c r="C2096" s="1"/>
      <c r="D2096" s="1"/>
      <c r="E2096" s="78" t="s">
        <v>524</v>
      </c>
      <c r="F2096" s="78"/>
      <c r="G2096" s="4">
        <f>G2095+G2094</f>
        <v>35.39</v>
      </c>
    </row>
    <row r="2097" spans="1:7" ht="9.9499999999999993" customHeight="1">
      <c r="A2097" s="1"/>
      <c r="B2097" s="1"/>
      <c r="C2097" s="1"/>
      <c r="D2097" s="1"/>
      <c r="E2097" s="79"/>
      <c r="F2097" s="79"/>
      <c r="G2097" s="79"/>
    </row>
    <row r="2098" spans="1:7" ht="20.100000000000001" customHeight="1">
      <c r="A2098" s="80" t="s">
        <v>2024</v>
      </c>
      <c r="B2098" s="80"/>
      <c r="C2098" s="80"/>
      <c r="D2098" s="80"/>
      <c r="E2098" s="80"/>
      <c r="F2098" s="80"/>
      <c r="G2098" s="80"/>
    </row>
    <row r="2099" spans="1:7" ht="15" customHeight="1">
      <c r="A2099" s="76" t="s">
        <v>557</v>
      </c>
      <c r="B2099" s="76"/>
      <c r="C2099" s="12" t="s">
        <v>4</v>
      </c>
      <c r="D2099" s="12" t="s">
        <v>501</v>
      </c>
      <c r="E2099" s="12" t="s">
        <v>502</v>
      </c>
      <c r="F2099" s="12" t="s">
        <v>503</v>
      </c>
      <c r="G2099" s="12" t="s">
        <v>504</v>
      </c>
    </row>
    <row r="2100" spans="1:7" ht="29.1" customHeight="1">
      <c r="A2100" s="18" t="s">
        <v>2020</v>
      </c>
      <c r="B2100" s="19" t="s">
        <v>2021</v>
      </c>
      <c r="C2100" s="18" t="s">
        <v>14</v>
      </c>
      <c r="D2100" s="18" t="s">
        <v>58</v>
      </c>
      <c r="E2100" s="20">
        <v>6.4300000000000004E-5</v>
      </c>
      <c r="F2100" s="25">
        <v>2510525.2999999998</v>
      </c>
      <c r="G2100" s="21">
        <f>TRUNC(TRUNC(E2100,8)*F2100,2)</f>
        <v>161.41999999999999</v>
      </c>
    </row>
    <row r="2101" spans="1:7" ht="15" customHeight="1">
      <c r="A2101" s="1"/>
      <c r="B2101" s="1"/>
      <c r="C2101" s="1"/>
      <c r="D2101" s="1"/>
      <c r="E2101" s="77" t="s">
        <v>558</v>
      </c>
      <c r="F2101" s="77"/>
      <c r="G2101" s="22">
        <f>SUM(G2100:G2100)</f>
        <v>161.41999999999999</v>
      </c>
    </row>
    <row r="2102" spans="1:7" ht="15" customHeight="1">
      <c r="A2102" s="1"/>
      <c r="B2102" s="1"/>
      <c r="C2102" s="1"/>
      <c r="D2102" s="1"/>
      <c r="E2102" s="78" t="s">
        <v>522</v>
      </c>
      <c r="F2102" s="78"/>
      <c r="G2102" s="4">
        <f>SUM(G2101)</f>
        <v>161.41999999999999</v>
      </c>
    </row>
    <row r="2103" spans="1:7" ht="15" customHeight="1">
      <c r="A2103" s="1"/>
      <c r="B2103" s="1"/>
      <c r="C2103" s="1"/>
      <c r="D2103" s="1"/>
      <c r="E2103" s="78" t="s">
        <v>523</v>
      </c>
      <c r="F2103" s="78"/>
      <c r="G2103" s="4">
        <f>ROUND(G2102*(0/100),2)</f>
        <v>0</v>
      </c>
    </row>
    <row r="2104" spans="1:7" ht="15" customHeight="1">
      <c r="A2104" s="1"/>
      <c r="B2104" s="1"/>
      <c r="C2104" s="1"/>
      <c r="D2104" s="1"/>
      <c r="E2104" s="78" t="s">
        <v>524</v>
      </c>
      <c r="F2104" s="78"/>
      <c r="G2104" s="4">
        <f>G2103+G2102</f>
        <v>161.41999999999999</v>
      </c>
    </row>
    <row r="2105" spans="1:7" ht="9.9499999999999993" customHeight="1">
      <c r="A2105" s="1"/>
      <c r="B2105" s="1"/>
      <c r="C2105" s="1"/>
      <c r="D2105" s="1"/>
      <c r="E2105" s="79"/>
      <c r="F2105" s="79"/>
      <c r="G2105" s="79"/>
    </row>
    <row r="2106" spans="1:7" ht="20.100000000000001" customHeight="1">
      <c r="A2106" s="80" t="s">
        <v>2025</v>
      </c>
      <c r="B2106" s="80"/>
      <c r="C2106" s="80"/>
      <c r="D2106" s="80"/>
      <c r="E2106" s="80"/>
      <c r="F2106" s="80"/>
      <c r="G2106" s="80"/>
    </row>
    <row r="2107" spans="1:7" ht="15" customHeight="1">
      <c r="A2107" s="76" t="s">
        <v>1504</v>
      </c>
      <c r="B2107" s="76"/>
      <c r="C2107" s="12" t="s">
        <v>4</v>
      </c>
      <c r="D2107" s="12" t="s">
        <v>501</v>
      </c>
      <c r="E2107" s="12" t="s">
        <v>502</v>
      </c>
      <c r="F2107" s="12" t="s">
        <v>503</v>
      </c>
      <c r="G2107" s="12" t="s">
        <v>504</v>
      </c>
    </row>
    <row r="2108" spans="1:7" ht="21" customHeight="1">
      <c r="A2108" s="18" t="s">
        <v>1505</v>
      </c>
      <c r="B2108" s="19" t="s">
        <v>1506</v>
      </c>
      <c r="C2108" s="18" t="s">
        <v>14</v>
      </c>
      <c r="D2108" s="18" t="s">
        <v>1507</v>
      </c>
      <c r="E2108" s="20">
        <v>13</v>
      </c>
      <c r="F2108" s="21">
        <v>0.97</v>
      </c>
      <c r="G2108" s="21">
        <f>TRUNC(TRUNC(E2108,8)*F2108,2)</f>
        <v>12.61</v>
      </c>
    </row>
    <row r="2109" spans="1:7" ht="15" customHeight="1">
      <c r="A2109" s="1"/>
      <c r="B2109" s="1"/>
      <c r="C2109" s="1"/>
      <c r="D2109" s="1"/>
      <c r="E2109" s="77" t="s">
        <v>1508</v>
      </c>
      <c r="F2109" s="77"/>
      <c r="G2109" s="22">
        <f>SUM(G2108:G2108)</f>
        <v>12.61</v>
      </c>
    </row>
    <row r="2110" spans="1:7" ht="15" customHeight="1">
      <c r="A2110" s="1"/>
      <c r="B2110" s="1"/>
      <c r="C2110" s="1"/>
      <c r="D2110" s="1"/>
      <c r="E2110" s="78" t="s">
        <v>522</v>
      </c>
      <c r="F2110" s="78"/>
      <c r="G2110" s="4">
        <f>SUM(G2109)</f>
        <v>12.61</v>
      </c>
    </row>
    <row r="2111" spans="1:7" ht="15" customHeight="1">
      <c r="A2111" s="1"/>
      <c r="B2111" s="1"/>
      <c r="C2111" s="1"/>
      <c r="D2111" s="1"/>
      <c r="E2111" s="78" t="s">
        <v>523</v>
      </c>
      <c r="F2111" s="78"/>
      <c r="G2111" s="4">
        <f>ROUND(G2110*(0/100),2)</f>
        <v>0</v>
      </c>
    </row>
    <row r="2112" spans="1:7" ht="15" customHeight="1">
      <c r="A2112" s="1"/>
      <c r="B2112" s="1"/>
      <c r="C2112" s="1"/>
      <c r="D2112" s="1"/>
      <c r="E2112" s="78" t="s">
        <v>524</v>
      </c>
      <c r="F2112" s="78"/>
      <c r="G2112" s="4">
        <f>G2111+G2110</f>
        <v>12.61</v>
      </c>
    </row>
    <row r="2113" spans="1:7" ht="9.9499999999999993" customHeight="1">
      <c r="A2113" s="1"/>
      <c r="B2113" s="1"/>
      <c r="C2113" s="1"/>
      <c r="D2113" s="1"/>
      <c r="E2113" s="79"/>
      <c r="F2113" s="79"/>
      <c r="G2113" s="79"/>
    </row>
    <row r="2114" spans="1:7" ht="20.100000000000001" customHeight="1">
      <c r="A2114" s="80" t="s">
        <v>2026</v>
      </c>
      <c r="B2114" s="80"/>
      <c r="C2114" s="80"/>
      <c r="D2114" s="80"/>
      <c r="E2114" s="80"/>
      <c r="F2114" s="80"/>
      <c r="G2114" s="80"/>
    </row>
    <row r="2115" spans="1:7" ht="15" customHeight="1">
      <c r="A2115" s="76" t="s">
        <v>586</v>
      </c>
      <c r="B2115" s="76"/>
      <c r="C2115" s="12" t="s">
        <v>4</v>
      </c>
      <c r="D2115" s="12" t="s">
        <v>501</v>
      </c>
      <c r="E2115" s="12" t="s">
        <v>502</v>
      </c>
      <c r="F2115" s="12" t="s">
        <v>503</v>
      </c>
      <c r="G2115" s="12" t="s">
        <v>504</v>
      </c>
    </row>
    <row r="2116" spans="1:7" ht="21" customHeight="1">
      <c r="A2116" s="18" t="s">
        <v>2027</v>
      </c>
      <c r="B2116" s="19" t="s">
        <v>2028</v>
      </c>
      <c r="C2116" s="18" t="s">
        <v>14</v>
      </c>
      <c r="D2116" s="18" t="s">
        <v>15</v>
      </c>
      <c r="E2116" s="20">
        <v>1</v>
      </c>
      <c r="F2116" s="21">
        <v>38.15</v>
      </c>
      <c r="G2116" s="21">
        <f>TRUNC(TRUNC(E2116,8)*F2116,2)</f>
        <v>38.15</v>
      </c>
    </row>
    <row r="2117" spans="1:7" ht="18" customHeight="1">
      <c r="A2117" s="1"/>
      <c r="B2117" s="1"/>
      <c r="C2117" s="1"/>
      <c r="D2117" s="1"/>
      <c r="E2117" s="77" t="s">
        <v>589</v>
      </c>
      <c r="F2117" s="77"/>
      <c r="G2117" s="22">
        <f>SUM(G2116:G2116)</f>
        <v>38.15</v>
      </c>
    </row>
    <row r="2118" spans="1:7" ht="15" customHeight="1">
      <c r="A2118" s="76" t="s">
        <v>518</v>
      </c>
      <c r="B2118" s="76"/>
      <c r="C2118" s="12" t="s">
        <v>4</v>
      </c>
      <c r="D2118" s="12" t="s">
        <v>501</v>
      </c>
      <c r="E2118" s="12" t="s">
        <v>502</v>
      </c>
      <c r="F2118" s="12" t="s">
        <v>503</v>
      </c>
      <c r="G2118" s="12" t="s">
        <v>504</v>
      </c>
    </row>
    <row r="2119" spans="1:7" ht="45.95" customHeight="1">
      <c r="A2119" s="18" t="s">
        <v>2029</v>
      </c>
      <c r="B2119" s="19" t="s">
        <v>2030</v>
      </c>
      <c r="C2119" s="18" t="s">
        <v>14</v>
      </c>
      <c r="D2119" s="18" t="s">
        <v>15</v>
      </c>
      <c r="E2119" s="20">
        <v>1</v>
      </c>
      <c r="F2119" s="21">
        <v>27.32</v>
      </c>
      <c r="G2119" s="21">
        <f>TRUNC(TRUNC(E2119,8)*F2119,2)</f>
        <v>27.32</v>
      </c>
    </row>
    <row r="2120" spans="1:7" ht="45.95" customHeight="1">
      <c r="A2120" s="18" t="s">
        <v>2031</v>
      </c>
      <c r="B2120" s="19" t="s">
        <v>2032</v>
      </c>
      <c r="C2120" s="18" t="s">
        <v>14</v>
      </c>
      <c r="D2120" s="18" t="s">
        <v>15</v>
      </c>
      <c r="E2120" s="20">
        <v>1</v>
      </c>
      <c r="F2120" s="21">
        <v>4.05</v>
      </c>
      <c r="G2120" s="21">
        <f>TRUNC(TRUNC(E2120,8)*F2120,2)</f>
        <v>4.05</v>
      </c>
    </row>
    <row r="2121" spans="1:7" ht="38.1" customHeight="1">
      <c r="A2121" s="18" t="s">
        <v>2033</v>
      </c>
      <c r="B2121" s="19" t="s">
        <v>2034</v>
      </c>
      <c r="C2121" s="18" t="s">
        <v>14</v>
      </c>
      <c r="D2121" s="18" t="s">
        <v>15</v>
      </c>
      <c r="E2121" s="20">
        <v>1</v>
      </c>
      <c r="F2121" s="21">
        <v>10.029999999999999</v>
      </c>
      <c r="G2121" s="21">
        <f>TRUNC(TRUNC(E2121,8)*F2121,2)</f>
        <v>10.029999999999999</v>
      </c>
    </row>
    <row r="2122" spans="1:7" ht="45.95" customHeight="1">
      <c r="A2122" s="18" t="s">
        <v>2035</v>
      </c>
      <c r="B2122" s="19" t="s">
        <v>2036</v>
      </c>
      <c r="C2122" s="18" t="s">
        <v>14</v>
      </c>
      <c r="D2122" s="18" t="s">
        <v>15</v>
      </c>
      <c r="E2122" s="20">
        <v>1</v>
      </c>
      <c r="F2122" s="21">
        <v>46.24</v>
      </c>
      <c r="G2122" s="21">
        <f>TRUNC(TRUNC(E2122,8)*F2122,2)</f>
        <v>46.24</v>
      </c>
    </row>
    <row r="2123" spans="1:7" ht="45.95" customHeight="1">
      <c r="A2123" s="18" t="s">
        <v>2037</v>
      </c>
      <c r="B2123" s="19" t="s">
        <v>2038</v>
      </c>
      <c r="C2123" s="18" t="s">
        <v>14</v>
      </c>
      <c r="D2123" s="18" t="s">
        <v>15</v>
      </c>
      <c r="E2123" s="20">
        <v>1</v>
      </c>
      <c r="F2123" s="21">
        <v>165.18</v>
      </c>
      <c r="G2123" s="21">
        <f>TRUNC(TRUNC(E2123,8)*F2123,2)</f>
        <v>165.18</v>
      </c>
    </row>
    <row r="2124" spans="1:7" ht="15" customHeight="1">
      <c r="A2124" s="1"/>
      <c r="B2124" s="1"/>
      <c r="C2124" s="1"/>
      <c r="D2124" s="1"/>
      <c r="E2124" s="77" t="s">
        <v>521</v>
      </c>
      <c r="F2124" s="77"/>
      <c r="G2124" s="22">
        <f>SUM(G2119:G2123)</f>
        <v>252.82</v>
      </c>
    </row>
    <row r="2125" spans="1:7" ht="15" customHeight="1">
      <c r="A2125" s="1"/>
      <c r="B2125" s="1"/>
      <c r="C2125" s="1"/>
      <c r="D2125" s="1"/>
      <c r="E2125" s="78" t="s">
        <v>522</v>
      </c>
      <c r="F2125" s="78"/>
      <c r="G2125" s="4">
        <f>SUM(G2117,G2124)</f>
        <v>290.96999999999997</v>
      </c>
    </row>
    <row r="2126" spans="1:7" ht="15" customHeight="1">
      <c r="A2126" s="1"/>
      <c r="B2126" s="1"/>
      <c r="C2126" s="1"/>
      <c r="D2126" s="1"/>
      <c r="E2126" s="78" t="s">
        <v>523</v>
      </c>
      <c r="F2126" s="78"/>
      <c r="G2126" s="4">
        <f>ROUND(G2125*(0/100),2)</f>
        <v>0</v>
      </c>
    </row>
    <row r="2127" spans="1:7" ht="15" customHeight="1">
      <c r="A2127" s="1"/>
      <c r="B2127" s="1"/>
      <c r="C2127" s="1"/>
      <c r="D2127" s="1"/>
      <c r="E2127" s="78" t="s">
        <v>524</v>
      </c>
      <c r="F2127" s="78"/>
      <c r="G2127" s="4">
        <f>G2126+G2125</f>
        <v>290.96999999999997</v>
      </c>
    </row>
    <row r="2128" spans="1:7" ht="9.9499999999999993" customHeight="1">
      <c r="A2128" s="1"/>
      <c r="B2128" s="1"/>
      <c r="C2128" s="1"/>
      <c r="D2128" s="1"/>
      <c r="E2128" s="79"/>
      <c r="F2128" s="79"/>
      <c r="G2128" s="79"/>
    </row>
    <row r="2129" spans="1:7" ht="20.100000000000001" customHeight="1">
      <c r="A2129" s="80" t="s">
        <v>2039</v>
      </c>
      <c r="B2129" s="80"/>
      <c r="C2129" s="80"/>
      <c r="D2129" s="80"/>
      <c r="E2129" s="80"/>
      <c r="F2129" s="80"/>
      <c r="G2129" s="80"/>
    </row>
    <row r="2130" spans="1:7" ht="15" customHeight="1">
      <c r="A2130" s="76" t="s">
        <v>557</v>
      </c>
      <c r="B2130" s="76"/>
      <c r="C2130" s="12" t="s">
        <v>4</v>
      </c>
      <c r="D2130" s="12" t="s">
        <v>501</v>
      </c>
      <c r="E2130" s="12" t="s">
        <v>502</v>
      </c>
      <c r="F2130" s="12" t="s">
        <v>503</v>
      </c>
      <c r="G2130" s="12" t="s">
        <v>504</v>
      </c>
    </row>
    <row r="2131" spans="1:7" ht="38.1" customHeight="1">
      <c r="A2131" s="18" t="s">
        <v>2040</v>
      </c>
      <c r="B2131" s="19" t="s">
        <v>2041</v>
      </c>
      <c r="C2131" s="18" t="s">
        <v>14</v>
      </c>
      <c r="D2131" s="18" t="s">
        <v>58</v>
      </c>
      <c r="E2131" s="20">
        <v>3.43E-5</v>
      </c>
      <c r="F2131" s="21">
        <v>563990.17000000004</v>
      </c>
      <c r="G2131" s="21">
        <f>TRUNC(TRUNC(E2131,8)*F2131,2)</f>
        <v>19.34</v>
      </c>
    </row>
    <row r="2132" spans="1:7" ht="45.95" customHeight="1">
      <c r="A2132" s="18" t="s">
        <v>2042</v>
      </c>
      <c r="B2132" s="19" t="s">
        <v>2043</v>
      </c>
      <c r="C2132" s="18" t="s">
        <v>14</v>
      </c>
      <c r="D2132" s="18" t="s">
        <v>58</v>
      </c>
      <c r="E2132" s="20">
        <v>5.5099999999999998E-5</v>
      </c>
      <c r="F2132" s="21">
        <v>144875</v>
      </c>
      <c r="G2132" s="21">
        <f>TRUNC(TRUNC(E2132,8)*F2132,2)</f>
        <v>7.98</v>
      </c>
    </row>
    <row r="2133" spans="1:7" ht="15" customHeight="1">
      <c r="A2133" s="1"/>
      <c r="B2133" s="1"/>
      <c r="C2133" s="1"/>
      <c r="D2133" s="1"/>
      <c r="E2133" s="77" t="s">
        <v>558</v>
      </c>
      <c r="F2133" s="77"/>
      <c r="G2133" s="22">
        <f>SUM(G2131:G2132)</f>
        <v>27.32</v>
      </c>
    </row>
    <row r="2134" spans="1:7" ht="15" customHeight="1">
      <c r="A2134" s="1"/>
      <c r="B2134" s="1"/>
      <c r="C2134" s="1"/>
      <c r="D2134" s="1"/>
      <c r="E2134" s="78" t="s">
        <v>522</v>
      </c>
      <c r="F2134" s="78"/>
      <c r="G2134" s="4">
        <f>SUM(G2133)</f>
        <v>27.32</v>
      </c>
    </row>
    <row r="2135" spans="1:7" ht="15" customHeight="1">
      <c r="A2135" s="1"/>
      <c r="B2135" s="1"/>
      <c r="C2135" s="1"/>
      <c r="D2135" s="1"/>
      <c r="E2135" s="78" t="s">
        <v>523</v>
      </c>
      <c r="F2135" s="78"/>
      <c r="G2135" s="4">
        <f>ROUND(G2134*(0/100),2)</f>
        <v>0</v>
      </c>
    </row>
    <row r="2136" spans="1:7" ht="15" customHeight="1">
      <c r="A2136" s="1"/>
      <c r="B2136" s="1"/>
      <c r="C2136" s="1"/>
      <c r="D2136" s="1"/>
      <c r="E2136" s="78" t="s">
        <v>524</v>
      </c>
      <c r="F2136" s="78"/>
      <c r="G2136" s="4">
        <f>G2135+G2134</f>
        <v>27.32</v>
      </c>
    </row>
    <row r="2137" spans="1:7" ht="9.9499999999999993" customHeight="1">
      <c r="A2137" s="1"/>
      <c r="B2137" s="1"/>
      <c r="C2137" s="1"/>
      <c r="D2137" s="1"/>
      <c r="E2137" s="79"/>
      <c r="F2137" s="79"/>
      <c r="G2137" s="79"/>
    </row>
    <row r="2138" spans="1:7" ht="20.100000000000001" customHeight="1">
      <c r="A2138" s="80" t="s">
        <v>2044</v>
      </c>
      <c r="B2138" s="80"/>
      <c r="C2138" s="80"/>
      <c r="D2138" s="80"/>
      <c r="E2138" s="80"/>
      <c r="F2138" s="80"/>
      <c r="G2138" s="80"/>
    </row>
    <row r="2139" spans="1:7" ht="15" customHeight="1">
      <c r="A2139" s="76" t="s">
        <v>557</v>
      </c>
      <c r="B2139" s="76"/>
      <c r="C2139" s="12" t="s">
        <v>4</v>
      </c>
      <c r="D2139" s="12" t="s">
        <v>501</v>
      </c>
      <c r="E2139" s="12" t="s">
        <v>502</v>
      </c>
      <c r="F2139" s="12" t="s">
        <v>503</v>
      </c>
      <c r="G2139" s="12" t="s">
        <v>504</v>
      </c>
    </row>
    <row r="2140" spans="1:7" ht="38.1" customHeight="1">
      <c r="A2140" s="18" t="s">
        <v>2040</v>
      </c>
      <c r="B2140" s="19" t="s">
        <v>2041</v>
      </c>
      <c r="C2140" s="18" t="s">
        <v>14</v>
      </c>
      <c r="D2140" s="18" t="s">
        <v>58</v>
      </c>
      <c r="E2140" s="20">
        <v>5.6999999999999996E-6</v>
      </c>
      <c r="F2140" s="21">
        <v>563990.17000000004</v>
      </c>
      <c r="G2140" s="21">
        <f>TRUNC(TRUNC(E2140,8)*F2140,2)</f>
        <v>3.21</v>
      </c>
    </row>
    <row r="2141" spans="1:7" ht="45.95" customHeight="1">
      <c r="A2141" s="18" t="s">
        <v>2042</v>
      </c>
      <c r="B2141" s="19" t="s">
        <v>2043</v>
      </c>
      <c r="C2141" s="18" t="s">
        <v>14</v>
      </c>
      <c r="D2141" s="18" t="s">
        <v>58</v>
      </c>
      <c r="E2141" s="20">
        <v>5.8000000000000004E-6</v>
      </c>
      <c r="F2141" s="21">
        <v>144875</v>
      </c>
      <c r="G2141" s="21">
        <f>TRUNC(TRUNC(E2141,8)*F2141,2)</f>
        <v>0.84</v>
      </c>
    </row>
    <row r="2142" spans="1:7" ht="15" customHeight="1">
      <c r="A2142" s="1"/>
      <c r="B2142" s="1"/>
      <c r="C2142" s="1"/>
      <c r="D2142" s="1"/>
      <c r="E2142" s="77" t="s">
        <v>558</v>
      </c>
      <c r="F2142" s="77"/>
      <c r="G2142" s="22">
        <f>SUM(G2140:G2141)</f>
        <v>4.05</v>
      </c>
    </row>
    <row r="2143" spans="1:7" ht="15" customHeight="1">
      <c r="A2143" s="1"/>
      <c r="B2143" s="1"/>
      <c r="C2143" s="1"/>
      <c r="D2143" s="1"/>
      <c r="E2143" s="78" t="s">
        <v>522</v>
      </c>
      <c r="F2143" s="78"/>
      <c r="G2143" s="4">
        <f>SUM(G2142)</f>
        <v>4.05</v>
      </c>
    </row>
    <row r="2144" spans="1:7" ht="15" customHeight="1">
      <c r="A2144" s="1"/>
      <c r="B2144" s="1"/>
      <c r="C2144" s="1"/>
      <c r="D2144" s="1"/>
      <c r="E2144" s="78" t="s">
        <v>523</v>
      </c>
      <c r="F2144" s="78"/>
      <c r="G2144" s="4">
        <f>ROUND(G2143*(0/100),2)</f>
        <v>0</v>
      </c>
    </row>
    <row r="2145" spans="1:7" ht="15" customHeight="1">
      <c r="A2145" s="1"/>
      <c r="B2145" s="1"/>
      <c r="C2145" s="1"/>
      <c r="D2145" s="1"/>
      <c r="E2145" s="78" t="s">
        <v>524</v>
      </c>
      <c r="F2145" s="78"/>
      <c r="G2145" s="4">
        <f>G2144+G2143</f>
        <v>4.05</v>
      </c>
    </row>
    <row r="2146" spans="1:7" ht="9.9499999999999993" customHeight="1">
      <c r="A2146" s="1"/>
      <c r="B2146" s="1"/>
      <c r="C2146" s="1"/>
      <c r="D2146" s="1"/>
      <c r="E2146" s="79"/>
      <c r="F2146" s="79"/>
      <c r="G2146" s="79"/>
    </row>
    <row r="2147" spans="1:7" ht="20.100000000000001" customHeight="1">
      <c r="A2147" s="80" t="s">
        <v>2045</v>
      </c>
      <c r="B2147" s="80"/>
      <c r="C2147" s="80"/>
      <c r="D2147" s="80"/>
      <c r="E2147" s="80"/>
      <c r="F2147" s="80"/>
      <c r="G2147" s="80"/>
    </row>
    <row r="2148" spans="1:7" ht="15" customHeight="1">
      <c r="A2148" s="76" t="s">
        <v>557</v>
      </c>
      <c r="B2148" s="76"/>
      <c r="C2148" s="12" t="s">
        <v>4</v>
      </c>
      <c r="D2148" s="12" t="s">
        <v>501</v>
      </c>
      <c r="E2148" s="12" t="s">
        <v>502</v>
      </c>
      <c r="F2148" s="12" t="s">
        <v>503</v>
      </c>
      <c r="G2148" s="12" t="s">
        <v>504</v>
      </c>
    </row>
    <row r="2149" spans="1:7" ht="38.1" customHeight="1">
      <c r="A2149" s="18" t="s">
        <v>2040</v>
      </c>
      <c r="B2149" s="19" t="s">
        <v>2041</v>
      </c>
      <c r="C2149" s="18" t="s">
        <v>14</v>
      </c>
      <c r="D2149" s="18" t="s">
        <v>58</v>
      </c>
      <c r="E2149" s="20">
        <v>1.4100000000000001E-5</v>
      </c>
      <c r="F2149" s="21">
        <v>563990.17000000004</v>
      </c>
      <c r="G2149" s="21">
        <f>TRUNC(TRUNC(E2149,8)*F2149,2)</f>
        <v>7.95</v>
      </c>
    </row>
    <row r="2150" spans="1:7" ht="45.95" customHeight="1">
      <c r="A2150" s="18" t="s">
        <v>2042</v>
      </c>
      <c r="B2150" s="19" t="s">
        <v>2043</v>
      </c>
      <c r="C2150" s="18" t="s">
        <v>14</v>
      </c>
      <c r="D2150" s="18" t="s">
        <v>58</v>
      </c>
      <c r="E2150" s="20">
        <v>1.4399999999999999E-5</v>
      </c>
      <c r="F2150" s="21">
        <v>144875</v>
      </c>
      <c r="G2150" s="21">
        <f>TRUNC(TRUNC(E2150,8)*F2150,2)</f>
        <v>2.08</v>
      </c>
    </row>
    <row r="2151" spans="1:7" ht="15" customHeight="1">
      <c r="A2151" s="1"/>
      <c r="B2151" s="1"/>
      <c r="C2151" s="1"/>
      <c r="D2151" s="1"/>
      <c r="E2151" s="77" t="s">
        <v>558</v>
      </c>
      <c r="F2151" s="77"/>
      <c r="G2151" s="22">
        <f>SUM(G2149:G2150)</f>
        <v>10.030000000000001</v>
      </c>
    </row>
    <row r="2152" spans="1:7" ht="15" customHeight="1">
      <c r="A2152" s="1"/>
      <c r="B2152" s="1"/>
      <c r="C2152" s="1"/>
      <c r="D2152" s="1"/>
      <c r="E2152" s="78" t="s">
        <v>522</v>
      </c>
      <c r="F2152" s="78"/>
      <c r="G2152" s="4">
        <f>SUM(G2151)</f>
        <v>10.030000000000001</v>
      </c>
    </row>
    <row r="2153" spans="1:7" ht="15" customHeight="1">
      <c r="A2153" s="1"/>
      <c r="B2153" s="1"/>
      <c r="C2153" s="1"/>
      <c r="D2153" s="1"/>
      <c r="E2153" s="78" t="s">
        <v>523</v>
      </c>
      <c r="F2153" s="78"/>
      <c r="G2153" s="4">
        <f>ROUND(G2152*(0/100),2)</f>
        <v>0</v>
      </c>
    </row>
    <row r="2154" spans="1:7" ht="15" customHeight="1">
      <c r="A2154" s="1"/>
      <c r="B2154" s="1"/>
      <c r="C2154" s="1"/>
      <c r="D2154" s="1"/>
      <c r="E2154" s="78" t="s">
        <v>524</v>
      </c>
      <c r="F2154" s="78"/>
      <c r="G2154" s="4">
        <f>G2153+G2152</f>
        <v>10.030000000000001</v>
      </c>
    </row>
    <row r="2155" spans="1:7" ht="9.9499999999999993" customHeight="1">
      <c r="A2155" s="1"/>
      <c r="B2155" s="1"/>
      <c r="C2155" s="1"/>
      <c r="D2155" s="1"/>
      <c r="E2155" s="79"/>
      <c r="F2155" s="79"/>
      <c r="G2155" s="79"/>
    </row>
    <row r="2156" spans="1:7" ht="20.100000000000001" customHeight="1">
      <c r="A2156" s="80" t="s">
        <v>2046</v>
      </c>
      <c r="B2156" s="80"/>
      <c r="C2156" s="80"/>
      <c r="D2156" s="80"/>
      <c r="E2156" s="80"/>
      <c r="F2156" s="80"/>
      <c r="G2156" s="80"/>
    </row>
    <row r="2157" spans="1:7" ht="15" customHeight="1">
      <c r="A2157" s="76" t="s">
        <v>557</v>
      </c>
      <c r="B2157" s="76"/>
      <c r="C2157" s="12" t="s">
        <v>4</v>
      </c>
      <c r="D2157" s="12" t="s">
        <v>501</v>
      </c>
      <c r="E2157" s="12" t="s">
        <v>502</v>
      </c>
      <c r="F2157" s="12" t="s">
        <v>503</v>
      </c>
      <c r="G2157" s="12" t="s">
        <v>504</v>
      </c>
    </row>
    <row r="2158" spans="1:7" ht="38.1" customHeight="1">
      <c r="A2158" s="18" t="s">
        <v>2040</v>
      </c>
      <c r="B2158" s="19" t="s">
        <v>2041</v>
      </c>
      <c r="C2158" s="18" t="s">
        <v>14</v>
      </c>
      <c r="D2158" s="18" t="s">
        <v>58</v>
      </c>
      <c r="E2158" s="20">
        <v>6.4300000000000004E-5</v>
      </c>
      <c r="F2158" s="21">
        <v>563990.17000000004</v>
      </c>
      <c r="G2158" s="21">
        <f>TRUNC(TRUNC(E2158,8)*F2158,2)</f>
        <v>36.26</v>
      </c>
    </row>
    <row r="2159" spans="1:7" ht="45.95" customHeight="1">
      <c r="A2159" s="18" t="s">
        <v>2042</v>
      </c>
      <c r="B2159" s="19" t="s">
        <v>2043</v>
      </c>
      <c r="C2159" s="18" t="s">
        <v>14</v>
      </c>
      <c r="D2159" s="18" t="s">
        <v>58</v>
      </c>
      <c r="E2159" s="20">
        <v>6.8899999999999994E-5</v>
      </c>
      <c r="F2159" s="21">
        <v>144875</v>
      </c>
      <c r="G2159" s="21">
        <f>TRUNC(TRUNC(E2159,8)*F2159,2)</f>
        <v>9.98</v>
      </c>
    </row>
    <row r="2160" spans="1:7" ht="15" customHeight="1">
      <c r="A2160" s="1"/>
      <c r="B2160" s="1"/>
      <c r="C2160" s="1"/>
      <c r="D2160" s="1"/>
      <c r="E2160" s="77" t="s">
        <v>558</v>
      </c>
      <c r="F2160" s="77"/>
      <c r="G2160" s="22">
        <f>SUM(G2158:G2159)</f>
        <v>46.239999999999995</v>
      </c>
    </row>
    <row r="2161" spans="1:7" ht="15" customHeight="1">
      <c r="A2161" s="1"/>
      <c r="B2161" s="1"/>
      <c r="C2161" s="1"/>
      <c r="D2161" s="1"/>
      <c r="E2161" s="78" t="s">
        <v>522</v>
      </c>
      <c r="F2161" s="78"/>
      <c r="G2161" s="4">
        <f>SUM(G2160)</f>
        <v>46.239999999999995</v>
      </c>
    </row>
    <row r="2162" spans="1:7" ht="15" customHeight="1">
      <c r="A2162" s="1"/>
      <c r="B2162" s="1"/>
      <c r="C2162" s="1"/>
      <c r="D2162" s="1"/>
      <c r="E2162" s="78" t="s">
        <v>523</v>
      </c>
      <c r="F2162" s="78"/>
      <c r="G2162" s="4">
        <f>ROUND(G2161*(0/100),2)</f>
        <v>0</v>
      </c>
    </row>
    <row r="2163" spans="1:7" ht="15" customHeight="1">
      <c r="A2163" s="1"/>
      <c r="B2163" s="1"/>
      <c r="C2163" s="1"/>
      <c r="D2163" s="1"/>
      <c r="E2163" s="78" t="s">
        <v>524</v>
      </c>
      <c r="F2163" s="78"/>
      <c r="G2163" s="4">
        <f>G2162+G2161</f>
        <v>46.239999999999995</v>
      </c>
    </row>
    <row r="2164" spans="1:7" ht="9.9499999999999993" customHeight="1">
      <c r="A2164" s="1"/>
      <c r="B2164" s="1"/>
      <c r="C2164" s="1"/>
      <c r="D2164" s="1"/>
      <c r="E2164" s="79"/>
      <c r="F2164" s="79"/>
      <c r="G2164" s="79"/>
    </row>
    <row r="2165" spans="1:7" ht="20.100000000000001" customHeight="1">
      <c r="A2165" s="80" t="s">
        <v>2047</v>
      </c>
      <c r="B2165" s="80"/>
      <c r="C2165" s="80"/>
      <c r="D2165" s="80"/>
      <c r="E2165" s="80"/>
      <c r="F2165" s="80"/>
      <c r="G2165" s="80"/>
    </row>
    <row r="2166" spans="1:7" ht="15" customHeight="1">
      <c r="A2166" s="76" t="s">
        <v>553</v>
      </c>
      <c r="B2166" s="76"/>
      <c r="C2166" s="12" t="s">
        <v>4</v>
      </c>
      <c r="D2166" s="12" t="s">
        <v>501</v>
      </c>
      <c r="E2166" s="12" t="s">
        <v>502</v>
      </c>
      <c r="F2166" s="12" t="s">
        <v>503</v>
      </c>
      <c r="G2166" s="12" t="s">
        <v>504</v>
      </c>
    </row>
    <row r="2167" spans="1:7" ht="21" customHeight="1">
      <c r="A2167" s="18" t="s">
        <v>1586</v>
      </c>
      <c r="B2167" s="19" t="s">
        <v>1587</v>
      </c>
      <c r="C2167" s="18" t="s">
        <v>14</v>
      </c>
      <c r="D2167" s="18" t="s">
        <v>817</v>
      </c>
      <c r="E2167" s="20">
        <v>26.43</v>
      </c>
      <c r="F2167" s="21">
        <v>6.25</v>
      </c>
      <c r="G2167" s="21">
        <f>TRUNC(TRUNC(E2167,8)*F2167,2)</f>
        <v>165.18</v>
      </c>
    </row>
    <row r="2168" spans="1:7" ht="15" customHeight="1">
      <c r="A2168" s="1"/>
      <c r="B2168" s="1"/>
      <c r="C2168" s="1"/>
      <c r="D2168" s="1"/>
      <c r="E2168" s="77" t="s">
        <v>555</v>
      </c>
      <c r="F2168" s="77"/>
      <c r="G2168" s="22">
        <f>SUM(G2167:G2167)</f>
        <v>165.18</v>
      </c>
    </row>
    <row r="2169" spans="1:7" ht="15" customHeight="1">
      <c r="A2169" s="1"/>
      <c r="B2169" s="1"/>
      <c r="C2169" s="1"/>
      <c r="D2169" s="1"/>
      <c r="E2169" s="78" t="s">
        <v>522</v>
      </c>
      <c r="F2169" s="78"/>
      <c r="G2169" s="4">
        <f>SUM(G2168)</f>
        <v>165.18</v>
      </c>
    </row>
    <row r="2170" spans="1:7" ht="15" customHeight="1">
      <c r="A2170" s="1"/>
      <c r="B2170" s="1"/>
      <c r="C2170" s="1"/>
      <c r="D2170" s="1"/>
      <c r="E2170" s="78" t="s">
        <v>523</v>
      </c>
      <c r="F2170" s="78"/>
      <c r="G2170" s="4">
        <f>ROUND(G2169*(0/100),2)</f>
        <v>0</v>
      </c>
    </row>
    <row r="2171" spans="1:7" ht="15" customHeight="1">
      <c r="A2171" s="1"/>
      <c r="B2171" s="1"/>
      <c r="C2171" s="1"/>
      <c r="D2171" s="1"/>
      <c r="E2171" s="78" t="s">
        <v>524</v>
      </c>
      <c r="F2171" s="78"/>
      <c r="G2171" s="4">
        <f>G2170+G2169</f>
        <v>165.18</v>
      </c>
    </row>
    <row r="2172" spans="1:7" ht="9.9499999999999993" customHeight="1">
      <c r="A2172" s="1"/>
      <c r="B2172" s="1"/>
      <c r="C2172" s="1"/>
      <c r="D2172" s="1"/>
      <c r="E2172" s="79"/>
      <c r="F2172" s="79"/>
      <c r="G2172" s="79"/>
    </row>
    <row r="2173" spans="1:7" ht="20.100000000000001" customHeight="1">
      <c r="A2173" s="80" t="s">
        <v>2048</v>
      </c>
      <c r="B2173" s="80"/>
      <c r="C2173" s="80"/>
      <c r="D2173" s="80"/>
      <c r="E2173" s="80"/>
      <c r="F2173" s="80"/>
      <c r="G2173" s="80"/>
    </row>
    <row r="2174" spans="1:7" ht="15" customHeight="1">
      <c r="A2174" s="76" t="s">
        <v>553</v>
      </c>
      <c r="B2174" s="76"/>
      <c r="C2174" s="12" t="s">
        <v>4</v>
      </c>
      <c r="D2174" s="12" t="s">
        <v>501</v>
      </c>
      <c r="E2174" s="12" t="s">
        <v>502</v>
      </c>
      <c r="F2174" s="12" t="s">
        <v>503</v>
      </c>
      <c r="G2174" s="12" t="s">
        <v>504</v>
      </c>
    </row>
    <row r="2175" spans="1:7" ht="29.1" customHeight="1">
      <c r="A2175" s="18" t="s">
        <v>2049</v>
      </c>
      <c r="B2175" s="19" t="s">
        <v>2050</v>
      </c>
      <c r="C2175" s="18" t="s">
        <v>14</v>
      </c>
      <c r="D2175" s="18" t="s">
        <v>58</v>
      </c>
      <c r="E2175" s="20">
        <v>1</v>
      </c>
      <c r="F2175" s="21">
        <v>80.58</v>
      </c>
      <c r="G2175" s="21">
        <f>TRUNC(TRUNC(E2175,8)*F2175,2)</f>
        <v>80.58</v>
      </c>
    </row>
    <row r="2176" spans="1:7" ht="15" customHeight="1">
      <c r="A2176" s="1"/>
      <c r="B2176" s="1"/>
      <c r="C2176" s="1"/>
      <c r="D2176" s="1"/>
      <c r="E2176" s="77" t="s">
        <v>555</v>
      </c>
      <c r="F2176" s="77"/>
      <c r="G2176" s="22">
        <f>SUM(G2175:G2175)</f>
        <v>80.58</v>
      </c>
    </row>
    <row r="2177" spans="1:7" ht="15" customHeight="1">
      <c r="A2177" s="76" t="s">
        <v>586</v>
      </c>
      <c r="B2177" s="76"/>
      <c r="C2177" s="12" t="s">
        <v>4</v>
      </c>
      <c r="D2177" s="12" t="s">
        <v>501</v>
      </c>
      <c r="E2177" s="12" t="s">
        <v>502</v>
      </c>
      <c r="F2177" s="12" t="s">
        <v>503</v>
      </c>
      <c r="G2177" s="12" t="s">
        <v>504</v>
      </c>
    </row>
    <row r="2178" spans="1:7" ht="21" customHeight="1">
      <c r="A2178" s="18" t="s">
        <v>737</v>
      </c>
      <c r="B2178" s="19" t="s">
        <v>738</v>
      </c>
      <c r="C2178" s="18" t="s">
        <v>14</v>
      </c>
      <c r="D2178" s="18" t="s">
        <v>15</v>
      </c>
      <c r="E2178" s="20">
        <v>0.38819999999999999</v>
      </c>
      <c r="F2178" s="21">
        <v>23.65</v>
      </c>
      <c r="G2178" s="21">
        <f>TRUNC(TRUNC(E2178,8)*F2178,2)</f>
        <v>9.18</v>
      </c>
    </row>
    <row r="2179" spans="1:7" ht="15" customHeight="1">
      <c r="A2179" s="18" t="s">
        <v>739</v>
      </c>
      <c r="B2179" s="19" t="s">
        <v>740</v>
      </c>
      <c r="C2179" s="18" t="s">
        <v>14</v>
      </c>
      <c r="D2179" s="18" t="s">
        <v>15</v>
      </c>
      <c r="E2179" s="20">
        <v>0.38819999999999999</v>
      </c>
      <c r="F2179" s="21">
        <v>29.25</v>
      </c>
      <c r="G2179" s="21">
        <f>TRUNC(TRUNC(E2179,8)*F2179,2)</f>
        <v>11.35</v>
      </c>
    </row>
    <row r="2180" spans="1:7" ht="18" customHeight="1">
      <c r="A2180" s="1"/>
      <c r="B2180" s="1"/>
      <c r="C2180" s="1"/>
      <c r="D2180" s="1"/>
      <c r="E2180" s="77" t="s">
        <v>589</v>
      </c>
      <c r="F2180" s="77"/>
      <c r="G2180" s="22">
        <f>SUM(G2178:G2179)</f>
        <v>20.53</v>
      </c>
    </row>
    <row r="2181" spans="1:7" ht="15" customHeight="1">
      <c r="A2181" s="1"/>
      <c r="B2181" s="1"/>
      <c r="C2181" s="1"/>
      <c r="D2181" s="1"/>
      <c r="E2181" s="78" t="s">
        <v>522</v>
      </c>
      <c r="F2181" s="78"/>
      <c r="G2181" s="4">
        <f>SUM(G2176,G2180)</f>
        <v>101.11</v>
      </c>
    </row>
    <row r="2182" spans="1:7" ht="15" customHeight="1">
      <c r="A2182" s="1"/>
      <c r="B2182" s="1"/>
      <c r="C2182" s="1"/>
      <c r="D2182" s="1"/>
      <c r="E2182" s="78" t="s">
        <v>523</v>
      </c>
      <c r="F2182" s="78"/>
      <c r="G2182" s="4">
        <f>ROUND(G2181*(0/100),2)</f>
        <v>0</v>
      </c>
    </row>
    <row r="2183" spans="1:7" ht="15" customHeight="1">
      <c r="A2183" s="1"/>
      <c r="B2183" s="1"/>
      <c r="C2183" s="1"/>
      <c r="D2183" s="1"/>
      <c r="E2183" s="78" t="s">
        <v>524</v>
      </c>
      <c r="F2183" s="78"/>
      <c r="G2183" s="4">
        <f>G2182+G2181</f>
        <v>101.11</v>
      </c>
    </row>
    <row r="2184" spans="1:7" ht="9.9499999999999993" customHeight="1">
      <c r="A2184" s="1"/>
      <c r="B2184" s="1"/>
      <c r="C2184" s="1"/>
      <c r="D2184" s="1"/>
      <c r="E2184" s="79"/>
      <c r="F2184" s="79"/>
      <c r="G2184" s="79"/>
    </row>
    <row r="2185" spans="1:7" ht="20.100000000000001" customHeight="1">
      <c r="A2185" s="80" t="s">
        <v>2051</v>
      </c>
      <c r="B2185" s="80"/>
      <c r="C2185" s="80"/>
      <c r="D2185" s="80"/>
      <c r="E2185" s="80"/>
      <c r="F2185" s="80"/>
      <c r="G2185" s="80"/>
    </row>
    <row r="2186" spans="1:7" ht="15" customHeight="1">
      <c r="A2186" s="76" t="s">
        <v>500</v>
      </c>
      <c r="B2186" s="76"/>
      <c r="C2186" s="12" t="s">
        <v>4</v>
      </c>
      <c r="D2186" s="12" t="s">
        <v>501</v>
      </c>
      <c r="E2186" s="12" t="s">
        <v>502</v>
      </c>
      <c r="F2186" s="12" t="s">
        <v>503</v>
      </c>
      <c r="G2186" s="12" t="s">
        <v>504</v>
      </c>
    </row>
    <row r="2187" spans="1:7" ht="21" customHeight="1">
      <c r="A2187" s="18" t="s">
        <v>1359</v>
      </c>
      <c r="B2187" s="19" t="s">
        <v>1360</v>
      </c>
      <c r="C2187" s="18" t="s">
        <v>14</v>
      </c>
      <c r="D2187" s="18" t="s">
        <v>15</v>
      </c>
      <c r="E2187" s="20">
        <v>1</v>
      </c>
      <c r="F2187" s="21">
        <v>3.39</v>
      </c>
      <c r="G2187" s="21">
        <f t="shared" ref="G2187:G2192" si="18">TRUNC(TRUNC(E2187,8)*F2187,2)</f>
        <v>3.39</v>
      </c>
    </row>
    <row r="2188" spans="1:7" ht="21" customHeight="1">
      <c r="A2188" s="18" t="s">
        <v>1361</v>
      </c>
      <c r="B2188" s="19" t="s">
        <v>1362</v>
      </c>
      <c r="C2188" s="18" t="s">
        <v>14</v>
      </c>
      <c r="D2188" s="18" t="s">
        <v>15</v>
      </c>
      <c r="E2188" s="20">
        <v>1</v>
      </c>
      <c r="F2188" s="21">
        <v>1.24</v>
      </c>
      <c r="G2188" s="21">
        <f t="shared" si="18"/>
        <v>1.24</v>
      </c>
    </row>
    <row r="2189" spans="1:7" ht="21" customHeight="1">
      <c r="A2189" s="18" t="s">
        <v>507</v>
      </c>
      <c r="B2189" s="19" t="s">
        <v>508</v>
      </c>
      <c r="C2189" s="18" t="s">
        <v>14</v>
      </c>
      <c r="D2189" s="18" t="s">
        <v>15</v>
      </c>
      <c r="E2189" s="20">
        <v>1</v>
      </c>
      <c r="F2189" s="21">
        <v>1.34</v>
      </c>
      <c r="G2189" s="21">
        <f t="shared" si="18"/>
        <v>1.34</v>
      </c>
    </row>
    <row r="2190" spans="1:7" ht="21" customHeight="1">
      <c r="A2190" s="18" t="s">
        <v>1363</v>
      </c>
      <c r="B2190" s="19" t="s">
        <v>1364</v>
      </c>
      <c r="C2190" s="18" t="s">
        <v>14</v>
      </c>
      <c r="D2190" s="18" t="s">
        <v>15</v>
      </c>
      <c r="E2190" s="20">
        <v>1</v>
      </c>
      <c r="F2190" s="21">
        <v>0.82</v>
      </c>
      <c r="G2190" s="21">
        <f t="shared" si="18"/>
        <v>0.82</v>
      </c>
    </row>
    <row r="2191" spans="1:7" ht="21" customHeight="1">
      <c r="A2191" s="18" t="s">
        <v>511</v>
      </c>
      <c r="B2191" s="19" t="s">
        <v>512</v>
      </c>
      <c r="C2191" s="18" t="s">
        <v>14</v>
      </c>
      <c r="D2191" s="18" t="s">
        <v>15</v>
      </c>
      <c r="E2191" s="20">
        <v>1</v>
      </c>
      <c r="F2191" s="21">
        <v>0.04</v>
      </c>
      <c r="G2191" s="21">
        <f t="shared" si="18"/>
        <v>0.04</v>
      </c>
    </row>
    <row r="2192" spans="1:7" ht="21" customHeight="1">
      <c r="A2192" s="18" t="s">
        <v>1365</v>
      </c>
      <c r="B2192" s="19" t="s">
        <v>1366</v>
      </c>
      <c r="C2192" s="18" t="s">
        <v>14</v>
      </c>
      <c r="D2192" s="18" t="s">
        <v>15</v>
      </c>
      <c r="E2192" s="20">
        <v>1</v>
      </c>
      <c r="F2192" s="21">
        <v>1.1000000000000001</v>
      </c>
      <c r="G2192" s="21">
        <f t="shared" si="18"/>
        <v>1.1000000000000001</v>
      </c>
    </row>
    <row r="2193" spans="1:7" ht="15" customHeight="1">
      <c r="A2193" s="1"/>
      <c r="B2193" s="1"/>
      <c r="C2193" s="1"/>
      <c r="D2193" s="1"/>
      <c r="E2193" s="77" t="s">
        <v>513</v>
      </c>
      <c r="F2193" s="77"/>
      <c r="G2193" s="22">
        <f>SUM(G2187:G2192)</f>
        <v>7.93</v>
      </c>
    </row>
    <row r="2194" spans="1:7" ht="15" customHeight="1">
      <c r="A2194" s="76" t="s">
        <v>514</v>
      </c>
      <c r="B2194" s="76"/>
      <c r="C2194" s="12" t="s">
        <v>4</v>
      </c>
      <c r="D2194" s="12" t="s">
        <v>501</v>
      </c>
      <c r="E2194" s="12" t="s">
        <v>502</v>
      </c>
      <c r="F2194" s="12" t="s">
        <v>503</v>
      </c>
      <c r="G2194" s="12" t="s">
        <v>504</v>
      </c>
    </row>
    <row r="2195" spans="1:7" ht="15" customHeight="1">
      <c r="A2195" s="18" t="s">
        <v>1714</v>
      </c>
      <c r="B2195" s="19" t="s">
        <v>1715</v>
      </c>
      <c r="C2195" s="18" t="s">
        <v>14</v>
      </c>
      <c r="D2195" s="18" t="s">
        <v>15</v>
      </c>
      <c r="E2195" s="20">
        <v>1</v>
      </c>
      <c r="F2195" s="21">
        <v>20.46</v>
      </c>
      <c r="G2195" s="21">
        <f>TRUNC(TRUNC(E2195,8)*F2195,2)</f>
        <v>20.46</v>
      </c>
    </row>
    <row r="2196" spans="1:7" ht="15" customHeight="1">
      <c r="A2196" s="1"/>
      <c r="B2196" s="1"/>
      <c r="C2196" s="1"/>
      <c r="D2196" s="1"/>
      <c r="E2196" s="77" t="s">
        <v>517</v>
      </c>
      <c r="F2196" s="77"/>
      <c r="G2196" s="22">
        <f>SUM(G2195:G2195)</f>
        <v>20.46</v>
      </c>
    </row>
    <row r="2197" spans="1:7" ht="15" customHeight="1">
      <c r="A2197" s="76" t="s">
        <v>518</v>
      </c>
      <c r="B2197" s="76"/>
      <c r="C2197" s="12" t="s">
        <v>4</v>
      </c>
      <c r="D2197" s="12" t="s">
        <v>501</v>
      </c>
      <c r="E2197" s="12" t="s">
        <v>502</v>
      </c>
      <c r="F2197" s="12" t="s">
        <v>503</v>
      </c>
      <c r="G2197" s="12" t="s">
        <v>504</v>
      </c>
    </row>
    <row r="2198" spans="1:7" ht="21" customHeight="1">
      <c r="A2198" s="18" t="s">
        <v>2052</v>
      </c>
      <c r="B2198" s="19" t="s">
        <v>2053</v>
      </c>
      <c r="C2198" s="18" t="s">
        <v>14</v>
      </c>
      <c r="D2198" s="18" t="s">
        <v>15</v>
      </c>
      <c r="E2198" s="20">
        <v>1</v>
      </c>
      <c r="F2198" s="21">
        <v>0.49</v>
      </c>
      <c r="G2198" s="21">
        <f>TRUNC(TRUNC(E2198,8)*F2198,2)</f>
        <v>0.49</v>
      </c>
    </row>
    <row r="2199" spans="1:7" ht="15" customHeight="1">
      <c r="A2199" s="1"/>
      <c r="B2199" s="1"/>
      <c r="C2199" s="1"/>
      <c r="D2199" s="1"/>
      <c r="E2199" s="77" t="s">
        <v>521</v>
      </c>
      <c r="F2199" s="77"/>
      <c r="G2199" s="22">
        <f>SUM(G2198:G2198)</f>
        <v>0.49</v>
      </c>
    </row>
    <row r="2200" spans="1:7" ht="15" customHeight="1">
      <c r="A2200" s="1"/>
      <c r="B2200" s="1"/>
      <c r="C2200" s="1"/>
      <c r="D2200" s="1"/>
      <c r="E2200" s="78" t="s">
        <v>522</v>
      </c>
      <c r="F2200" s="78"/>
      <c r="G2200" s="4">
        <f>SUM(G2193,G2196,G2199)</f>
        <v>28.88</v>
      </c>
    </row>
    <row r="2201" spans="1:7" ht="15" customHeight="1">
      <c r="A2201" s="1"/>
      <c r="B2201" s="1"/>
      <c r="C2201" s="1"/>
      <c r="D2201" s="1"/>
      <c r="E2201" s="78" t="s">
        <v>523</v>
      </c>
      <c r="F2201" s="78"/>
      <c r="G2201" s="4">
        <f>ROUND(G2200*(0/100),2)</f>
        <v>0</v>
      </c>
    </row>
    <row r="2202" spans="1:7" ht="15" customHeight="1">
      <c r="A2202" s="1"/>
      <c r="B2202" s="1"/>
      <c r="C2202" s="1"/>
      <c r="D2202" s="1"/>
      <c r="E2202" s="78" t="s">
        <v>524</v>
      </c>
      <c r="F2202" s="78"/>
      <c r="G2202" s="4">
        <f>G2201+G2200</f>
        <v>28.88</v>
      </c>
    </row>
    <row r="2203" spans="1:7" ht="9.9499999999999993" customHeight="1">
      <c r="A2203" s="1"/>
      <c r="B2203" s="1"/>
      <c r="C2203" s="1"/>
      <c r="D2203" s="1"/>
      <c r="E2203" s="79"/>
      <c r="F2203" s="79"/>
      <c r="G2203" s="79"/>
    </row>
    <row r="2204" spans="1:7" ht="20.100000000000001" customHeight="1">
      <c r="A2204" s="80" t="s">
        <v>2054</v>
      </c>
      <c r="B2204" s="80"/>
      <c r="C2204" s="80"/>
      <c r="D2204" s="80"/>
      <c r="E2204" s="80"/>
      <c r="F2204" s="80"/>
      <c r="G2204" s="80"/>
    </row>
    <row r="2205" spans="1:7" ht="15" customHeight="1">
      <c r="A2205" s="76" t="s">
        <v>518</v>
      </c>
      <c r="B2205" s="76"/>
      <c r="C2205" s="12" t="s">
        <v>4</v>
      </c>
      <c r="D2205" s="12" t="s">
        <v>501</v>
      </c>
      <c r="E2205" s="12" t="s">
        <v>502</v>
      </c>
      <c r="F2205" s="12" t="s">
        <v>503</v>
      </c>
      <c r="G2205" s="12" t="s">
        <v>504</v>
      </c>
    </row>
    <row r="2206" spans="1:7" ht="29.1" customHeight="1">
      <c r="A2206" s="18" t="s">
        <v>2055</v>
      </c>
      <c r="B2206" s="19" t="s">
        <v>2056</v>
      </c>
      <c r="C2206" s="18" t="s">
        <v>14</v>
      </c>
      <c r="D2206" s="18" t="s">
        <v>58</v>
      </c>
      <c r="E2206" s="20">
        <v>1</v>
      </c>
      <c r="F2206" s="21">
        <v>40.799999999999997</v>
      </c>
      <c r="G2206" s="21">
        <f>TRUNC(TRUNC(E2206,8)*F2206,2)</f>
        <v>40.799999999999997</v>
      </c>
    </row>
    <row r="2207" spans="1:7" ht="29.1" customHeight="1">
      <c r="A2207" s="18" t="s">
        <v>2057</v>
      </c>
      <c r="B2207" s="19" t="s">
        <v>2058</v>
      </c>
      <c r="C2207" s="18" t="s">
        <v>14</v>
      </c>
      <c r="D2207" s="18" t="s">
        <v>58</v>
      </c>
      <c r="E2207" s="20">
        <v>1</v>
      </c>
      <c r="F2207" s="21">
        <v>11.3</v>
      </c>
      <c r="G2207" s="21">
        <f>TRUNC(TRUNC(E2207,8)*F2207,2)</f>
        <v>11.3</v>
      </c>
    </row>
    <row r="2208" spans="1:7" ht="15" customHeight="1">
      <c r="A2208" s="1"/>
      <c r="B2208" s="1"/>
      <c r="C2208" s="1"/>
      <c r="D2208" s="1"/>
      <c r="E2208" s="77" t="s">
        <v>521</v>
      </c>
      <c r="F2208" s="77"/>
      <c r="G2208" s="22">
        <f>SUM(G2206:G2207)</f>
        <v>52.099999999999994</v>
      </c>
    </row>
    <row r="2209" spans="1:7" ht="15" customHeight="1">
      <c r="A2209" s="1"/>
      <c r="B2209" s="1"/>
      <c r="C2209" s="1"/>
      <c r="D2209" s="1"/>
      <c r="E2209" s="78" t="s">
        <v>522</v>
      </c>
      <c r="F2209" s="78"/>
      <c r="G2209" s="4">
        <f>SUM(G2208)</f>
        <v>52.099999999999994</v>
      </c>
    </row>
    <row r="2210" spans="1:7" ht="15" customHeight="1">
      <c r="A2210" s="1"/>
      <c r="B2210" s="1"/>
      <c r="C2210" s="1"/>
      <c r="D2210" s="1"/>
      <c r="E2210" s="78" t="s">
        <v>523</v>
      </c>
      <c r="F2210" s="78"/>
      <c r="G2210" s="4">
        <f>ROUND(G2209*(0/100),2)</f>
        <v>0</v>
      </c>
    </row>
    <row r="2211" spans="1:7" ht="15" customHeight="1">
      <c r="A2211" s="1"/>
      <c r="B2211" s="1"/>
      <c r="C2211" s="1"/>
      <c r="D2211" s="1"/>
      <c r="E2211" s="78" t="s">
        <v>524</v>
      </c>
      <c r="F2211" s="78"/>
      <c r="G2211" s="4">
        <f>G2210+G2209</f>
        <v>52.099999999999994</v>
      </c>
    </row>
    <row r="2212" spans="1:7" ht="9.9499999999999993" customHeight="1">
      <c r="A2212" s="1"/>
      <c r="B2212" s="1"/>
      <c r="C2212" s="1"/>
      <c r="D2212" s="1"/>
      <c r="E2212" s="79"/>
      <c r="F2212" s="79"/>
      <c r="G2212" s="79"/>
    </row>
    <row r="2213" spans="1:7" ht="20.100000000000001" customHeight="1">
      <c r="A2213" s="80" t="s">
        <v>2059</v>
      </c>
      <c r="B2213" s="80"/>
      <c r="C2213" s="80"/>
      <c r="D2213" s="80"/>
      <c r="E2213" s="80"/>
      <c r="F2213" s="80"/>
      <c r="G2213" s="80"/>
    </row>
    <row r="2214" spans="1:7" ht="15" customHeight="1">
      <c r="A2214" s="76" t="s">
        <v>553</v>
      </c>
      <c r="B2214" s="76"/>
      <c r="C2214" s="12" t="s">
        <v>4</v>
      </c>
      <c r="D2214" s="12" t="s">
        <v>501</v>
      </c>
      <c r="E2214" s="12" t="s">
        <v>502</v>
      </c>
      <c r="F2214" s="12" t="s">
        <v>503</v>
      </c>
      <c r="G2214" s="12" t="s">
        <v>504</v>
      </c>
    </row>
    <row r="2215" spans="1:7" ht="15" customHeight="1">
      <c r="A2215" s="18" t="s">
        <v>2060</v>
      </c>
      <c r="B2215" s="19" t="s">
        <v>2061</v>
      </c>
      <c r="C2215" s="18" t="s">
        <v>14</v>
      </c>
      <c r="D2215" s="18" t="s">
        <v>58</v>
      </c>
      <c r="E2215" s="20">
        <v>1</v>
      </c>
      <c r="F2215" s="21">
        <v>7.06</v>
      </c>
      <c r="G2215" s="21">
        <f>TRUNC(TRUNC(E2215,8)*F2215,2)</f>
        <v>7.06</v>
      </c>
    </row>
    <row r="2216" spans="1:7" ht="15" customHeight="1">
      <c r="A2216" s="18" t="s">
        <v>2062</v>
      </c>
      <c r="B2216" s="19" t="s">
        <v>2063</v>
      </c>
      <c r="C2216" s="18" t="s">
        <v>14</v>
      </c>
      <c r="D2216" s="18" t="s">
        <v>58</v>
      </c>
      <c r="E2216" s="20">
        <v>1</v>
      </c>
      <c r="F2216" s="21">
        <v>8.0399999999999991</v>
      </c>
      <c r="G2216" s="21">
        <f>TRUNC(TRUNC(E2216,8)*F2216,2)</f>
        <v>8.0399999999999991</v>
      </c>
    </row>
    <row r="2217" spans="1:7" ht="15" customHeight="1">
      <c r="A2217" s="1"/>
      <c r="B2217" s="1"/>
      <c r="C2217" s="1"/>
      <c r="D2217" s="1"/>
      <c r="E2217" s="77" t="s">
        <v>555</v>
      </c>
      <c r="F2217" s="77"/>
      <c r="G2217" s="22">
        <f>SUM(G2215:G2216)</f>
        <v>15.099999999999998</v>
      </c>
    </row>
    <row r="2218" spans="1:7" ht="15" customHeight="1">
      <c r="A2218" s="76" t="s">
        <v>586</v>
      </c>
      <c r="B2218" s="76"/>
      <c r="C2218" s="12" t="s">
        <v>4</v>
      </c>
      <c r="D2218" s="12" t="s">
        <v>501</v>
      </c>
      <c r="E2218" s="12" t="s">
        <v>502</v>
      </c>
      <c r="F2218" s="12" t="s">
        <v>503</v>
      </c>
      <c r="G2218" s="12" t="s">
        <v>504</v>
      </c>
    </row>
    <row r="2219" spans="1:7" ht="21" customHeight="1">
      <c r="A2219" s="18" t="s">
        <v>737</v>
      </c>
      <c r="B2219" s="19" t="s">
        <v>738</v>
      </c>
      <c r="C2219" s="18" t="s">
        <v>14</v>
      </c>
      <c r="D2219" s="18" t="s">
        <v>15</v>
      </c>
      <c r="E2219" s="20">
        <v>0.48599999999999999</v>
      </c>
      <c r="F2219" s="21">
        <v>23.65</v>
      </c>
      <c r="G2219" s="21">
        <f>TRUNC(TRUNC(E2219,8)*F2219,2)</f>
        <v>11.49</v>
      </c>
    </row>
    <row r="2220" spans="1:7" ht="15" customHeight="1">
      <c r="A2220" s="18" t="s">
        <v>739</v>
      </c>
      <c r="B2220" s="19" t="s">
        <v>740</v>
      </c>
      <c r="C2220" s="18" t="s">
        <v>14</v>
      </c>
      <c r="D2220" s="18" t="s">
        <v>15</v>
      </c>
      <c r="E2220" s="20">
        <v>0.48599999999999999</v>
      </c>
      <c r="F2220" s="21">
        <v>29.25</v>
      </c>
      <c r="G2220" s="21">
        <f>TRUNC(TRUNC(E2220,8)*F2220,2)</f>
        <v>14.21</v>
      </c>
    </row>
    <row r="2221" spans="1:7" ht="18" customHeight="1">
      <c r="A2221" s="1"/>
      <c r="B2221" s="1"/>
      <c r="C2221" s="1"/>
      <c r="D2221" s="1"/>
      <c r="E2221" s="77" t="s">
        <v>589</v>
      </c>
      <c r="F2221" s="77"/>
      <c r="G2221" s="22">
        <f>SUM(G2219:G2220)</f>
        <v>25.700000000000003</v>
      </c>
    </row>
    <row r="2222" spans="1:7" ht="15" customHeight="1">
      <c r="A2222" s="1"/>
      <c r="B2222" s="1"/>
      <c r="C2222" s="1"/>
      <c r="D2222" s="1"/>
      <c r="E2222" s="78" t="s">
        <v>522</v>
      </c>
      <c r="F2222" s="78"/>
      <c r="G2222" s="4">
        <f>SUM(G2217,G2221)</f>
        <v>40.799999999999997</v>
      </c>
    </row>
    <row r="2223" spans="1:7" ht="15" customHeight="1">
      <c r="A2223" s="1"/>
      <c r="B2223" s="1"/>
      <c r="C2223" s="1"/>
      <c r="D2223" s="1"/>
      <c r="E2223" s="78" t="s">
        <v>523</v>
      </c>
      <c r="F2223" s="78"/>
      <c r="G2223" s="4">
        <f>ROUND(G2222*(0/100),2)</f>
        <v>0</v>
      </c>
    </row>
    <row r="2224" spans="1:7" ht="15" customHeight="1">
      <c r="A2224" s="1"/>
      <c r="B2224" s="1"/>
      <c r="C2224" s="1"/>
      <c r="D2224" s="1"/>
      <c r="E2224" s="78" t="s">
        <v>524</v>
      </c>
      <c r="F2224" s="78"/>
      <c r="G2224" s="4">
        <f>G2223+G2222</f>
        <v>40.799999999999997</v>
      </c>
    </row>
    <row r="2225" spans="1:7" ht="9.9499999999999993" customHeight="1">
      <c r="A2225" s="1"/>
      <c r="B2225" s="1"/>
      <c r="C2225" s="1"/>
      <c r="D2225" s="1"/>
      <c r="E2225" s="79"/>
      <c r="F2225" s="79"/>
      <c r="G2225" s="79"/>
    </row>
    <row r="2226" spans="1:7" ht="20.100000000000001" customHeight="1">
      <c r="A2226" s="80" t="s">
        <v>2064</v>
      </c>
      <c r="B2226" s="80"/>
      <c r="C2226" s="80"/>
      <c r="D2226" s="80"/>
      <c r="E2226" s="80"/>
      <c r="F2226" s="80"/>
      <c r="G2226" s="80"/>
    </row>
    <row r="2227" spans="1:7" ht="15" customHeight="1">
      <c r="A2227" s="76" t="s">
        <v>518</v>
      </c>
      <c r="B2227" s="76"/>
      <c r="C2227" s="12" t="s">
        <v>4</v>
      </c>
      <c r="D2227" s="12" t="s">
        <v>501</v>
      </c>
      <c r="E2227" s="12" t="s">
        <v>502</v>
      </c>
      <c r="F2227" s="12" t="s">
        <v>503</v>
      </c>
      <c r="G2227" s="12" t="s">
        <v>504</v>
      </c>
    </row>
    <row r="2228" spans="1:7" ht="29.1" customHeight="1">
      <c r="A2228" s="18" t="s">
        <v>2065</v>
      </c>
      <c r="B2228" s="19" t="s">
        <v>2066</v>
      </c>
      <c r="C2228" s="18" t="s">
        <v>14</v>
      </c>
      <c r="D2228" s="18" t="s">
        <v>58</v>
      </c>
      <c r="E2228" s="20">
        <v>1</v>
      </c>
      <c r="F2228" s="21">
        <v>62.33</v>
      </c>
      <c r="G2228" s="21">
        <f>TRUNC(TRUNC(E2228,8)*F2228,2)</f>
        <v>62.33</v>
      </c>
    </row>
    <row r="2229" spans="1:7" ht="29.1" customHeight="1">
      <c r="A2229" s="18" t="s">
        <v>2057</v>
      </c>
      <c r="B2229" s="19" t="s">
        <v>2058</v>
      </c>
      <c r="C2229" s="18" t="s">
        <v>14</v>
      </c>
      <c r="D2229" s="18" t="s">
        <v>58</v>
      </c>
      <c r="E2229" s="20">
        <v>1</v>
      </c>
      <c r="F2229" s="21">
        <v>11.3</v>
      </c>
      <c r="G2229" s="21">
        <f>TRUNC(TRUNC(E2229,8)*F2229,2)</f>
        <v>11.3</v>
      </c>
    </row>
    <row r="2230" spans="1:7" ht="15" customHeight="1">
      <c r="A2230" s="1"/>
      <c r="B2230" s="1"/>
      <c r="C2230" s="1"/>
      <c r="D2230" s="1"/>
      <c r="E2230" s="77" t="s">
        <v>521</v>
      </c>
      <c r="F2230" s="77"/>
      <c r="G2230" s="22">
        <f>SUM(G2228:G2229)</f>
        <v>73.63</v>
      </c>
    </row>
    <row r="2231" spans="1:7" ht="15" customHeight="1">
      <c r="A2231" s="1"/>
      <c r="B2231" s="1"/>
      <c r="C2231" s="1"/>
      <c r="D2231" s="1"/>
      <c r="E2231" s="78" t="s">
        <v>522</v>
      </c>
      <c r="F2231" s="78"/>
      <c r="G2231" s="4">
        <f>SUM(G2230)</f>
        <v>73.63</v>
      </c>
    </row>
    <row r="2232" spans="1:7" ht="15" customHeight="1">
      <c r="A2232" s="1"/>
      <c r="B2232" s="1"/>
      <c r="C2232" s="1"/>
      <c r="D2232" s="1"/>
      <c r="E2232" s="78" t="s">
        <v>523</v>
      </c>
      <c r="F2232" s="78"/>
      <c r="G2232" s="4">
        <f>ROUND(G2231*(0/100),2)</f>
        <v>0</v>
      </c>
    </row>
    <row r="2233" spans="1:7" ht="15" customHeight="1">
      <c r="A2233" s="1"/>
      <c r="B2233" s="1"/>
      <c r="C2233" s="1"/>
      <c r="D2233" s="1"/>
      <c r="E2233" s="78" t="s">
        <v>524</v>
      </c>
      <c r="F2233" s="78"/>
      <c r="G2233" s="4">
        <f>G2232+G2231</f>
        <v>73.63</v>
      </c>
    </row>
    <row r="2234" spans="1:7" ht="9.9499999999999993" customHeight="1">
      <c r="A2234" s="1"/>
      <c r="B2234" s="1"/>
      <c r="C2234" s="1"/>
      <c r="D2234" s="1"/>
      <c r="E2234" s="79"/>
      <c r="F2234" s="79"/>
      <c r="G2234" s="79"/>
    </row>
    <row r="2235" spans="1:7" ht="20.100000000000001" customHeight="1">
      <c r="A2235" s="80" t="s">
        <v>2067</v>
      </c>
      <c r="B2235" s="80"/>
      <c r="C2235" s="80"/>
      <c r="D2235" s="80"/>
      <c r="E2235" s="80"/>
      <c r="F2235" s="80"/>
      <c r="G2235" s="80"/>
    </row>
    <row r="2236" spans="1:7" ht="15" customHeight="1">
      <c r="A2236" s="76" t="s">
        <v>553</v>
      </c>
      <c r="B2236" s="76"/>
      <c r="C2236" s="12" t="s">
        <v>4</v>
      </c>
      <c r="D2236" s="12" t="s">
        <v>501</v>
      </c>
      <c r="E2236" s="12" t="s">
        <v>502</v>
      </c>
      <c r="F2236" s="12" t="s">
        <v>503</v>
      </c>
      <c r="G2236" s="12" t="s">
        <v>504</v>
      </c>
    </row>
    <row r="2237" spans="1:7" ht="15" customHeight="1">
      <c r="A2237" s="18" t="s">
        <v>2060</v>
      </c>
      <c r="B2237" s="19" t="s">
        <v>2061</v>
      </c>
      <c r="C2237" s="18" t="s">
        <v>14</v>
      </c>
      <c r="D2237" s="18" t="s">
        <v>58</v>
      </c>
      <c r="E2237" s="20">
        <v>1</v>
      </c>
      <c r="F2237" s="21">
        <v>7.06</v>
      </c>
      <c r="G2237" s="21">
        <f>TRUNC(TRUNC(E2237,8)*F2237,2)</f>
        <v>7.06</v>
      </c>
    </row>
    <row r="2238" spans="1:7" ht="15" customHeight="1">
      <c r="A2238" s="18" t="s">
        <v>2062</v>
      </c>
      <c r="B2238" s="19" t="s">
        <v>2063</v>
      </c>
      <c r="C2238" s="18" t="s">
        <v>14</v>
      </c>
      <c r="D2238" s="18" t="s">
        <v>58</v>
      </c>
      <c r="E2238" s="20">
        <v>2</v>
      </c>
      <c r="F2238" s="21">
        <v>8.0399999999999991</v>
      </c>
      <c r="G2238" s="21">
        <f>TRUNC(TRUNC(E2238,8)*F2238,2)</f>
        <v>16.079999999999998</v>
      </c>
    </row>
    <row r="2239" spans="1:7" ht="15" customHeight="1">
      <c r="A2239" s="1"/>
      <c r="B2239" s="1"/>
      <c r="C2239" s="1"/>
      <c r="D2239" s="1"/>
      <c r="E2239" s="77" t="s">
        <v>555</v>
      </c>
      <c r="F2239" s="77"/>
      <c r="G2239" s="22">
        <f>SUM(G2237:G2238)</f>
        <v>23.139999999999997</v>
      </c>
    </row>
    <row r="2240" spans="1:7" ht="15" customHeight="1">
      <c r="A2240" s="76" t="s">
        <v>586</v>
      </c>
      <c r="B2240" s="76"/>
      <c r="C2240" s="12" t="s">
        <v>4</v>
      </c>
      <c r="D2240" s="12" t="s">
        <v>501</v>
      </c>
      <c r="E2240" s="12" t="s">
        <v>502</v>
      </c>
      <c r="F2240" s="12" t="s">
        <v>503</v>
      </c>
      <c r="G2240" s="12" t="s">
        <v>504</v>
      </c>
    </row>
    <row r="2241" spans="1:7" ht="21" customHeight="1">
      <c r="A2241" s="18" t="s">
        <v>737</v>
      </c>
      <c r="B2241" s="19" t="s">
        <v>738</v>
      </c>
      <c r="C2241" s="18" t="s">
        <v>14</v>
      </c>
      <c r="D2241" s="18" t="s">
        <v>15</v>
      </c>
      <c r="E2241" s="20">
        <v>0.74099999999999999</v>
      </c>
      <c r="F2241" s="21">
        <v>23.65</v>
      </c>
      <c r="G2241" s="21">
        <f>TRUNC(TRUNC(E2241,8)*F2241,2)</f>
        <v>17.52</v>
      </c>
    </row>
    <row r="2242" spans="1:7" ht="15" customHeight="1">
      <c r="A2242" s="18" t="s">
        <v>739</v>
      </c>
      <c r="B2242" s="19" t="s">
        <v>740</v>
      </c>
      <c r="C2242" s="18" t="s">
        <v>14</v>
      </c>
      <c r="D2242" s="18" t="s">
        <v>15</v>
      </c>
      <c r="E2242" s="20">
        <v>0.74099999999999999</v>
      </c>
      <c r="F2242" s="21">
        <v>29.25</v>
      </c>
      <c r="G2242" s="21">
        <f>TRUNC(TRUNC(E2242,8)*F2242,2)</f>
        <v>21.67</v>
      </c>
    </row>
    <row r="2243" spans="1:7" ht="18" customHeight="1">
      <c r="A2243" s="1"/>
      <c r="B2243" s="1"/>
      <c r="C2243" s="1"/>
      <c r="D2243" s="1"/>
      <c r="E2243" s="77" t="s">
        <v>589</v>
      </c>
      <c r="F2243" s="77"/>
      <c r="G2243" s="22">
        <f>SUM(G2241:G2242)</f>
        <v>39.19</v>
      </c>
    </row>
    <row r="2244" spans="1:7" ht="15" customHeight="1">
      <c r="A2244" s="1"/>
      <c r="B2244" s="1"/>
      <c r="C2244" s="1"/>
      <c r="D2244" s="1"/>
      <c r="E2244" s="78" t="s">
        <v>522</v>
      </c>
      <c r="F2244" s="78"/>
      <c r="G2244" s="4">
        <f>SUM(G2239,G2243)</f>
        <v>62.33</v>
      </c>
    </row>
    <row r="2245" spans="1:7" ht="15" customHeight="1">
      <c r="A2245" s="1"/>
      <c r="B2245" s="1"/>
      <c r="C2245" s="1"/>
      <c r="D2245" s="1"/>
      <c r="E2245" s="78" t="s">
        <v>523</v>
      </c>
      <c r="F2245" s="78"/>
      <c r="G2245" s="4">
        <f>ROUND(G2244*(0/100),2)</f>
        <v>0</v>
      </c>
    </row>
    <row r="2246" spans="1:7" ht="15" customHeight="1">
      <c r="A2246" s="1"/>
      <c r="B2246" s="1"/>
      <c r="C2246" s="1"/>
      <c r="D2246" s="1"/>
      <c r="E2246" s="78" t="s">
        <v>524</v>
      </c>
      <c r="F2246" s="78"/>
      <c r="G2246" s="4">
        <f>G2245+G2244</f>
        <v>62.33</v>
      </c>
    </row>
    <row r="2247" spans="1:7" ht="9.9499999999999993" customHeight="1">
      <c r="A2247" s="1"/>
      <c r="B2247" s="1"/>
      <c r="C2247" s="1"/>
      <c r="D2247" s="1"/>
      <c r="E2247" s="79"/>
      <c r="F2247" s="79"/>
      <c r="G2247" s="79"/>
    </row>
    <row r="2248" spans="1:7" ht="20.100000000000001" customHeight="1">
      <c r="A2248" s="80" t="s">
        <v>2068</v>
      </c>
      <c r="B2248" s="80"/>
      <c r="C2248" s="80"/>
      <c r="D2248" s="80"/>
      <c r="E2248" s="80"/>
      <c r="F2248" s="80"/>
      <c r="G2248" s="80"/>
    </row>
    <row r="2249" spans="1:7" ht="15" customHeight="1">
      <c r="A2249" s="76" t="s">
        <v>553</v>
      </c>
      <c r="B2249" s="76"/>
      <c r="C2249" s="12" t="s">
        <v>4</v>
      </c>
      <c r="D2249" s="12" t="s">
        <v>501</v>
      </c>
      <c r="E2249" s="12" t="s">
        <v>502</v>
      </c>
      <c r="F2249" s="12" t="s">
        <v>503</v>
      </c>
      <c r="G2249" s="12" t="s">
        <v>504</v>
      </c>
    </row>
    <row r="2250" spans="1:7" ht="21" customHeight="1">
      <c r="A2250" s="18" t="s">
        <v>2069</v>
      </c>
      <c r="B2250" s="19" t="s">
        <v>2070</v>
      </c>
      <c r="C2250" s="18" t="s">
        <v>14</v>
      </c>
      <c r="D2250" s="18" t="s">
        <v>58</v>
      </c>
      <c r="E2250" s="20">
        <v>2.778</v>
      </c>
      <c r="F2250" s="21">
        <v>174.93</v>
      </c>
      <c r="G2250" s="21">
        <f>TRUNC(TRUNC(E2250,8)*F2250,2)</f>
        <v>485.95</v>
      </c>
    </row>
    <row r="2251" spans="1:7" ht="15" customHeight="1">
      <c r="A2251" s="1"/>
      <c r="B2251" s="1"/>
      <c r="C2251" s="1"/>
      <c r="D2251" s="1"/>
      <c r="E2251" s="77" t="s">
        <v>555</v>
      </c>
      <c r="F2251" s="77"/>
      <c r="G2251" s="22">
        <f>SUM(G2250:G2250)</f>
        <v>485.95</v>
      </c>
    </row>
    <row r="2252" spans="1:7" ht="15" customHeight="1">
      <c r="A2252" s="76" t="s">
        <v>586</v>
      </c>
      <c r="B2252" s="76"/>
      <c r="C2252" s="12" t="s">
        <v>4</v>
      </c>
      <c r="D2252" s="12" t="s">
        <v>501</v>
      </c>
      <c r="E2252" s="12" t="s">
        <v>502</v>
      </c>
      <c r="F2252" s="12" t="s">
        <v>503</v>
      </c>
      <c r="G2252" s="12" t="s">
        <v>504</v>
      </c>
    </row>
    <row r="2253" spans="1:7" ht="15" customHeight="1">
      <c r="A2253" s="18" t="s">
        <v>818</v>
      </c>
      <c r="B2253" s="19" t="s">
        <v>819</v>
      </c>
      <c r="C2253" s="18" t="s">
        <v>14</v>
      </c>
      <c r="D2253" s="18" t="s">
        <v>15</v>
      </c>
      <c r="E2253" s="20">
        <v>4.5810000000000004</v>
      </c>
      <c r="F2253" s="21">
        <v>28.88</v>
      </c>
      <c r="G2253" s="21">
        <f>TRUNC(TRUNC(E2253,8)*F2253,2)</f>
        <v>132.29</v>
      </c>
    </row>
    <row r="2254" spans="1:7" ht="15" customHeight="1">
      <c r="A2254" s="18" t="s">
        <v>607</v>
      </c>
      <c r="B2254" s="19" t="s">
        <v>608</v>
      </c>
      <c r="C2254" s="18" t="s">
        <v>14</v>
      </c>
      <c r="D2254" s="18" t="s">
        <v>15</v>
      </c>
      <c r="E2254" s="20">
        <v>2.2909999999999999</v>
      </c>
      <c r="F2254" s="21">
        <v>22.1</v>
      </c>
      <c r="G2254" s="21">
        <f>TRUNC(TRUNC(E2254,8)*F2254,2)</f>
        <v>50.63</v>
      </c>
    </row>
    <row r="2255" spans="1:7" ht="18" customHeight="1">
      <c r="A2255" s="1"/>
      <c r="B2255" s="1"/>
      <c r="C2255" s="1"/>
      <c r="D2255" s="1"/>
      <c r="E2255" s="77" t="s">
        <v>589</v>
      </c>
      <c r="F2255" s="77"/>
      <c r="G2255" s="22">
        <f>SUM(G2253:G2254)</f>
        <v>182.92</v>
      </c>
    </row>
    <row r="2256" spans="1:7" ht="15" customHeight="1">
      <c r="A2256" s="76" t="s">
        <v>518</v>
      </c>
      <c r="B2256" s="76"/>
      <c r="C2256" s="12" t="s">
        <v>4</v>
      </c>
      <c r="D2256" s="12" t="s">
        <v>501</v>
      </c>
      <c r="E2256" s="12" t="s">
        <v>502</v>
      </c>
      <c r="F2256" s="12" t="s">
        <v>503</v>
      </c>
      <c r="G2256" s="12" t="s">
        <v>504</v>
      </c>
    </row>
    <row r="2257" spans="1:7" ht="21" customHeight="1">
      <c r="A2257" s="18" t="s">
        <v>1620</v>
      </c>
      <c r="B2257" s="19" t="s">
        <v>1621</v>
      </c>
      <c r="C2257" s="18" t="s">
        <v>14</v>
      </c>
      <c r="D2257" s="18" t="s">
        <v>118</v>
      </c>
      <c r="E2257" s="20">
        <v>2.1000000000000001E-2</v>
      </c>
      <c r="F2257" s="21">
        <v>676.22</v>
      </c>
      <c r="G2257" s="21">
        <f>TRUNC(TRUNC(E2257,8)*F2257,2)</f>
        <v>14.2</v>
      </c>
    </row>
    <row r="2258" spans="1:7" ht="15" customHeight="1">
      <c r="A2258" s="1"/>
      <c r="B2258" s="1"/>
      <c r="C2258" s="1"/>
      <c r="D2258" s="1"/>
      <c r="E2258" s="77" t="s">
        <v>521</v>
      </c>
      <c r="F2258" s="77"/>
      <c r="G2258" s="22">
        <f>SUM(G2257:G2257)</f>
        <v>14.2</v>
      </c>
    </row>
    <row r="2259" spans="1:7" ht="15" customHeight="1">
      <c r="A2259" s="1"/>
      <c r="B2259" s="1"/>
      <c r="C2259" s="1"/>
      <c r="D2259" s="1"/>
      <c r="E2259" s="78" t="s">
        <v>522</v>
      </c>
      <c r="F2259" s="78"/>
      <c r="G2259" s="4">
        <f>SUM(G2251,G2255,G2258)</f>
        <v>683.07</v>
      </c>
    </row>
    <row r="2260" spans="1:7" ht="15" customHeight="1">
      <c r="A2260" s="1"/>
      <c r="B2260" s="1"/>
      <c r="C2260" s="1"/>
      <c r="D2260" s="1"/>
      <c r="E2260" s="78" t="s">
        <v>523</v>
      </c>
      <c r="F2260" s="78"/>
      <c r="G2260" s="4">
        <f>ROUND(G2259*(0/100),2)</f>
        <v>0</v>
      </c>
    </row>
    <row r="2261" spans="1:7" ht="15" customHeight="1">
      <c r="A2261" s="1"/>
      <c r="B2261" s="1"/>
      <c r="C2261" s="1"/>
      <c r="D2261" s="1"/>
      <c r="E2261" s="78" t="s">
        <v>524</v>
      </c>
      <c r="F2261" s="78"/>
      <c r="G2261" s="4">
        <f>G2260+G2259</f>
        <v>683.07</v>
      </c>
    </row>
    <row r="2262" spans="1:7" ht="9.9499999999999993" customHeight="1">
      <c r="A2262" s="1"/>
      <c r="B2262" s="1"/>
      <c r="C2262" s="1"/>
      <c r="D2262" s="1"/>
      <c r="E2262" s="79"/>
      <c r="F2262" s="79"/>
      <c r="G2262" s="79"/>
    </row>
    <row r="2263" spans="1:7" ht="20.100000000000001" customHeight="1">
      <c r="A2263" s="80" t="s">
        <v>2071</v>
      </c>
      <c r="B2263" s="80"/>
      <c r="C2263" s="80"/>
      <c r="D2263" s="80"/>
      <c r="E2263" s="80"/>
      <c r="F2263" s="80"/>
      <c r="G2263" s="80"/>
    </row>
    <row r="2264" spans="1:7" ht="15" customHeight="1">
      <c r="A2264" s="76" t="s">
        <v>553</v>
      </c>
      <c r="B2264" s="76"/>
      <c r="C2264" s="12" t="s">
        <v>4</v>
      </c>
      <c r="D2264" s="12" t="s">
        <v>501</v>
      </c>
      <c r="E2264" s="12" t="s">
        <v>502</v>
      </c>
      <c r="F2264" s="12" t="s">
        <v>503</v>
      </c>
      <c r="G2264" s="12" t="s">
        <v>504</v>
      </c>
    </row>
    <row r="2265" spans="1:7" ht="15" customHeight="1">
      <c r="A2265" s="18" t="s">
        <v>2072</v>
      </c>
      <c r="B2265" s="19" t="s">
        <v>2073</v>
      </c>
      <c r="C2265" s="18" t="s">
        <v>14</v>
      </c>
      <c r="D2265" s="18" t="s">
        <v>58</v>
      </c>
      <c r="E2265" s="20">
        <v>5.8999999999999999E-3</v>
      </c>
      <c r="F2265" s="21">
        <v>58.63</v>
      </c>
      <c r="G2265" s="21">
        <f>TRUNC(TRUNC(E2265,8)*F2265,2)</f>
        <v>0.34</v>
      </c>
    </row>
    <row r="2266" spans="1:7" ht="21" customHeight="1">
      <c r="A2266" s="18" t="s">
        <v>2074</v>
      </c>
      <c r="B2266" s="19" t="s">
        <v>2075</v>
      </c>
      <c r="C2266" s="18" t="s">
        <v>14</v>
      </c>
      <c r="D2266" s="18" t="s">
        <v>58</v>
      </c>
      <c r="E2266" s="20">
        <v>1</v>
      </c>
      <c r="F2266" s="21">
        <v>7.08</v>
      </c>
      <c r="G2266" s="21">
        <f>TRUNC(TRUNC(E2266,8)*F2266,2)</f>
        <v>7.08</v>
      </c>
    </row>
    <row r="2267" spans="1:7" ht="15" customHeight="1">
      <c r="A2267" s="18" t="s">
        <v>2076</v>
      </c>
      <c r="B2267" s="19" t="s">
        <v>2077</v>
      </c>
      <c r="C2267" s="18" t="s">
        <v>14</v>
      </c>
      <c r="D2267" s="18" t="s">
        <v>58</v>
      </c>
      <c r="E2267" s="20">
        <v>3.3799999999999997E-2</v>
      </c>
      <c r="F2267" s="21">
        <v>1.65</v>
      </c>
      <c r="G2267" s="21">
        <f>TRUNC(TRUNC(E2267,8)*F2267,2)</f>
        <v>0.05</v>
      </c>
    </row>
    <row r="2268" spans="1:7" ht="21" customHeight="1">
      <c r="A2268" s="18" t="s">
        <v>2078</v>
      </c>
      <c r="B2268" s="19" t="s">
        <v>2079</v>
      </c>
      <c r="C2268" s="18" t="s">
        <v>14</v>
      </c>
      <c r="D2268" s="18" t="s">
        <v>58</v>
      </c>
      <c r="E2268" s="20">
        <v>7.0000000000000001E-3</v>
      </c>
      <c r="F2268" s="21">
        <v>66.42</v>
      </c>
      <c r="G2268" s="21">
        <f>TRUNC(TRUNC(E2268,8)*F2268,2)</f>
        <v>0.46</v>
      </c>
    </row>
    <row r="2269" spans="1:7" ht="15" customHeight="1">
      <c r="A2269" s="1"/>
      <c r="B2269" s="1"/>
      <c r="C2269" s="1"/>
      <c r="D2269" s="1"/>
      <c r="E2269" s="77" t="s">
        <v>555</v>
      </c>
      <c r="F2269" s="77"/>
      <c r="G2269" s="22">
        <f>SUM(G2265:G2268)</f>
        <v>7.93</v>
      </c>
    </row>
    <row r="2270" spans="1:7" ht="15" customHeight="1">
      <c r="A2270" s="76" t="s">
        <v>586</v>
      </c>
      <c r="B2270" s="76"/>
      <c r="C2270" s="12" t="s">
        <v>4</v>
      </c>
      <c r="D2270" s="12" t="s">
        <v>501</v>
      </c>
      <c r="E2270" s="12" t="s">
        <v>502</v>
      </c>
      <c r="F2270" s="12" t="s">
        <v>503</v>
      </c>
      <c r="G2270" s="12" t="s">
        <v>504</v>
      </c>
    </row>
    <row r="2271" spans="1:7" ht="21" customHeight="1">
      <c r="A2271" s="18" t="s">
        <v>843</v>
      </c>
      <c r="B2271" s="19" t="s">
        <v>844</v>
      </c>
      <c r="C2271" s="18" t="s">
        <v>14</v>
      </c>
      <c r="D2271" s="18" t="s">
        <v>15</v>
      </c>
      <c r="E2271" s="20">
        <v>0.1416</v>
      </c>
      <c r="F2271" s="21">
        <v>22.64</v>
      </c>
      <c r="G2271" s="21">
        <f>TRUNC(TRUNC(E2271,8)*F2271,2)</f>
        <v>3.2</v>
      </c>
    </row>
    <row r="2272" spans="1:7" ht="21" customHeight="1">
      <c r="A2272" s="18" t="s">
        <v>778</v>
      </c>
      <c r="B2272" s="19" t="s">
        <v>779</v>
      </c>
      <c r="C2272" s="18" t="s">
        <v>14</v>
      </c>
      <c r="D2272" s="18" t="s">
        <v>15</v>
      </c>
      <c r="E2272" s="20">
        <v>0.1416</v>
      </c>
      <c r="F2272" s="21">
        <v>28.12</v>
      </c>
      <c r="G2272" s="21">
        <f>TRUNC(TRUNC(E2272,8)*F2272,2)</f>
        <v>3.98</v>
      </c>
    </row>
    <row r="2273" spans="1:7" ht="18" customHeight="1">
      <c r="A2273" s="1"/>
      <c r="B2273" s="1"/>
      <c r="C2273" s="1"/>
      <c r="D2273" s="1"/>
      <c r="E2273" s="77" t="s">
        <v>589</v>
      </c>
      <c r="F2273" s="77"/>
      <c r="G2273" s="22">
        <f>SUM(G2271:G2272)</f>
        <v>7.18</v>
      </c>
    </row>
    <row r="2274" spans="1:7" ht="15" customHeight="1">
      <c r="A2274" s="1"/>
      <c r="B2274" s="1"/>
      <c r="C2274" s="1"/>
      <c r="D2274" s="1"/>
      <c r="E2274" s="78" t="s">
        <v>522</v>
      </c>
      <c r="F2274" s="78"/>
      <c r="G2274" s="4">
        <f>SUM(G2269,G2273)</f>
        <v>15.11</v>
      </c>
    </row>
    <row r="2275" spans="1:7" ht="15" customHeight="1">
      <c r="A2275" s="1"/>
      <c r="B2275" s="1"/>
      <c r="C2275" s="1"/>
      <c r="D2275" s="1"/>
      <c r="E2275" s="78" t="s">
        <v>523</v>
      </c>
      <c r="F2275" s="78"/>
      <c r="G2275" s="4">
        <f>ROUND(G2274*(0/100),2)</f>
        <v>0</v>
      </c>
    </row>
    <row r="2276" spans="1:7" ht="15" customHeight="1">
      <c r="A2276" s="1"/>
      <c r="B2276" s="1"/>
      <c r="C2276" s="1"/>
      <c r="D2276" s="1"/>
      <c r="E2276" s="78" t="s">
        <v>524</v>
      </c>
      <c r="F2276" s="78"/>
      <c r="G2276" s="4">
        <f>G2275+G2274</f>
        <v>15.11</v>
      </c>
    </row>
    <row r="2277" spans="1:7" ht="9.9499999999999993" customHeight="1">
      <c r="A2277" s="1"/>
      <c r="B2277" s="1"/>
      <c r="C2277" s="1"/>
      <c r="D2277" s="1"/>
      <c r="E2277" s="79"/>
      <c r="F2277" s="79"/>
      <c r="G2277" s="79"/>
    </row>
    <row r="2278" spans="1:7" ht="20.100000000000001" customHeight="1">
      <c r="A2278" s="80" t="s">
        <v>2080</v>
      </c>
      <c r="B2278" s="80"/>
      <c r="C2278" s="80"/>
      <c r="D2278" s="80"/>
      <c r="E2278" s="80"/>
      <c r="F2278" s="80"/>
      <c r="G2278" s="80"/>
    </row>
    <row r="2279" spans="1:7" ht="15" customHeight="1">
      <c r="A2279" s="76" t="s">
        <v>553</v>
      </c>
      <c r="B2279" s="76"/>
      <c r="C2279" s="12" t="s">
        <v>4</v>
      </c>
      <c r="D2279" s="12" t="s">
        <v>501</v>
      </c>
      <c r="E2279" s="12" t="s">
        <v>502</v>
      </c>
      <c r="F2279" s="12" t="s">
        <v>503</v>
      </c>
      <c r="G2279" s="12" t="s">
        <v>504</v>
      </c>
    </row>
    <row r="2280" spans="1:7" ht="15" customHeight="1">
      <c r="A2280" s="18" t="s">
        <v>2072</v>
      </c>
      <c r="B2280" s="19" t="s">
        <v>2073</v>
      </c>
      <c r="C2280" s="18" t="s">
        <v>14</v>
      </c>
      <c r="D2280" s="18" t="s">
        <v>58</v>
      </c>
      <c r="E2280" s="20">
        <v>9.9000000000000008E-3</v>
      </c>
      <c r="F2280" s="21">
        <v>58.63</v>
      </c>
      <c r="G2280" s="21">
        <f>TRUNC(TRUNC(E2280,8)*F2280,2)</f>
        <v>0.57999999999999996</v>
      </c>
    </row>
    <row r="2281" spans="1:7" ht="21" customHeight="1">
      <c r="A2281" s="18" t="s">
        <v>2081</v>
      </c>
      <c r="B2281" s="19" t="s">
        <v>2082</v>
      </c>
      <c r="C2281" s="18" t="s">
        <v>14</v>
      </c>
      <c r="D2281" s="18" t="s">
        <v>58</v>
      </c>
      <c r="E2281" s="20">
        <v>1</v>
      </c>
      <c r="F2281" s="21">
        <v>1.74</v>
      </c>
      <c r="G2281" s="21">
        <f>TRUNC(TRUNC(E2281,8)*F2281,2)</f>
        <v>1.74</v>
      </c>
    </row>
    <row r="2282" spans="1:7" ht="15" customHeight="1">
      <c r="A2282" s="18" t="s">
        <v>2076</v>
      </c>
      <c r="B2282" s="19" t="s">
        <v>2077</v>
      </c>
      <c r="C2282" s="18" t="s">
        <v>14</v>
      </c>
      <c r="D2282" s="18" t="s">
        <v>58</v>
      </c>
      <c r="E2282" s="20">
        <v>7.1000000000000004E-3</v>
      </c>
      <c r="F2282" s="21">
        <v>1.65</v>
      </c>
      <c r="G2282" s="21">
        <f>TRUNC(TRUNC(E2282,8)*F2282,2)</f>
        <v>0.01</v>
      </c>
    </row>
    <row r="2283" spans="1:7" ht="21" customHeight="1">
      <c r="A2283" s="18" t="s">
        <v>2078</v>
      </c>
      <c r="B2283" s="19" t="s">
        <v>2079</v>
      </c>
      <c r="C2283" s="18" t="s">
        <v>14</v>
      </c>
      <c r="D2283" s="18" t="s">
        <v>58</v>
      </c>
      <c r="E2283" s="20">
        <v>1.4999999999999999E-2</v>
      </c>
      <c r="F2283" s="21">
        <v>66.42</v>
      </c>
      <c r="G2283" s="21">
        <f>TRUNC(TRUNC(E2283,8)*F2283,2)</f>
        <v>0.99</v>
      </c>
    </row>
    <row r="2284" spans="1:7" ht="15" customHeight="1">
      <c r="A2284" s="1"/>
      <c r="B2284" s="1"/>
      <c r="C2284" s="1"/>
      <c r="D2284" s="1"/>
      <c r="E2284" s="77" t="s">
        <v>555</v>
      </c>
      <c r="F2284" s="77"/>
      <c r="G2284" s="22">
        <f>SUM(G2280:G2283)</f>
        <v>3.3199999999999994</v>
      </c>
    </row>
    <row r="2285" spans="1:7" ht="15" customHeight="1">
      <c r="A2285" s="76" t="s">
        <v>586</v>
      </c>
      <c r="B2285" s="76"/>
      <c r="C2285" s="12" t="s">
        <v>4</v>
      </c>
      <c r="D2285" s="12" t="s">
        <v>501</v>
      </c>
      <c r="E2285" s="12" t="s">
        <v>502</v>
      </c>
      <c r="F2285" s="12" t="s">
        <v>503</v>
      </c>
      <c r="G2285" s="12" t="s">
        <v>504</v>
      </c>
    </row>
    <row r="2286" spans="1:7" ht="21" customHeight="1">
      <c r="A2286" s="18" t="s">
        <v>843</v>
      </c>
      <c r="B2286" s="19" t="s">
        <v>844</v>
      </c>
      <c r="C2286" s="18" t="s">
        <v>14</v>
      </c>
      <c r="D2286" s="18" t="s">
        <v>15</v>
      </c>
      <c r="E2286" s="20">
        <v>0.127</v>
      </c>
      <c r="F2286" s="21">
        <v>22.64</v>
      </c>
      <c r="G2286" s="21">
        <f>TRUNC(TRUNC(E2286,8)*F2286,2)</f>
        <v>2.87</v>
      </c>
    </row>
    <row r="2287" spans="1:7" ht="21" customHeight="1">
      <c r="A2287" s="18" t="s">
        <v>778</v>
      </c>
      <c r="B2287" s="19" t="s">
        <v>779</v>
      </c>
      <c r="C2287" s="18" t="s">
        <v>14</v>
      </c>
      <c r="D2287" s="18" t="s">
        <v>15</v>
      </c>
      <c r="E2287" s="20">
        <v>0.127</v>
      </c>
      <c r="F2287" s="21">
        <v>28.12</v>
      </c>
      <c r="G2287" s="21">
        <f>TRUNC(TRUNC(E2287,8)*F2287,2)</f>
        <v>3.57</v>
      </c>
    </row>
    <row r="2288" spans="1:7" ht="18" customHeight="1">
      <c r="A2288" s="1"/>
      <c r="B2288" s="1"/>
      <c r="C2288" s="1"/>
      <c r="D2288" s="1"/>
      <c r="E2288" s="77" t="s">
        <v>589</v>
      </c>
      <c r="F2288" s="77"/>
      <c r="G2288" s="22">
        <f>SUM(G2286:G2287)</f>
        <v>6.4399999999999995</v>
      </c>
    </row>
    <row r="2289" spans="1:7" ht="15" customHeight="1">
      <c r="A2289" s="1"/>
      <c r="B2289" s="1"/>
      <c r="C2289" s="1"/>
      <c r="D2289" s="1"/>
      <c r="E2289" s="78" t="s">
        <v>522</v>
      </c>
      <c r="F2289" s="78"/>
      <c r="G2289" s="4">
        <f>SUM(G2284,G2288)</f>
        <v>9.759999999999998</v>
      </c>
    </row>
    <row r="2290" spans="1:7" ht="15" customHeight="1">
      <c r="A2290" s="1"/>
      <c r="B2290" s="1"/>
      <c r="C2290" s="1"/>
      <c r="D2290" s="1"/>
      <c r="E2290" s="78" t="s">
        <v>523</v>
      </c>
      <c r="F2290" s="78"/>
      <c r="G2290" s="4">
        <f>ROUND(G2289*(0/100),2)</f>
        <v>0</v>
      </c>
    </row>
    <row r="2291" spans="1:7" ht="15" customHeight="1">
      <c r="A2291" s="1"/>
      <c r="B2291" s="1"/>
      <c r="C2291" s="1"/>
      <c r="D2291" s="1"/>
      <c r="E2291" s="78" t="s">
        <v>524</v>
      </c>
      <c r="F2291" s="78"/>
      <c r="G2291" s="4">
        <f>G2290+G2289</f>
        <v>9.759999999999998</v>
      </c>
    </row>
    <row r="2292" spans="1:7" ht="9.9499999999999993" customHeight="1">
      <c r="A2292" s="1"/>
      <c r="B2292" s="1"/>
      <c r="C2292" s="1"/>
      <c r="D2292" s="1"/>
      <c r="E2292" s="79"/>
      <c r="F2292" s="79"/>
      <c r="G2292" s="79"/>
    </row>
    <row r="2293" spans="1:7" ht="20.100000000000001" customHeight="1">
      <c r="A2293" s="80" t="s">
        <v>2083</v>
      </c>
      <c r="B2293" s="80"/>
      <c r="C2293" s="80"/>
      <c r="D2293" s="80"/>
      <c r="E2293" s="80"/>
      <c r="F2293" s="80"/>
      <c r="G2293" s="80"/>
    </row>
    <row r="2294" spans="1:7" ht="15" customHeight="1">
      <c r="A2294" s="76" t="s">
        <v>553</v>
      </c>
      <c r="B2294" s="76"/>
      <c r="C2294" s="12" t="s">
        <v>4</v>
      </c>
      <c r="D2294" s="12" t="s">
        <v>501</v>
      </c>
      <c r="E2294" s="12" t="s">
        <v>502</v>
      </c>
      <c r="F2294" s="12" t="s">
        <v>503</v>
      </c>
      <c r="G2294" s="12" t="s">
        <v>504</v>
      </c>
    </row>
    <row r="2295" spans="1:7" ht="15" customHeight="1">
      <c r="A2295" s="18" t="s">
        <v>2072</v>
      </c>
      <c r="B2295" s="19" t="s">
        <v>2073</v>
      </c>
      <c r="C2295" s="18" t="s">
        <v>14</v>
      </c>
      <c r="D2295" s="18" t="s">
        <v>58</v>
      </c>
      <c r="E2295" s="20">
        <v>7.1000000000000004E-3</v>
      </c>
      <c r="F2295" s="21">
        <v>58.63</v>
      </c>
      <c r="G2295" s="21">
        <f>TRUNC(TRUNC(E2295,8)*F2295,2)</f>
        <v>0.41</v>
      </c>
    </row>
    <row r="2296" spans="1:7" ht="21" customHeight="1">
      <c r="A2296" s="18" t="s">
        <v>2084</v>
      </c>
      <c r="B2296" s="19" t="s">
        <v>2085</v>
      </c>
      <c r="C2296" s="18" t="s">
        <v>14</v>
      </c>
      <c r="D2296" s="18" t="s">
        <v>58</v>
      </c>
      <c r="E2296" s="20">
        <v>1</v>
      </c>
      <c r="F2296" s="21">
        <v>0.64</v>
      </c>
      <c r="G2296" s="21">
        <f>TRUNC(TRUNC(E2296,8)*F2296,2)</f>
        <v>0.64</v>
      </c>
    </row>
    <row r="2297" spans="1:7" ht="15" customHeight="1">
      <c r="A2297" s="18" t="s">
        <v>2076</v>
      </c>
      <c r="B2297" s="19" t="s">
        <v>2077</v>
      </c>
      <c r="C2297" s="18" t="s">
        <v>14</v>
      </c>
      <c r="D2297" s="18" t="s">
        <v>58</v>
      </c>
      <c r="E2297" s="20">
        <v>3.3799999999999997E-2</v>
      </c>
      <c r="F2297" s="21">
        <v>1.65</v>
      </c>
      <c r="G2297" s="21">
        <f>TRUNC(TRUNC(E2297,8)*F2297,2)</f>
        <v>0.05</v>
      </c>
    </row>
    <row r="2298" spans="1:7" ht="21" customHeight="1">
      <c r="A2298" s="18" t="s">
        <v>2078</v>
      </c>
      <c r="B2298" s="19" t="s">
        <v>2079</v>
      </c>
      <c r="C2298" s="18" t="s">
        <v>14</v>
      </c>
      <c r="D2298" s="18" t="s">
        <v>58</v>
      </c>
      <c r="E2298" s="20">
        <v>8.0000000000000002E-3</v>
      </c>
      <c r="F2298" s="21">
        <v>66.42</v>
      </c>
      <c r="G2298" s="21">
        <f>TRUNC(TRUNC(E2298,8)*F2298,2)</f>
        <v>0.53</v>
      </c>
    </row>
    <row r="2299" spans="1:7" ht="15" customHeight="1">
      <c r="A2299" s="1"/>
      <c r="B2299" s="1"/>
      <c r="C2299" s="1"/>
      <c r="D2299" s="1"/>
      <c r="E2299" s="77" t="s">
        <v>555</v>
      </c>
      <c r="F2299" s="77"/>
      <c r="G2299" s="22">
        <f>SUM(G2295:G2298)</f>
        <v>1.6300000000000001</v>
      </c>
    </row>
    <row r="2300" spans="1:7" ht="15" customHeight="1">
      <c r="A2300" s="76" t="s">
        <v>586</v>
      </c>
      <c r="B2300" s="76"/>
      <c r="C2300" s="12" t="s">
        <v>4</v>
      </c>
      <c r="D2300" s="12" t="s">
        <v>501</v>
      </c>
      <c r="E2300" s="12" t="s">
        <v>502</v>
      </c>
      <c r="F2300" s="12" t="s">
        <v>503</v>
      </c>
      <c r="G2300" s="12" t="s">
        <v>504</v>
      </c>
    </row>
    <row r="2301" spans="1:7" ht="21" customHeight="1">
      <c r="A2301" s="18" t="s">
        <v>843</v>
      </c>
      <c r="B2301" s="19" t="s">
        <v>844</v>
      </c>
      <c r="C2301" s="18" t="s">
        <v>14</v>
      </c>
      <c r="D2301" s="18" t="s">
        <v>15</v>
      </c>
      <c r="E2301" s="20">
        <v>0.152</v>
      </c>
      <c r="F2301" s="21">
        <v>22.64</v>
      </c>
      <c r="G2301" s="21">
        <f>TRUNC(TRUNC(E2301,8)*F2301,2)</f>
        <v>3.44</v>
      </c>
    </row>
    <row r="2302" spans="1:7" ht="21" customHeight="1">
      <c r="A2302" s="18" t="s">
        <v>778</v>
      </c>
      <c r="B2302" s="19" t="s">
        <v>779</v>
      </c>
      <c r="C2302" s="18" t="s">
        <v>14</v>
      </c>
      <c r="D2302" s="18" t="s">
        <v>15</v>
      </c>
      <c r="E2302" s="20">
        <v>0.152</v>
      </c>
      <c r="F2302" s="21">
        <v>28.12</v>
      </c>
      <c r="G2302" s="21">
        <f>TRUNC(TRUNC(E2302,8)*F2302,2)</f>
        <v>4.2699999999999996</v>
      </c>
    </row>
    <row r="2303" spans="1:7" ht="18" customHeight="1">
      <c r="A2303" s="1"/>
      <c r="B2303" s="1"/>
      <c r="C2303" s="1"/>
      <c r="D2303" s="1"/>
      <c r="E2303" s="77" t="s">
        <v>589</v>
      </c>
      <c r="F2303" s="77"/>
      <c r="G2303" s="22">
        <f>SUM(G2301:G2302)</f>
        <v>7.7099999999999991</v>
      </c>
    </row>
    <row r="2304" spans="1:7" ht="15" customHeight="1">
      <c r="A2304" s="1"/>
      <c r="B2304" s="1"/>
      <c r="C2304" s="1"/>
      <c r="D2304" s="1"/>
      <c r="E2304" s="78" t="s">
        <v>522</v>
      </c>
      <c r="F2304" s="78"/>
      <c r="G2304" s="4">
        <f>SUM(G2299,G2303)</f>
        <v>9.34</v>
      </c>
    </row>
    <row r="2305" spans="1:7" ht="15" customHeight="1">
      <c r="A2305" s="1"/>
      <c r="B2305" s="1"/>
      <c r="C2305" s="1"/>
      <c r="D2305" s="1"/>
      <c r="E2305" s="78" t="s">
        <v>523</v>
      </c>
      <c r="F2305" s="78"/>
      <c r="G2305" s="4">
        <f>ROUND(G2304*(0/100),2)</f>
        <v>0</v>
      </c>
    </row>
    <row r="2306" spans="1:7" ht="15" customHeight="1">
      <c r="A2306" s="1"/>
      <c r="B2306" s="1"/>
      <c r="C2306" s="1"/>
      <c r="D2306" s="1"/>
      <c r="E2306" s="78" t="s">
        <v>524</v>
      </c>
      <c r="F2306" s="78"/>
      <c r="G2306" s="4">
        <f>G2305+G2304</f>
        <v>9.34</v>
      </c>
    </row>
    <row r="2307" spans="1:7" ht="9.9499999999999993" customHeight="1">
      <c r="A2307" s="1"/>
      <c r="B2307" s="1"/>
      <c r="C2307" s="1"/>
      <c r="D2307" s="1"/>
      <c r="E2307" s="79"/>
      <c r="F2307" s="79"/>
      <c r="G2307" s="79"/>
    </row>
    <row r="2308" spans="1:7" ht="20.100000000000001" customHeight="1">
      <c r="A2308" s="80" t="s">
        <v>2086</v>
      </c>
      <c r="B2308" s="80"/>
      <c r="C2308" s="80"/>
      <c r="D2308" s="80"/>
      <c r="E2308" s="80"/>
      <c r="F2308" s="80"/>
      <c r="G2308" s="80"/>
    </row>
    <row r="2309" spans="1:7" ht="15" customHeight="1">
      <c r="A2309" s="76" t="s">
        <v>586</v>
      </c>
      <c r="B2309" s="76"/>
      <c r="C2309" s="12" t="s">
        <v>4</v>
      </c>
      <c r="D2309" s="12" t="s">
        <v>501</v>
      </c>
      <c r="E2309" s="12" t="s">
        <v>502</v>
      </c>
      <c r="F2309" s="12" t="s">
        <v>503</v>
      </c>
      <c r="G2309" s="12" t="s">
        <v>504</v>
      </c>
    </row>
    <row r="2310" spans="1:7" ht="15" customHeight="1">
      <c r="A2310" s="18" t="s">
        <v>818</v>
      </c>
      <c r="B2310" s="19" t="s">
        <v>819</v>
      </c>
      <c r="C2310" s="18" t="s">
        <v>14</v>
      </c>
      <c r="D2310" s="18" t="s">
        <v>15</v>
      </c>
      <c r="E2310" s="20">
        <v>0.16309999999999999</v>
      </c>
      <c r="F2310" s="21">
        <v>28.88</v>
      </c>
      <c r="G2310" s="21">
        <f>TRUNC(TRUNC(E2310,8)*F2310,2)</f>
        <v>4.71</v>
      </c>
    </row>
    <row r="2311" spans="1:7" ht="15" customHeight="1">
      <c r="A2311" s="18" t="s">
        <v>607</v>
      </c>
      <c r="B2311" s="19" t="s">
        <v>608</v>
      </c>
      <c r="C2311" s="18" t="s">
        <v>14</v>
      </c>
      <c r="D2311" s="18" t="s">
        <v>15</v>
      </c>
      <c r="E2311" s="20">
        <v>4.4400000000000002E-2</v>
      </c>
      <c r="F2311" s="21">
        <v>22.1</v>
      </c>
      <c r="G2311" s="21">
        <f>TRUNC(TRUNC(E2311,8)*F2311,2)</f>
        <v>0.98</v>
      </c>
    </row>
    <row r="2312" spans="1:7" ht="18" customHeight="1">
      <c r="A2312" s="1"/>
      <c r="B2312" s="1"/>
      <c r="C2312" s="1"/>
      <c r="D2312" s="1"/>
      <c r="E2312" s="77" t="s">
        <v>589</v>
      </c>
      <c r="F2312" s="77"/>
      <c r="G2312" s="22">
        <f>SUM(G2310:G2311)</f>
        <v>5.6899999999999995</v>
      </c>
    </row>
    <row r="2313" spans="1:7" ht="15" customHeight="1">
      <c r="A2313" s="76" t="s">
        <v>518</v>
      </c>
      <c r="B2313" s="76"/>
      <c r="C2313" s="12" t="s">
        <v>4</v>
      </c>
      <c r="D2313" s="12" t="s">
        <v>501</v>
      </c>
      <c r="E2313" s="12" t="s">
        <v>502</v>
      </c>
      <c r="F2313" s="12" t="s">
        <v>503</v>
      </c>
      <c r="G2313" s="12" t="s">
        <v>504</v>
      </c>
    </row>
    <row r="2314" spans="1:7" ht="29.1" customHeight="1">
      <c r="A2314" s="18" t="s">
        <v>2087</v>
      </c>
      <c r="B2314" s="19" t="s">
        <v>2088</v>
      </c>
      <c r="C2314" s="18" t="s">
        <v>14</v>
      </c>
      <c r="D2314" s="18" t="s">
        <v>118</v>
      </c>
      <c r="E2314" s="20">
        <v>3.39E-2</v>
      </c>
      <c r="F2314" s="21">
        <v>415.8</v>
      </c>
      <c r="G2314" s="21">
        <f>TRUNC(TRUNC(E2314,8)*F2314,2)</f>
        <v>14.09</v>
      </c>
    </row>
    <row r="2315" spans="1:7" ht="15" customHeight="1">
      <c r="A2315" s="1"/>
      <c r="B2315" s="1"/>
      <c r="C2315" s="1"/>
      <c r="D2315" s="1"/>
      <c r="E2315" s="77" t="s">
        <v>521</v>
      </c>
      <c r="F2315" s="77"/>
      <c r="G2315" s="22">
        <f>SUM(G2314:G2314)</f>
        <v>14.09</v>
      </c>
    </row>
    <row r="2316" spans="1:7" ht="15" customHeight="1">
      <c r="A2316" s="1"/>
      <c r="B2316" s="1"/>
      <c r="C2316" s="1"/>
      <c r="D2316" s="1"/>
      <c r="E2316" s="78" t="s">
        <v>522</v>
      </c>
      <c r="F2316" s="78"/>
      <c r="G2316" s="4">
        <f>SUM(G2312,G2315)</f>
        <v>19.78</v>
      </c>
    </row>
    <row r="2317" spans="1:7" ht="15" customHeight="1">
      <c r="A2317" s="1"/>
      <c r="B2317" s="1"/>
      <c r="C2317" s="1"/>
      <c r="D2317" s="1"/>
      <c r="E2317" s="78" t="s">
        <v>523</v>
      </c>
      <c r="F2317" s="78"/>
      <c r="G2317" s="4">
        <f>ROUND(G2316*(0/100),2)</f>
        <v>0</v>
      </c>
    </row>
    <row r="2318" spans="1:7" ht="15" customHeight="1">
      <c r="A2318" s="1"/>
      <c r="B2318" s="1"/>
      <c r="C2318" s="1"/>
      <c r="D2318" s="1"/>
      <c r="E2318" s="78" t="s">
        <v>524</v>
      </c>
      <c r="F2318" s="78"/>
      <c r="G2318" s="4">
        <f>G2317+G2316</f>
        <v>19.78</v>
      </c>
    </row>
    <row r="2319" spans="1:7" ht="9.9499999999999993" customHeight="1">
      <c r="A2319" s="1"/>
      <c r="B2319" s="1"/>
      <c r="C2319" s="1"/>
      <c r="D2319" s="1"/>
      <c r="E2319" s="79"/>
      <c r="F2319" s="79"/>
      <c r="G2319" s="79"/>
    </row>
    <row r="2320" spans="1:7" ht="20.100000000000001" customHeight="1">
      <c r="A2320" s="80" t="s">
        <v>2089</v>
      </c>
      <c r="B2320" s="80"/>
      <c r="C2320" s="80"/>
      <c r="D2320" s="80"/>
      <c r="E2320" s="80"/>
      <c r="F2320" s="80"/>
      <c r="G2320" s="80"/>
    </row>
    <row r="2321" spans="1:7" ht="15" customHeight="1">
      <c r="A2321" s="76" t="s">
        <v>586</v>
      </c>
      <c r="B2321" s="76"/>
      <c r="C2321" s="12" t="s">
        <v>4</v>
      </c>
      <c r="D2321" s="12" t="s">
        <v>501</v>
      </c>
      <c r="E2321" s="12" t="s">
        <v>502</v>
      </c>
      <c r="F2321" s="12" t="s">
        <v>503</v>
      </c>
      <c r="G2321" s="12" t="s">
        <v>504</v>
      </c>
    </row>
    <row r="2322" spans="1:7" ht="15" customHeight="1">
      <c r="A2322" s="18" t="s">
        <v>818</v>
      </c>
      <c r="B2322" s="19" t="s">
        <v>819</v>
      </c>
      <c r="C2322" s="18" t="s">
        <v>14</v>
      </c>
      <c r="D2322" s="18" t="s">
        <v>15</v>
      </c>
      <c r="E2322" s="20">
        <v>0.27179999999999999</v>
      </c>
      <c r="F2322" s="21">
        <v>28.88</v>
      </c>
      <c r="G2322" s="21">
        <f>TRUNC(TRUNC(E2322,8)*F2322,2)</f>
        <v>7.84</v>
      </c>
    </row>
    <row r="2323" spans="1:7" ht="15" customHeight="1">
      <c r="A2323" s="18" t="s">
        <v>607</v>
      </c>
      <c r="B2323" s="19" t="s">
        <v>608</v>
      </c>
      <c r="C2323" s="18" t="s">
        <v>14</v>
      </c>
      <c r="D2323" s="18" t="s">
        <v>15</v>
      </c>
      <c r="E2323" s="20">
        <v>7.4099999999999999E-2</v>
      </c>
      <c r="F2323" s="21">
        <v>22.1</v>
      </c>
      <c r="G2323" s="21">
        <f>TRUNC(TRUNC(E2323,8)*F2323,2)</f>
        <v>1.63</v>
      </c>
    </row>
    <row r="2324" spans="1:7" ht="18" customHeight="1">
      <c r="A2324" s="1"/>
      <c r="B2324" s="1"/>
      <c r="C2324" s="1"/>
      <c r="D2324" s="1"/>
      <c r="E2324" s="77" t="s">
        <v>589</v>
      </c>
      <c r="F2324" s="77"/>
      <c r="G2324" s="22">
        <f>SUM(G2322:G2323)</f>
        <v>9.4699999999999989</v>
      </c>
    </row>
    <row r="2325" spans="1:7" ht="15" customHeight="1">
      <c r="A2325" s="76" t="s">
        <v>518</v>
      </c>
      <c r="B2325" s="76"/>
      <c r="C2325" s="12" t="s">
        <v>4</v>
      </c>
      <c r="D2325" s="12" t="s">
        <v>501</v>
      </c>
      <c r="E2325" s="12" t="s">
        <v>502</v>
      </c>
      <c r="F2325" s="12" t="s">
        <v>503</v>
      </c>
      <c r="G2325" s="12" t="s">
        <v>504</v>
      </c>
    </row>
    <row r="2326" spans="1:7" ht="29.1" customHeight="1">
      <c r="A2326" s="18" t="s">
        <v>2087</v>
      </c>
      <c r="B2326" s="19" t="s">
        <v>2088</v>
      </c>
      <c r="C2326" s="18" t="s">
        <v>14</v>
      </c>
      <c r="D2326" s="18" t="s">
        <v>118</v>
      </c>
      <c r="E2326" s="20">
        <v>5.6500000000000002E-2</v>
      </c>
      <c r="F2326" s="21">
        <v>415.8</v>
      </c>
      <c r="G2326" s="21">
        <f>TRUNC(TRUNC(E2326,8)*F2326,2)</f>
        <v>23.49</v>
      </c>
    </row>
    <row r="2327" spans="1:7" ht="15" customHeight="1">
      <c r="A2327" s="1"/>
      <c r="B2327" s="1"/>
      <c r="C2327" s="1"/>
      <c r="D2327" s="1"/>
      <c r="E2327" s="77" t="s">
        <v>521</v>
      </c>
      <c r="F2327" s="77"/>
      <c r="G2327" s="22">
        <f>SUM(G2326:G2326)</f>
        <v>23.49</v>
      </c>
    </row>
    <row r="2328" spans="1:7" ht="15" customHeight="1">
      <c r="A2328" s="1"/>
      <c r="B2328" s="1"/>
      <c r="C2328" s="1"/>
      <c r="D2328" s="1"/>
      <c r="E2328" s="78" t="s">
        <v>522</v>
      </c>
      <c r="F2328" s="78"/>
      <c r="G2328" s="4">
        <f>SUM(G2324,G2327)</f>
        <v>32.959999999999994</v>
      </c>
    </row>
    <row r="2329" spans="1:7" ht="15" customHeight="1">
      <c r="A2329" s="1"/>
      <c r="B2329" s="1"/>
      <c r="C2329" s="1"/>
      <c r="D2329" s="1"/>
      <c r="E2329" s="78" t="s">
        <v>523</v>
      </c>
      <c r="F2329" s="78"/>
      <c r="G2329" s="4">
        <f>ROUND(G2328*(0/100),2)</f>
        <v>0</v>
      </c>
    </row>
    <row r="2330" spans="1:7" ht="15" customHeight="1">
      <c r="A2330" s="1"/>
      <c r="B2330" s="1"/>
      <c r="C2330" s="1"/>
      <c r="D2330" s="1"/>
      <c r="E2330" s="78" t="s">
        <v>524</v>
      </c>
      <c r="F2330" s="78"/>
      <c r="G2330" s="4">
        <f>G2329+G2328</f>
        <v>32.959999999999994</v>
      </c>
    </row>
    <row r="2331" spans="1:7" ht="9.9499999999999993" customHeight="1">
      <c r="A2331" s="1"/>
      <c r="B2331" s="1"/>
      <c r="C2331" s="1"/>
      <c r="D2331" s="1"/>
      <c r="E2331" s="79"/>
      <c r="F2331" s="79"/>
      <c r="G2331" s="79"/>
    </row>
    <row r="2332" spans="1:7" ht="20.100000000000001" customHeight="1">
      <c r="A2332" s="80" t="s">
        <v>2090</v>
      </c>
      <c r="B2332" s="80"/>
      <c r="C2332" s="80"/>
      <c r="D2332" s="80"/>
      <c r="E2332" s="80"/>
      <c r="F2332" s="80"/>
      <c r="G2332" s="80"/>
    </row>
    <row r="2333" spans="1:7" ht="15" customHeight="1">
      <c r="A2333" s="76" t="s">
        <v>518</v>
      </c>
      <c r="B2333" s="76"/>
      <c r="C2333" s="12" t="s">
        <v>4</v>
      </c>
      <c r="D2333" s="12" t="s">
        <v>501</v>
      </c>
      <c r="E2333" s="12" t="s">
        <v>502</v>
      </c>
      <c r="F2333" s="12" t="s">
        <v>503</v>
      </c>
      <c r="G2333" s="12" t="s">
        <v>504</v>
      </c>
    </row>
    <row r="2334" spans="1:7" ht="38.1" customHeight="1">
      <c r="A2334" s="18" t="s">
        <v>2091</v>
      </c>
      <c r="B2334" s="19" t="s">
        <v>2092</v>
      </c>
      <c r="C2334" s="18" t="s">
        <v>14</v>
      </c>
      <c r="D2334" s="18" t="s">
        <v>15</v>
      </c>
      <c r="E2334" s="20">
        <v>1</v>
      </c>
      <c r="F2334" s="21">
        <v>0.09</v>
      </c>
      <c r="G2334" s="21">
        <f>TRUNC(TRUNC(E2334,8)*F2334,2)</f>
        <v>0.09</v>
      </c>
    </row>
    <row r="2335" spans="1:7" ht="38.1" customHeight="1">
      <c r="A2335" s="18" t="s">
        <v>2093</v>
      </c>
      <c r="B2335" s="19" t="s">
        <v>2094</v>
      </c>
      <c r="C2335" s="18" t="s">
        <v>14</v>
      </c>
      <c r="D2335" s="18" t="s">
        <v>15</v>
      </c>
      <c r="E2335" s="20">
        <v>1</v>
      </c>
      <c r="F2335" s="21">
        <v>0.02</v>
      </c>
      <c r="G2335" s="21">
        <f>TRUNC(TRUNC(E2335,8)*F2335,2)</f>
        <v>0.02</v>
      </c>
    </row>
    <row r="2336" spans="1:7" ht="38.1" customHeight="1">
      <c r="A2336" s="18" t="s">
        <v>2095</v>
      </c>
      <c r="B2336" s="19" t="s">
        <v>2096</v>
      </c>
      <c r="C2336" s="18" t="s">
        <v>14</v>
      </c>
      <c r="D2336" s="18" t="s">
        <v>15</v>
      </c>
      <c r="E2336" s="20">
        <v>1</v>
      </c>
      <c r="F2336" s="21">
        <v>0.06</v>
      </c>
      <c r="G2336" s="21">
        <f>TRUNC(TRUNC(E2336,8)*F2336,2)</f>
        <v>0.06</v>
      </c>
    </row>
    <row r="2337" spans="1:7" ht="38.1" customHeight="1">
      <c r="A2337" s="18" t="s">
        <v>2097</v>
      </c>
      <c r="B2337" s="19" t="s">
        <v>2098</v>
      </c>
      <c r="C2337" s="18" t="s">
        <v>14</v>
      </c>
      <c r="D2337" s="18" t="s">
        <v>15</v>
      </c>
      <c r="E2337" s="20">
        <v>1</v>
      </c>
      <c r="F2337" s="21">
        <v>1.82</v>
      </c>
      <c r="G2337" s="21">
        <f>TRUNC(TRUNC(E2337,8)*F2337,2)</f>
        <v>1.82</v>
      </c>
    </row>
    <row r="2338" spans="1:7" ht="15" customHeight="1">
      <c r="A2338" s="1"/>
      <c r="B2338" s="1"/>
      <c r="C2338" s="1"/>
      <c r="D2338" s="1"/>
      <c r="E2338" s="77" t="s">
        <v>521</v>
      </c>
      <c r="F2338" s="77"/>
      <c r="G2338" s="22">
        <f>SUM(G2334:G2337)</f>
        <v>1.99</v>
      </c>
    </row>
    <row r="2339" spans="1:7" ht="15" customHeight="1">
      <c r="A2339" s="1"/>
      <c r="B2339" s="1"/>
      <c r="C2339" s="1"/>
      <c r="D2339" s="1"/>
      <c r="E2339" s="78" t="s">
        <v>522</v>
      </c>
      <c r="F2339" s="78"/>
      <c r="G2339" s="4">
        <f>SUM(G2338)</f>
        <v>1.99</v>
      </c>
    </row>
    <row r="2340" spans="1:7" ht="15" customHeight="1">
      <c r="A2340" s="1"/>
      <c r="B2340" s="1"/>
      <c r="C2340" s="1"/>
      <c r="D2340" s="1"/>
      <c r="E2340" s="78" t="s">
        <v>523</v>
      </c>
      <c r="F2340" s="78"/>
      <c r="G2340" s="4">
        <f>ROUND(G2339*(0/100),2)</f>
        <v>0</v>
      </c>
    </row>
    <row r="2341" spans="1:7" ht="15" customHeight="1">
      <c r="A2341" s="1"/>
      <c r="B2341" s="1"/>
      <c r="C2341" s="1"/>
      <c r="D2341" s="1"/>
      <c r="E2341" s="78" t="s">
        <v>524</v>
      </c>
      <c r="F2341" s="78"/>
      <c r="G2341" s="4">
        <f>G2340+G2339</f>
        <v>1.99</v>
      </c>
    </row>
    <row r="2342" spans="1:7" ht="9.9499999999999993" customHeight="1">
      <c r="A2342" s="1"/>
      <c r="B2342" s="1"/>
      <c r="C2342" s="1"/>
      <c r="D2342" s="1"/>
      <c r="E2342" s="79"/>
      <c r="F2342" s="79"/>
      <c r="G2342" s="79"/>
    </row>
    <row r="2343" spans="1:7" ht="20.100000000000001" customHeight="1">
      <c r="A2343" s="80" t="s">
        <v>2099</v>
      </c>
      <c r="B2343" s="80"/>
      <c r="C2343" s="80"/>
      <c r="D2343" s="80"/>
      <c r="E2343" s="80"/>
      <c r="F2343" s="80"/>
      <c r="G2343" s="80"/>
    </row>
    <row r="2344" spans="1:7" ht="15" customHeight="1">
      <c r="A2344" s="76" t="s">
        <v>557</v>
      </c>
      <c r="B2344" s="76"/>
      <c r="C2344" s="12" t="s">
        <v>4</v>
      </c>
      <c r="D2344" s="12" t="s">
        <v>501</v>
      </c>
      <c r="E2344" s="12" t="s">
        <v>502</v>
      </c>
      <c r="F2344" s="12" t="s">
        <v>503</v>
      </c>
      <c r="G2344" s="12" t="s">
        <v>504</v>
      </c>
    </row>
    <row r="2345" spans="1:7" ht="38.1" customHeight="1">
      <c r="A2345" s="18" t="s">
        <v>2100</v>
      </c>
      <c r="B2345" s="19" t="s">
        <v>2101</v>
      </c>
      <c r="C2345" s="18" t="s">
        <v>14</v>
      </c>
      <c r="D2345" s="18" t="s">
        <v>58</v>
      </c>
      <c r="E2345" s="20">
        <v>6.9999999999999994E-5</v>
      </c>
      <c r="F2345" s="21">
        <v>1381</v>
      </c>
      <c r="G2345" s="21">
        <f>TRUNC(TRUNC(E2345,8)*F2345,2)</f>
        <v>0.09</v>
      </c>
    </row>
    <row r="2346" spans="1:7" ht="15" customHeight="1">
      <c r="A2346" s="1"/>
      <c r="B2346" s="1"/>
      <c r="C2346" s="1"/>
      <c r="D2346" s="1"/>
      <c r="E2346" s="77" t="s">
        <v>558</v>
      </c>
      <c r="F2346" s="77"/>
      <c r="G2346" s="22">
        <f>SUM(G2345:G2345)</f>
        <v>0.09</v>
      </c>
    </row>
    <row r="2347" spans="1:7" ht="15" customHeight="1">
      <c r="A2347" s="1"/>
      <c r="B2347" s="1"/>
      <c r="C2347" s="1"/>
      <c r="D2347" s="1"/>
      <c r="E2347" s="78" t="s">
        <v>522</v>
      </c>
      <c r="F2347" s="78"/>
      <c r="G2347" s="4">
        <f>SUM(G2346)</f>
        <v>0.09</v>
      </c>
    </row>
    <row r="2348" spans="1:7" ht="15" customHeight="1">
      <c r="A2348" s="1"/>
      <c r="B2348" s="1"/>
      <c r="C2348" s="1"/>
      <c r="D2348" s="1"/>
      <c r="E2348" s="78" t="s">
        <v>523</v>
      </c>
      <c r="F2348" s="78"/>
      <c r="G2348" s="4">
        <f>ROUND(G2347*(0/100),2)</f>
        <v>0</v>
      </c>
    </row>
    <row r="2349" spans="1:7" ht="15" customHeight="1">
      <c r="A2349" s="1"/>
      <c r="B2349" s="1"/>
      <c r="C2349" s="1"/>
      <c r="D2349" s="1"/>
      <c r="E2349" s="78" t="s">
        <v>524</v>
      </c>
      <c r="F2349" s="78"/>
      <c r="G2349" s="4">
        <f>G2348+G2347</f>
        <v>0.09</v>
      </c>
    </row>
    <row r="2350" spans="1:7" ht="9.9499999999999993" customHeight="1">
      <c r="A2350" s="1"/>
      <c r="B2350" s="1"/>
      <c r="C2350" s="1"/>
      <c r="D2350" s="1"/>
      <c r="E2350" s="79"/>
      <c r="F2350" s="79"/>
      <c r="G2350" s="79"/>
    </row>
    <row r="2351" spans="1:7" ht="20.100000000000001" customHeight="1">
      <c r="A2351" s="80" t="s">
        <v>2102</v>
      </c>
      <c r="B2351" s="80"/>
      <c r="C2351" s="80"/>
      <c r="D2351" s="80"/>
      <c r="E2351" s="80"/>
      <c r="F2351" s="80"/>
      <c r="G2351" s="80"/>
    </row>
    <row r="2352" spans="1:7" ht="15" customHeight="1">
      <c r="A2352" s="76" t="s">
        <v>557</v>
      </c>
      <c r="B2352" s="76"/>
      <c r="C2352" s="12" t="s">
        <v>4</v>
      </c>
      <c r="D2352" s="12" t="s">
        <v>501</v>
      </c>
      <c r="E2352" s="12" t="s">
        <v>502</v>
      </c>
      <c r="F2352" s="12" t="s">
        <v>503</v>
      </c>
      <c r="G2352" s="12" t="s">
        <v>504</v>
      </c>
    </row>
    <row r="2353" spans="1:7" ht="38.1" customHeight="1">
      <c r="A2353" s="18" t="s">
        <v>2100</v>
      </c>
      <c r="B2353" s="19" t="s">
        <v>2101</v>
      </c>
      <c r="C2353" s="18" t="s">
        <v>14</v>
      </c>
      <c r="D2353" s="18" t="s">
        <v>58</v>
      </c>
      <c r="E2353" s="20">
        <v>1.4800000000000001E-5</v>
      </c>
      <c r="F2353" s="21">
        <v>1381</v>
      </c>
      <c r="G2353" s="21">
        <f>TRUNC(TRUNC(E2353,8)*F2353,2)</f>
        <v>0.02</v>
      </c>
    </row>
    <row r="2354" spans="1:7" ht="15" customHeight="1">
      <c r="A2354" s="1"/>
      <c r="B2354" s="1"/>
      <c r="C2354" s="1"/>
      <c r="D2354" s="1"/>
      <c r="E2354" s="77" t="s">
        <v>558</v>
      </c>
      <c r="F2354" s="77"/>
      <c r="G2354" s="22">
        <f>SUM(G2353:G2353)</f>
        <v>0.02</v>
      </c>
    </row>
    <row r="2355" spans="1:7" ht="15" customHeight="1">
      <c r="A2355" s="1"/>
      <c r="B2355" s="1"/>
      <c r="C2355" s="1"/>
      <c r="D2355" s="1"/>
      <c r="E2355" s="78" t="s">
        <v>522</v>
      </c>
      <c r="F2355" s="78"/>
      <c r="G2355" s="4">
        <f>SUM(G2354)</f>
        <v>0.02</v>
      </c>
    </row>
    <row r="2356" spans="1:7" ht="15" customHeight="1">
      <c r="A2356" s="1"/>
      <c r="B2356" s="1"/>
      <c r="C2356" s="1"/>
      <c r="D2356" s="1"/>
      <c r="E2356" s="78" t="s">
        <v>523</v>
      </c>
      <c r="F2356" s="78"/>
      <c r="G2356" s="4">
        <f>ROUND(G2355*(0/100),2)</f>
        <v>0</v>
      </c>
    </row>
    <row r="2357" spans="1:7" ht="15" customHeight="1">
      <c r="A2357" s="1"/>
      <c r="B2357" s="1"/>
      <c r="C2357" s="1"/>
      <c r="D2357" s="1"/>
      <c r="E2357" s="78" t="s">
        <v>524</v>
      </c>
      <c r="F2357" s="78"/>
      <c r="G2357" s="4">
        <f>G2356+G2355</f>
        <v>0.02</v>
      </c>
    </row>
    <row r="2358" spans="1:7" ht="9.9499999999999993" customHeight="1">
      <c r="A2358" s="1"/>
      <c r="B2358" s="1"/>
      <c r="C2358" s="1"/>
      <c r="D2358" s="1"/>
      <c r="E2358" s="79"/>
      <c r="F2358" s="79"/>
      <c r="G2358" s="79"/>
    </row>
    <row r="2359" spans="1:7" ht="20.100000000000001" customHeight="1">
      <c r="A2359" s="80" t="s">
        <v>2103</v>
      </c>
      <c r="B2359" s="80"/>
      <c r="C2359" s="80"/>
      <c r="D2359" s="80"/>
      <c r="E2359" s="80"/>
      <c r="F2359" s="80"/>
      <c r="G2359" s="80"/>
    </row>
    <row r="2360" spans="1:7" ht="15" customHeight="1">
      <c r="A2360" s="76" t="s">
        <v>557</v>
      </c>
      <c r="B2360" s="76"/>
      <c r="C2360" s="12" t="s">
        <v>4</v>
      </c>
      <c r="D2360" s="12" t="s">
        <v>501</v>
      </c>
      <c r="E2360" s="12" t="s">
        <v>502</v>
      </c>
      <c r="F2360" s="12" t="s">
        <v>503</v>
      </c>
      <c r="G2360" s="12" t="s">
        <v>504</v>
      </c>
    </row>
    <row r="2361" spans="1:7" ht="38.1" customHeight="1">
      <c r="A2361" s="18" t="s">
        <v>2100</v>
      </c>
      <c r="B2361" s="19" t="s">
        <v>2101</v>
      </c>
      <c r="C2361" s="18" t="s">
        <v>14</v>
      </c>
      <c r="D2361" s="18" t="s">
        <v>58</v>
      </c>
      <c r="E2361" s="20">
        <v>5.0000000000000002E-5</v>
      </c>
      <c r="F2361" s="21">
        <v>1381</v>
      </c>
      <c r="G2361" s="21">
        <f>TRUNC(TRUNC(E2361,8)*F2361,2)</f>
        <v>0.06</v>
      </c>
    </row>
    <row r="2362" spans="1:7" ht="15" customHeight="1">
      <c r="A2362" s="1"/>
      <c r="B2362" s="1"/>
      <c r="C2362" s="1"/>
      <c r="D2362" s="1"/>
      <c r="E2362" s="77" t="s">
        <v>558</v>
      </c>
      <c r="F2362" s="77"/>
      <c r="G2362" s="22">
        <f>SUM(G2361:G2361)</f>
        <v>0.06</v>
      </c>
    </row>
    <row r="2363" spans="1:7" ht="15" customHeight="1">
      <c r="A2363" s="1"/>
      <c r="B2363" s="1"/>
      <c r="C2363" s="1"/>
      <c r="D2363" s="1"/>
      <c r="E2363" s="78" t="s">
        <v>522</v>
      </c>
      <c r="F2363" s="78"/>
      <c r="G2363" s="4">
        <f>SUM(G2362)</f>
        <v>0.06</v>
      </c>
    </row>
    <row r="2364" spans="1:7" ht="15" customHeight="1">
      <c r="A2364" s="1"/>
      <c r="B2364" s="1"/>
      <c r="C2364" s="1"/>
      <c r="D2364" s="1"/>
      <c r="E2364" s="78" t="s">
        <v>523</v>
      </c>
      <c r="F2364" s="78"/>
      <c r="G2364" s="4">
        <f>ROUND(G2363*(0/100),2)</f>
        <v>0</v>
      </c>
    </row>
    <row r="2365" spans="1:7" ht="15" customHeight="1">
      <c r="A2365" s="1"/>
      <c r="B2365" s="1"/>
      <c r="C2365" s="1"/>
      <c r="D2365" s="1"/>
      <c r="E2365" s="78" t="s">
        <v>524</v>
      </c>
      <c r="F2365" s="78"/>
      <c r="G2365" s="4">
        <f>G2364+G2363</f>
        <v>0.06</v>
      </c>
    </row>
    <row r="2366" spans="1:7" ht="9.9499999999999993" customHeight="1">
      <c r="A2366" s="1"/>
      <c r="B2366" s="1"/>
      <c r="C2366" s="1"/>
      <c r="D2366" s="1"/>
      <c r="E2366" s="79"/>
      <c r="F2366" s="79"/>
      <c r="G2366" s="79"/>
    </row>
    <row r="2367" spans="1:7" ht="20.100000000000001" customHeight="1">
      <c r="A2367" s="80" t="s">
        <v>2104</v>
      </c>
      <c r="B2367" s="80"/>
      <c r="C2367" s="80"/>
      <c r="D2367" s="80"/>
      <c r="E2367" s="80"/>
      <c r="F2367" s="80"/>
      <c r="G2367" s="80"/>
    </row>
    <row r="2368" spans="1:7" ht="15" customHeight="1">
      <c r="A2368" s="76" t="s">
        <v>1504</v>
      </c>
      <c r="B2368" s="76"/>
      <c r="C2368" s="12" t="s">
        <v>4</v>
      </c>
      <c r="D2368" s="12" t="s">
        <v>501</v>
      </c>
      <c r="E2368" s="12" t="s">
        <v>502</v>
      </c>
      <c r="F2368" s="12" t="s">
        <v>503</v>
      </c>
      <c r="G2368" s="12" t="s">
        <v>504</v>
      </c>
    </row>
    <row r="2369" spans="1:7" ht="21" customHeight="1">
      <c r="A2369" s="18" t="s">
        <v>1505</v>
      </c>
      <c r="B2369" s="19" t="s">
        <v>1506</v>
      </c>
      <c r="C2369" s="18" t="s">
        <v>14</v>
      </c>
      <c r="D2369" s="18" t="s">
        <v>1507</v>
      </c>
      <c r="E2369" s="20">
        <v>1.87679</v>
      </c>
      <c r="F2369" s="21">
        <v>0.97</v>
      </c>
      <c r="G2369" s="21">
        <f>TRUNC(TRUNC(E2369,8)*F2369,2)</f>
        <v>1.82</v>
      </c>
    </row>
    <row r="2370" spans="1:7" ht="15" customHeight="1">
      <c r="A2370" s="1"/>
      <c r="B2370" s="1"/>
      <c r="C2370" s="1"/>
      <c r="D2370" s="1"/>
      <c r="E2370" s="77" t="s">
        <v>1508</v>
      </c>
      <c r="F2370" s="77"/>
      <c r="G2370" s="22">
        <f>SUM(G2369:G2369)</f>
        <v>1.82</v>
      </c>
    </row>
    <row r="2371" spans="1:7" ht="15" customHeight="1">
      <c r="A2371" s="1"/>
      <c r="B2371" s="1"/>
      <c r="C2371" s="1"/>
      <c r="D2371" s="1"/>
      <c r="E2371" s="78" t="s">
        <v>522</v>
      </c>
      <c r="F2371" s="78"/>
      <c r="G2371" s="4">
        <f>SUM(G2370)</f>
        <v>1.82</v>
      </c>
    </row>
    <row r="2372" spans="1:7" ht="15" customHeight="1">
      <c r="A2372" s="1"/>
      <c r="B2372" s="1"/>
      <c r="C2372" s="1"/>
      <c r="D2372" s="1"/>
      <c r="E2372" s="78" t="s">
        <v>523</v>
      </c>
      <c r="F2372" s="78"/>
      <c r="G2372" s="4">
        <f>ROUND(G2371*(0/100),2)</f>
        <v>0</v>
      </c>
    </row>
    <row r="2373" spans="1:7" ht="15" customHeight="1">
      <c r="A2373" s="1"/>
      <c r="B2373" s="1"/>
      <c r="C2373" s="1"/>
      <c r="D2373" s="1"/>
      <c r="E2373" s="78" t="s">
        <v>524</v>
      </c>
      <c r="F2373" s="78"/>
      <c r="G2373" s="4">
        <f>G2372+G2371</f>
        <v>1.82</v>
      </c>
    </row>
    <row r="2374" spans="1:7" ht="9.9499999999999993" customHeight="1">
      <c r="A2374" s="1"/>
      <c r="B2374" s="1"/>
      <c r="C2374" s="1"/>
      <c r="D2374" s="1"/>
      <c r="E2374" s="79"/>
      <c r="F2374" s="79"/>
      <c r="G2374" s="79"/>
    </row>
    <row r="2375" spans="1:7" ht="20.100000000000001" customHeight="1">
      <c r="A2375" s="80" t="s">
        <v>2105</v>
      </c>
      <c r="B2375" s="80"/>
      <c r="C2375" s="80"/>
      <c r="D2375" s="80"/>
      <c r="E2375" s="80"/>
      <c r="F2375" s="80"/>
      <c r="G2375" s="80"/>
    </row>
    <row r="2376" spans="1:7" ht="15" customHeight="1">
      <c r="A2376" s="76" t="s">
        <v>553</v>
      </c>
      <c r="B2376" s="76"/>
      <c r="C2376" s="12" t="s">
        <v>4</v>
      </c>
      <c r="D2376" s="12" t="s">
        <v>501</v>
      </c>
      <c r="E2376" s="12" t="s">
        <v>502</v>
      </c>
      <c r="F2376" s="12" t="s">
        <v>503</v>
      </c>
      <c r="G2376" s="12" t="s">
        <v>504</v>
      </c>
    </row>
    <row r="2377" spans="1:7" ht="21" customHeight="1">
      <c r="A2377" s="18" t="s">
        <v>2106</v>
      </c>
      <c r="B2377" s="19" t="s">
        <v>2107</v>
      </c>
      <c r="C2377" s="18" t="s">
        <v>14</v>
      </c>
      <c r="D2377" s="18" t="s">
        <v>58</v>
      </c>
      <c r="E2377" s="20">
        <v>1</v>
      </c>
      <c r="F2377" s="21">
        <v>95.07</v>
      </c>
      <c r="G2377" s="21">
        <f>TRUNC(TRUNC(E2377,8)*F2377,2)</f>
        <v>95.07</v>
      </c>
    </row>
    <row r="2378" spans="1:7" ht="29.1" customHeight="1">
      <c r="A2378" s="18" t="s">
        <v>1211</v>
      </c>
      <c r="B2378" s="19" t="s">
        <v>1212</v>
      </c>
      <c r="C2378" s="18" t="s">
        <v>14</v>
      </c>
      <c r="D2378" s="18" t="s">
        <v>58</v>
      </c>
      <c r="E2378" s="20">
        <v>2</v>
      </c>
      <c r="F2378" s="21">
        <v>17.87</v>
      </c>
      <c r="G2378" s="21">
        <f>TRUNC(TRUNC(E2378,8)*F2378,2)</f>
        <v>35.74</v>
      </c>
    </row>
    <row r="2379" spans="1:7" ht="15" customHeight="1">
      <c r="A2379" s="18" t="s">
        <v>884</v>
      </c>
      <c r="B2379" s="19" t="s">
        <v>885</v>
      </c>
      <c r="C2379" s="18" t="s">
        <v>14</v>
      </c>
      <c r="D2379" s="18" t="s">
        <v>101</v>
      </c>
      <c r="E2379" s="20">
        <v>3.04E-2</v>
      </c>
      <c r="F2379" s="21">
        <v>138.51</v>
      </c>
      <c r="G2379" s="21">
        <f>TRUNC(TRUNC(E2379,8)*F2379,2)</f>
        <v>4.21</v>
      </c>
    </row>
    <row r="2380" spans="1:7" ht="15" customHeight="1">
      <c r="A2380" s="1"/>
      <c r="B2380" s="1"/>
      <c r="C2380" s="1"/>
      <c r="D2380" s="1"/>
      <c r="E2380" s="77" t="s">
        <v>555</v>
      </c>
      <c r="F2380" s="77"/>
      <c r="G2380" s="22">
        <f>SUM(G2377:G2379)</f>
        <v>135.02000000000001</v>
      </c>
    </row>
    <row r="2381" spans="1:7" ht="15" customHeight="1">
      <c r="A2381" s="76" t="s">
        <v>586</v>
      </c>
      <c r="B2381" s="76"/>
      <c r="C2381" s="12" t="s">
        <v>4</v>
      </c>
      <c r="D2381" s="12" t="s">
        <v>501</v>
      </c>
      <c r="E2381" s="12" t="s">
        <v>502</v>
      </c>
      <c r="F2381" s="12" t="s">
        <v>503</v>
      </c>
      <c r="G2381" s="12" t="s">
        <v>504</v>
      </c>
    </row>
    <row r="2382" spans="1:7" ht="21" customHeight="1">
      <c r="A2382" s="18" t="s">
        <v>778</v>
      </c>
      <c r="B2382" s="19" t="s">
        <v>779</v>
      </c>
      <c r="C2382" s="18" t="s">
        <v>14</v>
      </c>
      <c r="D2382" s="18" t="s">
        <v>15</v>
      </c>
      <c r="E2382" s="20">
        <v>0.38700000000000001</v>
      </c>
      <c r="F2382" s="21">
        <v>28.12</v>
      </c>
      <c r="G2382" s="21">
        <f>TRUNC(TRUNC(E2382,8)*F2382,2)</f>
        <v>10.88</v>
      </c>
    </row>
    <row r="2383" spans="1:7" ht="15" customHeight="1">
      <c r="A2383" s="18" t="s">
        <v>607</v>
      </c>
      <c r="B2383" s="19" t="s">
        <v>608</v>
      </c>
      <c r="C2383" s="18" t="s">
        <v>14</v>
      </c>
      <c r="D2383" s="18" t="s">
        <v>15</v>
      </c>
      <c r="E2383" s="20">
        <v>0.18859999999999999</v>
      </c>
      <c r="F2383" s="21">
        <v>22.1</v>
      </c>
      <c r="G2383" s="21">
        <f>TRUNC(TRUNC(E2383,8)*F2383,2)</f>
        <v>4.16</v>
      </c>
    </row>
    <row r="2384" spans="1:7" ht="18" customHeight="1">
      <c r="A2384" s="1"/>
      <c r="B2384" s="1"/>
      <c r="C2384" s="1"/>
      <c r="D2384" s="1"/>
      <c r="E2384" s="77" t="s">
        <v>589</v>
      </c>
      <c r="F2384" s="77"/>
      <c r="G2384" s="22">
        <f>SUM(G2382:G2383)</f>
        <v>15.040000000000001</v>
      </c>
    </row>
    <row r="2385" spans="1:7" ht="15" customHeight="1">
      <c r="A2385" s="1"/>
      <c r="B2385" s="1"/>
      <c r="C2385" s="1"/>
      <c r="D2385" s="1"/>
      <c r="E2385" s="78" t="s">
        <v>522</v>
      </c>
      <c r="F2385" s="78"/>
      <c r="G2385" s="4">
        <f>SUM(G2380,G2384)</f>
        <v>150.06</v>
      </c>
    </row>
    <row r="2386" spans="1:7" ht="15" customHeight="1">
      <c r="A2386" s="1"/>
      <c r="B2386" s="1"/>
      <c r="C2386" s="1"/>
      <c r="D2386" s="1"/>
      <c r="E2386" s="78" t="s">
        <v>523</v>
      </c>
      <c r="F2386" s="78"/>
      <c r="G2386" s="4">
        <f>ROUND(G2385*(0/100),2)</f>
        <v>0</v>
      </c>
    </row>
    <row r="2387" spans="1:7" ht="15" customHeight="1">
      <c r="A2387" s="1"/>
      <c r="B2387" s="1"/>
      <c r="C2387" s="1"/>
      <c r="D2387" s="1"/>
      <c r="E2387" s="78" t="s">
        <v>524</v>
      </c>
      <c r="F2387" s="78"/>
      <c r="G2387" s="4">
        <f>G2386+G2385</f>
        <v>150.06</v>
      </c>
    </row>
    <row r="2388" spans="1:7" ht="9.9499999999999993" customHeight="1">
      <c r="A2388" s="1"/>
      <c r="B2388" s="1"/>
      <c r="C2388" s="1"/>
      <c r="D2388" s="1"/>
      <c r="E2388" s="79"/>
      <c r="F2388" s="79"/>
      <c r="G2388" s="79"/>
    </row>
    <row r="2389" spans="1:7" ht="27" customHeight="1">
      <c r="A2389" s="80" t="s">
        <v>2108</v>
      </c>
      <c r="B2389" s="80"/>
      <c r="C2389" s="80"/>
      <c r="D2389" s="80"/>
      <c r="E2389" s="80"/>
      <c r="F2389" s="80"/>
      <c r="G2389" s="80"/>
    </row>
    <row r="2390" spans="1:7" ht="15" customHeight="1">
      <c r="A2390" s="76" t="s">
        <v>518</v>
      </c>
      <c r="B2390" s="76"/>
      <c r="C2390" s="12" t="s">
        <v>4</v>
      </c>
      <c r="D2390" s="12" t="s">
        <v>501</v>
      </c>
      <c r="E2390" s="12" t="s">
        <v>502</v>
      </c>
      <c r="F2390" s="12" t="s">
        <v>503</v>
      </c>
      <c r="G2390" s="12" t="s">
        <v>504</v>
      </c>
    </row>
    <row r="2391" spans="1:7" ht="21" customHeight="1">
      <c r="A2391" s="18" t="s">
        <v>2109</v>
      </c>
      <c r="B2391" s="19" t="s">
        <v>2110</v>
      </c>
      <c r="C2391" s="18" t="s">
        <v>14</v>
      </c>
      <c r="D2391" s="18" t="s">
        <v>58</v>
      </c>
      <c r="E2391" s="20">
        <v>1</v>
      </c>
      <c r="F2391" s="21">
        <v>11.47</v>
      </c>
      <c r="G2391" s="21">
        <f>TRUNC(TRUNC(E2391,8)*F2391,2)</f>
        <v>11.47</v>
      </c>
    </row>
    <row r="2392" spans="1:7" ht="29.1" customHeight="1">
      <c r="A2392" s="18" t="s">
        <v>2111</v>
      </c>
      <c r="B2392" s="19" t="s">
        <v>2112</v>
      </c>
      <c r="C2392" s="18" t="s">
        <v>14</v>
      </c>
      <c r="D2392" s="18" t="s">
        <v>58</v>
      </c>
      <c r="E2392" s="20">
        <v>1</v>
      </c>
      <c r="F2392" s="21">
        <v>150.06</v>
      </c>
      <c r="G2392" s="21">
        <f>TRUNC(TRUNC(E2392,8)*F2392,2)</f>
        <v>150.06</v>
      </c>
    </row>
    <row r="2393" spans="1:7" ht="21" customHeight="1">
      <c r="A2393" s="18" t="s">
        <v>1475</v>
      </c>
      <c r="B2393" s="19" t="s">
        <v>1476</v>
      </c>
      <c r="C2393" s="18" t="s">
        <v>14</v>
      </c>
      <c r="D2393" s="18" t="s">
        <v>58</v>
      </c>
      <c r="E2393" s="20">
        <v>1</v>
      </c>
      <c r="F2393" s="21">
        <v>13.08</v>
      </c>
      <c r="G2393" s="21">
        <f>TRUNC(TRUNC(E2393,8)*F2393,2)</f>
        <v>13.08</v>
      </c>
    </row>
    <row r="2394" spans="1:7" ht="29.1" customHeight="1">
      <c r="A2394" s="18" t="s">
        <v>2113</v>
      </c>
      <c r="B2394" s="19" t="s">
        <v>2114</v>
      </c>
      <c r="C2394" s="18" t="s">
        <v>14</v>
      </c>
      <c r="D2394" s="18" t="s">
        <v>58</v>
      </c>
      <c r="E2394" s="20">
        <v>1</v>
      </c>
      <c r="F2394" s="21">
        <v>69.430000000000007</v>
      </c>
      <c r="G2394" s="21">
        <f>TRUNC(TRUNC(E2394,8)*F2394,2)</f>
        <v>69.430000000000007</v>
      </c>
    </row>
    <row r="2395" spans="1:7" ht="29.1" customHeight="1">
      <c r="A2395" s="18" t="s">
        <v>2115</v>
      </c>
      <c r="B2395" s="19" t="s">
        <v>2116</v>
      </c>
      <c r="C2395" s="18" t="s">
        <v>14</v>
      </c>
      <c r="D2395" s="18" t="s">
        <v>58</v>
      </c>
      <c r="E2395" s="20">
        <v>1</v>
      </c>
      <c r="F2395" s="21">
        <v>10.32</v>
      </c>
      <c r="G2395" s="21">
        <f>TRUNC(TRUNC(E2395,8)*F2395,2)</f>
        <v>10.32</v>
      </c>
    </row>
    <row r="2396" spans="1:7" ht="15" customHeight="1">
      <c r="A2396" s="1"/>
      <c r="B2396" s="1"/>
      <c r="C2396" s="1"/>
      <c r="D2396" s="1"/>
      <c r="E2396" s="77" t="s">
        <v>521</v>
      </c>
      <c r="F2396" s="77"/>
      <c r="G2396" s="22">
        <f>SUM(G2391:G2395)</f>
        <v>254.36</v>
      </c>
    </row>
    <row r="2397" spans="1:7" ht="15" customHeight="1">
      <c r="A2397" s="1"/>
      <c r="B2397" s="1"/>
      <c r="C2397" s="1"/>
      <c r="D2397" s="1"/>
      <c r="E2397" s="78" t="s">
        <v>522</v>
      </c>
      <c r="F2397" s="78"/>
      <c r="G2397" s="4">
        <f>SUM(G2396)</f>
        <v>254.36</v>
      </c>
    </row>
    <row r="2398" spans="1:7" ht="15" customHeight="1">
      <c r="A2398" s="1"/>
      <c r="B2398" s="1"/>
      <c r="C2398" s="1"/>
      <c r="D2398" s="1"/>
      <c r="E2398" s="78" t="s">
        <v>523</v>
      </c>
      <c r="F2398" s="78"/>
      <c r="G2398" s="4">
        <f>ROUND(G2397*(0/100),2)</f>
        <v>0</v>
      </c>
    </row>
    <row r="2399" spans="1:7" ht="15" customHeight="1">
      <c r="A2399" s="1"/>
      <c r="B2399" s="1"/>
      <c r="C2399" s="1"/>
      <c r="D2399" s="1"/>
      <c r="E2399" s="78" t="s">
        <v>524</v>
      </c>
      <c r="F2399" s="78"/>
      <c r="G2399" s="4">
        <f>G2398+G2397</f>
        <v>254.36</v>
      </c>
    </row>
    <row r="2400" spans="1:7" ht="9.9499999999999993" customHeight="1">
      <c r="A2400" s="1"/>
      <c r="B2400" s="1"/>
      <c r="C2400" s="1"/>
      <c r="D2400" s="1"/>
      <c r="E2400" s="79"/>
      <c r="F2400" s="79"/>
      <c r="G2400" s="79"/>
    </row>
    <row r="2401" spans="1:7" ht="20.100000000000001" customHeight="1">
      <c r="A2401" s="80" t="s">
        <v>2117</v>
      </c>
      <c r="B2401" s="80"/>
      <c r="C2401" s="80"/>
      <c r="D2401" s="80"/>
      <c r="E2401" s="80"/>
      <c r="F2401" s="80"/>
      <c r="G2401" s="80"/>
    </row>
    <row r="2402" spans="1:7" ht="15" customHeight="1">
      <c r="A2402" s="76" t="s">
        <v>553</v>
      </c>
      <c r="B2402" s="76"/>
      <c r="C2402" s="12" t="s">
        <v>4</v>
      </c>
      <c r="D2402" s="12" t="s">
        <v>501</v>
      </c>
      <c r="E2402" s="12" t="s">
        <v>502</v>
      </c>
      <c r="F2402" s="12" t="s">
        <v>503</v>
      </c>
      <c r="G2402" s="12" t="s">
        <v>504</v>
      </c>
    </row>
    <row r="2403" spans="1:7" ht="29.1" customHeight="1">
      <c r="A2403" s="18" t="s">
        <v>2118</v>
      </c>
      <c r="B2403" s="19" t="s">
        <v>2119</v>
      </c>
      <c r="C2403" s="18" t="s">
        <v>14</v>
      </c>
      <c r="D2403" s="18" t="s">
        <v>58</v>
      </c>
      <c r="E2403" s="20">
        <v>0</v>
      </c>
      <c r="F2403" s="21">
        <v>157.96</v>
      </c>
      <c r="G2403" s="21">
        <f>TRUNC(TRUNC(E2403,8)*F2403,2)</f>
        <v>0</v>
      </c>
    </row>
    <row r="2404" spans="1:7" ht="15" customHeight="1">
      <c r="A2404" s="1"/>
      <c r="B2404" s="1"/>
      <c r="C2404" s="1"/>
      <c r="D2404" s="1"/>
      <c r="E2404" s="77" t="s">
        <v>555</v>
      </c>
      <c r="F2404" s="77"/>
      <c r="G2404" s="22">
        <f>SUM(G2403:G2403)</f>
        <v>0</v>
      </c>
    </row>
    <row r="2405" spans="1:7" ht="15" customHeight="1">
      <c r="A2405" s="76" t="s">
        <v>586</v>
      </c>
      <c r="B2405" s="76"/>
      <c r="C2405" s="12" t="s">
        <v>4</v>
      </c>
      <c r="D2405" s="12" t="s">
        <v>501</v>
      </c>
      <c r="E2405" s="12" t="s">
        <v>502</v>
      </c>
      <c r="F2405" s="12" t="s">
        <v>503</v>
      </c>
      <c r="G2405" s="12" t="s">
        <v>504</v>
      </c>
    </row>
    <row r="2406" spans="1:7" ht="21" customHeight="1">
      <c r="A2406" s="18" t="s">
        <v>737</v>
      </c>
      <c r="B2406" s="19" t="s">
        <v>738</v>
      </c>
      <c r="C2406" s="18" t="s">
        <v>14</v>
      </c>
      <c r="D2406" s="18" t="s">
        <v>15</v>
      </c>
      <c r="E2406" s="20">
        <v>0.17269999999999999</v>
      </c>
      <c r="F2406" s="21">
        <v>23.65</v>
      </c>
      <c r="G2406" s="21">
        <f>TRUNC(TRUNC(E2406,8)*F2406,2)</f>
        <v>4.08</v>
      </c>
    </row>
    <row r="2407" spans="1:7" ht="15" customHeight="1">
      <c r="A2407" s="18" t="s">
        <v>739</v>
      </c>
      <c r="B2407" s="19" t="s">
        <v>740</v>
      </c>
      <c r="C2407" s="18" t="s">
        <v>14</v>
      </c>
      <c r="D2407" s="18" t="s">
        <v>15</v>
      </c>
      <c r="E2407" s="20">
        <v>0.41439999999999999</v>
      </c>
      <c r="F2407" s="21">
        <v>29.25</v>
      </c>
      <c r="G2407" s="21">
        <f>TRUNC(TRUNC(E2407,8)*F2407,2)</f>
        <v>12.12</v>
      </c>
    </row>
    <row r="2408" spans="1:7" ht="18" customHeight="1">
      <c r="A2408" s="1"/>
      <c r="B2408" s="1"/>
      <c r="C2408" s="1"/>
      <c r="D2408" s="1"/>
      <c r="E2408" s="77" t="s">
        <v>589</v>
      </c>
      <c r="F2408" s="77"/>
      <c r="G2408" s="22">
        <f>SUM(G2406:G2407)</f>
        <v>16.2</v>
      </c>
    </row>
    <row r="2409" spans="1:7" ht="15" customHeight="1">
      <c r="A2409" s="1"/>
      <c r="B2409" s="1"/>
      <c r="C2409" s="1"/>
      <c r="D2409" s="1"/>
      <c r="E2409" s="78" t="s">
        <v>522</v>
      </c>
      <c r="F2409" s="78"/>
      <c r="G2409" s="4">
        <f>SUM(G2404,G2408)</f>
        <v>16.2</v>
      </c>
    </row>
    <row r="2410" spans="1:7" ht="15" customHeight="1">
      <c r="A2410" s="1"/>
      <c r="B2410" s="1"/>
      <c r="C2410" s="1"/>
      <c r="D2410" s="1"/>
      <c r="E2410" s="78" t="s">
        <v>523</v>
      </c>
      <c r="F2410" s="78"/>
      <c r="G2410" s="4">
        <f>ROUND(G2409*(0/100),2)</f>
        <v>0</v>
      </c>
    </row>
    <row r="2411" spans="1:7" ht="15" customHeight="1">
      <c r="A2411" s="1"/>
      <c r="B2411" s="1"/>
      <c r="C2411" s="1"/>
      <c r="D2411" s="1"/>
      <c r="E2411" s="78" t="s">
        <v>524</v>
      </c>
      <c r="F2411" s="78"/>
      <c r="G2411" s="4">
        <f>G2410+G2409</f>
        <v>16.2</v>
      </c>
    </row>
    <row r="2412" spans="1:7" ht="9.9499999999999993" customHeight="1">
      <c r="A2412" s="1"/>
      <c r="B2412" s="1"/>
      <c r="C2412" s="1"/>
      <c r="D2412" s="1"/>
      <c r="E2412" s="79"/>
      <c r="F2412" s="79"/>
      <c r="G2412" s="79"/>
    </row>
    <row r="2413" spans="1:7" ht="20.100000000000001" customHeight="1">
      <c r="A2413" s="80" t="s">
        <v>2120</v>
      </c>
      <c r="B2413" s="80"/>
      <c r="C2413" s="80"/>
      <c r="D2413" s="80"/>
      <c r="E2413" s="80"/>
      <c r="F2413" s="80"/>
      <c r="G2413" s="80"/>
    </row>
    <row r="2414" spans="1:7" ht="15" customHeight="1">
      <c r="A2414" s="76" t="s">
        <v>553</v>
      </c>
      <c r="B2414" s="76"/>
      <c r="C2414" s="12" t="s">
        <v>4</v>
      </c>
      <c r="D2414" s="12" t="s">
        <v>501</v>
      </c>
      <c r="E2414" s="12" t="s">
        <v>502</v>
      </c>
      <c r="F2414" s="12" t="s">
        <v>503</v>
      </c>
      <c r="G2414" s="12" t="s">
        <v>504</v>
      </c>
    </row>
    <row r="2415" spans="1:7" ht="21" customHeight="1">
      <c r="A2415" s="18" t="s">
        <v>2121</v>
      </c>
      <c r="B2415" s="19" t="s">
        <v>2122</v>
      </c>
      <c r="C2415" s="18" t="s">
        <v>14</v>
      </c>
      <c r="D2415" s="18" t="s">
        <v>58</v>
      </c>
      <c r="E2415" s="20">
        <v>0</v>
      </c>
      <c r="F2415" s="21">
        <v>16.670000000000002</v>
      </c>
      <c r="G2415" s="21">
        <f>TRUNC(TRUNC(E2415,8)*F2415,2)</f>
        <v>0</v>
      </c>
    </row>
    <row r="2416" spans="1:7" ht="29.1" customHeight="1">
      <c r="A2416" s="18" t="s">
        <v>2123</v>
      </c>
      <c r="B2416" s="19" t="s">
        <v>2124</v>
      </c>
      <c r="C2416" s="18" t="s">
        <v>14</v>
      </c>
      <c r="D2416" s="18" t="s">
        <v>58</v>
      </c>
      <c r="E2416" s="20">
        <v>1</v>
      </c>
      <c r="F2416" s="21">
        <v>122.25</v>
      </c>
      <c r="G2416" s="21">
        <f>TRUNC(TRUNC(E2416,8)*F2416,2)</f>
        <v>122.25</v>
      </c>
    </row>
    <row r="2417" spans="1:7" ht="15" customHeight="1">
      <c r="A2417" s="1"/>
      <c r="B2417" s="1"/>
      <c r="C2417" s="1"/>
      <c r="D2417" s="1"/>
      <c r="E2417" s="77" t="s">
        <v>555</v>
      </c>
      <c r="F2417" s="77"/>
      <c r="G2417" s="22">
        <f>SUM(G2415:G2416)</f>
        <v>122.25</v>
      </c>
    </row>
    <row r="2418" spans="1:7" ht="15" customHeight="1">
      <c r="A2418" s="76" t="s">
        <v>586</v>
      </c>
      <c r="B2418" s="76"/>
      <c r="C2418" s="12" t="s">
        <v>4</v>
      </c>
      <c r="D2418" s="12" t="s">
        <v>501</v>
      </c>
      <c r="E2418" s="12" t="s">
        <v>502</v>
      </c>
      <c r="F2418" s="12" t="s">
        <v>503</v>
      </c>
      <c r="G2418" s="12" t="s">
        <v>504</v>
      </c>
    </row>
    <row r="2419" spans="1:7" ht="21" customHeight="1">
      <c r="A2419" s="18" t="s">
        <v>737</v>
      </c>
      <c r="B2419" s="19" t="s">
        <v>738</v>
      </c>
      <c r="C2419" s="18" t="s">
        <v>14</v>
      </c>
      <c r="D2419" s="18" t="s">
        <v>15</v>
      </c>
      <c r="E2419" s="20">
        <v>0.18329999999999999</v>
      </c>
      <c r="F2419" s="21">
        <v>23.65</v>
      </c>
      <c r="G2419" s="21">
        <f>TRUNC(TRUNC(E2419,8)*F2419,2)</f>
        <v>4.33</v>
      </c>
    </row>
    <row r="2420" spans="1:7" ht="15" customHeight="1">
      <c r="A2420" s="18" t="s">
        <v>739</v>
      </c>
      <c r="B2420" s="19" t="s">
        <v>740</v>
      </c>
      <c r="C2420" s="18" t="s">
        <v>14</v>
      </c>
      <c r="D2420" s="18" t="s">
        <v>15</v>
      </c>
      <c r="E2420" s="20">
        <v>0.45179999999999998</v>
      </c>
      <c r="F2420" s="21">
        <v>29.25</v>
      </c>
      <c r="G2420" s="21">
        <f>TRUNC(TRUNC(E2420,8)*F2420,2)</f>
        <v>13.21</v>
      </c>
    </row>
    <row r="2421" spans="1:7" ht="18" customHeight="1">
      <c r="A2421" s="1"/>
      <c r="B2421" s="1"/>
      <c r="C2421" s="1"/>
      <c r="D2421" s="1"/>
      <c r="E2421" s="77" t="s">
        <v>589</v>
      </c>
      <c r="F2421" s="77"/>
      <c r="G2421" s="22">
        <f>SUM(G2419:G2420)</f>
        <v>17.54</v>
      </c>
    </row>
    <row r="2422" spans="1:7" ht="15" customHeight="1">
      <c r="A2422" s="1"/>
      <c r="B2422" s="1"/>
      <c r="C2422" s="1"/>
      <c r="D2422" s="1"/>
      <c r="E2422" s="78" t="s">
        <v>522</v>
      </c>
      <c r="F2422" s="78"/>
      <c r="G2422" s="4">
        <f>SUM(G2417,G2421)</f>
        <v>139.79</v>
      </c>
    </row>
    <row r="2423" spans="1:7" ht="15" customHeight="1">
      <c r="A2423" s="1"/>
      <c r="B2423" s="1"/>
      <c r="C2423" s="1"/>
      <c r="D2423" s="1"/>
      <c r="E2423" s="78" t="s">
        <v>523</v>
      </c>
      <c r="F2423" s="78"/>
      <c r="G2423" s="4">
        <f>ROUND(G2422*(0/100),2)</f>
        <v>0</v>
      </c>
    </row>
    <row r="2424" spans="1:7" ht="15" customHeight="1">
      <c r="A2424" s="1"/>
      <c r="B2424" s="1"/>
      <c r="C2424" s="1"/>
      <c r="D2424" s="1"/>
      <c r="E2424" s="78" t="s">
        <v>524</v>
      </c>
      <c r="F2424" s="78"/>
      <c r="G2424" s="4">
        <f>G2423+G2422</f>
        <v>139.79</v>
      </c>
    </row>
    <row r="2425" spans="1:7" ht="9.9499999999999993" customHeight="1">
      <c r="A2425" s="1"/>
      <c r="B2425" s="1"/>
      <c r="C2425" s="1"/>
      <c r="D2425" s="1"/>
      <c r="E2425" s="79"/>
      <c r="F2425" s="79"/>
      <c r="G2425" s="79"/>
    </row>
    <row r="2426" spans="1:7" ht="20.100000000000001" customHeight="1">
      <c r="A2426" s="80" t="s">
        <v>2125</v>
      </c>
      <c r="B2426" s="80"/>
      <c r="C2426" s="80"/>
      <c r="D2426" s="80"/>
      <c r="E2426" s="80"/>
      <c r="F2426" s="80"/>
      <c r="G2426" s="80"/>
    </row>
    <row r="2427" spans="1:7" ht="15" customHeight="1">
      <c r="A2427" s="76" t="s">
        <v>553</v>
      </c>
      <c r="B2427" s="76"/>
      <c r="C2427" s="12" t="s">
        <v>4</v>
      </c>
      <c r="D2427" s="12" t="s">
        <v>501</v>
      </c>
      <c r="E2427" s="12" t="s">
        <v>502</v>
      </c>
      <c r="F2427" s="12" t="s">
        <v>503</v>
      </c>
      <c r="G2427" s="12" t="s">
        <v>504</v>
      </c>
    </row>
    <row r="2428" spans="1:7" ht="21" customHeight="1">
      <c r="A2428" s="18" t="s">
        <v>2126</v>
      </c>
      <c r="B2428" s="19" t="s">
        <v>2127</v>
      </c>
      <c r="C2428" s="18" t="s">
        <v>14</v>
      </c>
      <c r="D2428" s="18" t="s">
        <v>58</v>
      </c>
      <c r="E2428" s="20">
        <v>1</v>
      </c>
      <c r="F2428" s="21">
        <v>1.37</v>
      </c>
      <c r="G2428" s="21">
        <f>TRUNC(TRUNC(E2428,8)*F2428,2)</f>
        <v>1.37</v>
      </c>
    </row>
    <row r="2429" spans="1:7" ht="15" customHeight="1">
      <c r="A2429" s="1"/>
      <c r="B2429" s="1"/>
      <c r="C2429" s="1"/>
      <c r="D2429" s="1"/>
      <c r="E2429" s="77" t="s">
        <v>555</v>
      </c>
      <c r="F2429" s="77"/>
      <c r="G2429" s="22">
        <f>SUM(G2428:G2428)</f>
        <v>1.37</v>
      </c>
    </row>
    <row r="2430" spans="1:7" ht="15" customHeight="1">
      <c r="A2430" s="76" t="s">
        <v>586</v>
      </c>
      <c r="B2430" s="76"/>
      <c r="C2430" s="12" t="s">
        <v>4</v>
      </c>
      <c r="D2430" s="12" t="s">
        <v>501</v>
      </c>
      <c r="E2430" s="12" t="s">
        <v>502</v>
      </c>
      <c r="F2430" s="12" t="s">
        <v>503</v>
      </c>
      <c r="G2430" s="12" t="s">
        <v>504</v>
      </c>
    </row>
    <row r="2431" spans="1:7" ht="21" customHeight="1">
      <c r="A2431" s="18" t="s">
        <v>737</v>
      </c>
      <c r="B2431" s="19" t="s">
        <v>738</v>
      </c>
      <c r="C2431" s="18" t="s">
        <v>14</v>
      </c>
      <c r="D2431" s="18" t="s">
        <v>15</v>
      </c>
      <c r="E2431" s="20">
        <v>0.219</v>
      </c>
      <c r="F2431" s="21">
        <v>23.65</v>
      </c>
      <c r="G2431" s="21">
        <f>TRUNC(TRUNC(E2431,8)*F2431,2)</f>
        <v>5.17</v>
      </c>
    </row>
    <row r="2432" spans="1:7" ht="15" customHeight="1">
      <c r="A2432" s="18" t="s">
        <v>739</v>
      </c>
      <c r="B2432" s="19" t="s">
        <v>740</v>
      </c>
      <c r="C2432" s="18" t="s">
        <v>14</v>
      </c>
      <c r="D2432" s="18" t="s">
        <v>15</v>
      </c>
      <c r="E2432" s="20">
        <v>0.219</v>
      </c>
      <c r="F2432" s="21">
        <v>29.25</v>
      </c>
      <c r="G2432" s="21">
        <f>TRUNC(TRUNC(E2432,8)*F2432,2)</f>
        <v>6.4</v>
      </c>
    </row>
    <row r="2433" spans="1:7" ht="18" customHeight="1">
      <c r="A2433" s="1"/>
      <c r="B2433" s="1"/>
      <c r="C2433" s="1"/>
      <c r="D2433" s="1"/>
      <c r="E2433" s="77" t="s">
        <v>589</v>
      </c>
      <c r="F2433" s="77"/>
      <c r="G2433" s="22">
        <f>SUM(G2431:G2432)</f>
        <v>11.57</v>
      </c>
    </row>
    <row r="2434" spans="1:7" ht="15" customHeight="1">
      <c r="A2434" s="1"/>
      <c r="B2434" s="1"/>
      <c r="C2434" s="1"/>
      <c r="D2434" s="1"/>
      <c r="E2434" s="78" t="s">
        <v>522</v>
      </c>
      <c r="F2434" s="78"/>
      <c r="G2434" s="4">
        <f>SUM(G2429,G2433)</f>
        <v>12.940000000000001</v>
      </c>
    </row>
    <row r="2435" spans="1:7" ht="15" customHeight="1">
      <c r="A2435" s="1"/>
      <c r="B2435" s="1"/>
      <c r="C2435" s="1"/>
      <c r="D2435" s="1"/>
      <c r="E2435" s="78" t="s">
        <v>523</v>
      </c>
      <c r="F2435" s="78"/>
      <c r="G2435" s="4">
        <f>ROUND(G2434*(0/100),2)</f>
        <v>0</v>
      </c>
    </row>
    <row r="2436" spans="1:7" ht="15" customHeight="1">
      <c r="A2436" s="1"/>
      <c r="B2436" s="1"/>
      <c r="C2436" s="1"/>
      <c r="D2436" s="1"/>
      <c r="E2436" s="78" t="s">
        <v>524</v>
      </c>
      <c r="F2436" s="78"/>
      <c r="G2436" s="4">
        <f>G2435+G2434</f>
        <v>12.940000000000001</v>
      </c>
    </row>
    <row r="2437" spans="1:7" ht="9.9499999999999993" customHeight="1">
      <c r="A2437" s="1"/>
      <c r="B2437" s="1"/>
      <c r="C2437" s="1"/>
      <c r="D2437" s="1"/>
      <c r="E2437" s="79"/>
      <c r="F2437" s="79"/>
      <c r="G2437" s="79"/>
    </row>
    <row r="2438" spans="1:7" ht="20.100000000000001" customHeight="1">
      <c r="A2438" s="80" t="s">
        <v>2128</v>
      </c>
      <c r="B2438" s="80"/>
      <c r="C2438" s="80"/>
      <c r="D2438" s="80"/>
      <c r="E2438" s="80"/>
      <c r="F2438" s="80"/>
      <c r="G2438" s="80"/>
    </row>
    <row r="2439" spans="1:7" ht="15" customHeight="1">
      <c r="A2439" s="76" t="s">
        <v>586</v>
      </c>
      <c r="B2439" s="76"/>
      <c r="C2439" s="12" t="s">
        <v>4</v>
      </c>
      <c r="D2439" s="12" t="s">
        <v>501</v>
      </c>
      <c r="E2439" s="12" t="s">
        <v>502</v>
      </c>
      <c r="F2439" s="12" t="s">
        <v>503</v>
      </c>
      <c r="G2439" s="12" t="s">
        <v>504</v>
      </c>
    </row>
    <row r="2440" spans="1:7" ht="15" customHeight="1">
      <c r="A2440" s="18" t="s">
        <v>830</v>
      </c>
      <c r="B2440" s="19" t="s">
        <v>831</v>
      </c>
      <c r="C2440" s="18" t="s">
        <v>14</v>
      </c>
      <c r="D2440" s="18" t="s">
        <v>15</v>
      </c>
      <c r="E2440" s="20">
        <v>0.18</v>
      </c>
      <c r="F2440" s="21">
        <v>28.73</v>
      </c>
      <c r="G2440" s="21">
        <f>ROUND(ROUND(E2440,8)*F2440,2)</f>
        <v>5.17</v>
      </c>
    </row>
    <row r="2441" spans="1:7" ht="21" customHeight="1">
      <c r="A2441" s="18" t="s">
        <v>605</v>
      </c>
      <c r="B2441" s="19" t="s">
        <v>606</v>
      </c>
      <c r="C2441" s="18" t="s">
        <v>14</v>
      </c>
      <c r="D2441" s="18" t="s">
        <v>15</v>
      </c>
      <c r="E2441" s="20">
        <v>0.36</v>
      </c>
      <c r="F2441" s="21">
        <v>28.52</v>
      </c>
      <c r="G2441" s="21">
        <f>ROUND(ROUND(E2441,8)*F2441,2)</f>
        <v>10.27</v>
      </c>
    </row>
    <row r="2442" spans="1:7" ht="15" customHeight="1">
      <c r="A2442" s="18" t="s">
        <v>818</v>
      </c>
      <c r="B2442" s="19" t="s">
        <v>819</v>
      </c>
      <c r="C2442" s="18" t="s">
        <v>14</v>
      </c>
      <c r="D2442" s="18" t="s">
        <v>15</v>
      </c>
      <c r="E2442" s="20">
        <v>0.36</v>
      </c>
      <c r="F2442" s="21">
        <v>28.88</v>
      </c>
      <c r="G2442" s="21">
        <f>ROUND(ROUND(E2442,8)*F2442,2)</f>
        <v>10.4</v>
      </c>
    </row>
    <row r="2443" spans="1:7" ht="15" customHeight="1">
      <c r="A2443" s="18" t="s">
        <v>607</v>
      </c>
      <c r="B2443" s="19" t="s">
        <v>608</v>
      </c>
      <c r="C2443" s="18" t="s">
        <v>14</v>
      </c>
      <c r="D2443" s="18" t="s">
        <v>15</v>
      </c>
      <c r="E2443" s="20">
        <v>1.62</v>
      </c>
      <c r="F2443" s="21">
        <v>22.1</v>
      </c>
      <c r="G2443" s="21">
        <f>ROUND(ROUND(E2443,8)*F2443,2)</f>
        <v>35.799999999999997</v>
      </c>
    </row>
    <row r="2444" spans="1:7" ht="18" customHeight="1">
      <c r="A2444" s="1"/>
      <c r="B2444" s="1"/>
      <c r="C2444" s="1"/>
      <c r="D2444" s="1"/>
      <c r="E2444" s="77" t="s">
        <v>589</v>
      </c>
      <c r="F2444" s="77"/>
      <c r="G2444" s="22">
        <f>SUM(G2440:G2443)</f>
        <v>61.64</v>
      </c>
    </row>
    <row r="2445" spans="1:7" ht="15" customHeight="1">
      <c r="A2445" s="1"/>
      <c r="B2445" s="1"/>
      <c r="C2445" s="1"/>
      <c r="D2445" s="1"/>
      <c r="E2445" s="78" t="s">
        <v>522</v>
      </c>
      <c r="F2445" s="78"/>
      <c r="G2445" s="4">
        <f>SUM(G2444)</f>
        <v>61.64</v>
      </c>
    </row>
    <row r="2446" spans="1:7" ht="15" customHeight="1">
      <c r="A2446" s="1"/>
      <c r="B2446" s="1"/>
      <c r="C2446" s="1"/>
      <c r="D2446" s="1"/>
      <c r="E2446" s="78" t="s">
        <v>523</v>
      </c>
      <c r="F2446" s="78"/>
      <c r="G2446" s="4">
        <f>ROUND(G2445*(0/100),2)</f>
        <v>0</v>
      </c>
    </row>
    <row r="2447" spans="1:7" ht="15" customHeight="1">
      <c r="A2447" s="1"/>
      <c r="B2447" s="1"/>
      <c r="C2447" s="1"/>
      <c r="D2447" s="1"/>
      <c r="E2447" s="78" t="s">
        <v>524</v>
      </c>
      <c r="F2447" s="78"/>
      <c r="G2447" s="4">
        <f>G2446+G2445</f>
        <v>61.64</v>
      </c>
    </row>
    <row r="2448" spans="1:7" ht="9.9499999999999993" customHeight="1">
      <c r="A2448" s="1"/>
      <c r="B2448" s="1"/>
      <c r="C2448" s="1"/>
      <c r="D2448" s="1"/>
      <c r="E2448" s="79"/>
      <c r="F2448" s="79"/>
      <c r="G2448" s="79"/>
    </row>
    <row r="2449" spans="1:7" ht="20.100000000000001" customHeight="1">
      <c r="A2449" s="80" t="s">
        <v>2129</v>
      </c>
      <c r="B2449" s="80"/>
      <c r="C2449" s="80"/>
      <c r="D2449" s="80"/>
      <c r="E2449" s="80"/>
      <c r="F2449" s="80"/>
      <c r="G2449" s="80"/>
    </row>
    <row r="2450" spans="1:7" ht="15" customHeight="1">
      <c r="A2450" s="76" t="s">
        <v>553</v>
      </c>
      <c r="B2450" s="76"/>
      <c r="C2450" s="12" t="s">
        <v>4</v>
      </c>
      <c r="D2450" s="12" t="s">
        <v>501</v>
      </c>
      <c r="E2450" s="12" t="s">
        <v>502</v>
      </c>
      <c r="F2450" s="12" t="s">
        <v>503</v>
      </c>
      <c r="G2450" s="12" t="s">
        <v>504</v>
      </c>
    </row>
    <row r="2451" spans="1:7" ht="21" customHeight="1">
      <c r="A2451" s="18" t="s">
        <v>2121</v>
      </c>
      <c r="B2451" s="19" t="s">
        <v>2122</v>
      </c>
      <c r="C2451" s="18" t="s">
        <v>14</v>
      </c>
      <c r="D2451" s="18" t="s">
        <v>58</v>
      </c>
      <c r="E2451" s="20">
        <v>0</v>
      </c>
      <c r="F2451" s="21">
        <v>16.670000000000002</v>
      </c>
      <c r="G2451" s="21">
        <f>TRUNC(TRUNC(E2451,8)*F2451,2)</f>
        <v>0</v>
      </c>
    </row>
    <row r="2452" spans="1:7" ht="15" customHeight="1">
      <c r="A2452" s="18" t="s">
        <v>2130</v>
      </c>
      <c r="B2452" s="19" t="s">
        <v>2131</v>
      </c>
      <c r="C2452" s="18" t="s">
        <v>14</v>
      </c>
      <c r="D2452" s="18" t="s">
        <v>58</v>
      </c>
      <c r="E2452" s="20">
        <v>1</v>
      </c>
      <c r="F2452" s="21">
        <v>2.2999999999999998</v>
      </c>
      <c r="G2452" s="21">
        <f>TRUNC(TRUNC(E2452,8)*F2452,2)</f>
        <v>2.2999999999999998</v>
      </c>
    </row>
    <row r="2453" spans="1:7" ht="15" customHeight="1">
      <c r="A2453" s="1"/>
      <c r="B2453" s="1"/>
      <c r="C2453" s="1"/>
      <c r="D2453" s="1"/>
      <c r="E2453" s="77" t="s">
        <v>555</v>
      </c>
      <c r="F2453" s="77"/>
      <c r="G2453" s="22">
        <f>SUM(G2451:G2452)</f>
        <v>2.2999999999999998</v>
      </c>
    </row>
    <row r="2454" spans="1:7" ht="15" customHeight="1">
      <c r="A2454" s="76" t="s">
        <v>586</v>
      </c>
      <c r="B2454" s="76"/>
      <c r="C2454" s="12" t="s">
        <v>4</v>
      </c>
      <c r="D2454" s="12" t="s">
        <v>501</v>
      </c>
      <c r="E2454" s="12" t="s">
        <v>502</v>
      </c>
      <c r="F2454" s="12" t="s">
        <v>503</v>
      </c>
      <c r="G2454" s="12" t="s">
        <v>504</v>
      </c>
    </row>
    <row r="2455" spans="1:7" ht="21" customHeight="1">
      <c r="A2455" s="18" t="s">
        <v>737</v>
      </c>
      <c r="B2455" s="19" t="s">
        <v>738</v>
      </c>
      <c r="C2455" s="18" t="s">
        <v>14</v>
      </c>
      <c r="D2455" s="18" t="s">
        <v>15</v>
      </c>
      <c r="E2455" s="20">
        <v>6.9000000000000006E-2</v>
      </c>
      <c r="F2455" s="21">
        <v>23.65</v>
      </c>
      <c r="G2455" s="21">
        <f>TRUNC(TRUNC(E2455,8)*F2455,2)</f>
        <v>1.63</v>
      </c>
    </row>
    <row r="2456" spans="1:7" ht="15" customHeight="1">
      <c r="A2456" s="18" t="s">
        <v>739</v>
      </c>
      <c r="B2456" s="19" t="s">
        <v>740</v>
      </c>
      <c r="C2456" s="18" t="s">
        <v>14</v>
      </c>
      <c r="D2456" s="18" t="s">
        <v>15</v>
      </c>
      <c r="E2456" s="20">
        <v>0.16550000000000001</v>
      </c>
      <c r="F2456" s="21">
        <v>29.25</v>
      </c>
      <c r="G2456" s="21">
        <f>TRUNC(TRUNC(E2456,8)*F2456,2)</f>
        <v>4.84</v>
      </c>
    </row>
    <row r="2457" spans="1:7" ht="18" customHeight="1">
      <c r="A2457" s="1"/>
      <c r="B2457" s="1"/>
      <c r="C2457" s="1"/>
      <c r="D2457" s="1"/>
      <c r="E2457" s="77" t="s">
        <v>589</v>
      </c>
      <c r="F2457" s="77"/>
      <c r="G2457" s="22">
        <f>SUM(G2455:G2456)</f>
        <v>6.47</v>
      </c>
    </row>
    <row r="2458" spans="1:7" ht="15" customHeight="1">
      <c r="A2458" s="1"/>
      <c r="B2458" s="1"/>
      <c r="C2458" s="1"/>
      <c r="D2458" s="1"/>
      <c r="E2458" s="78" t="s">
        <v>522</v>
      </c>
      <c r="F2458" s="78"/>
      <c r="G2458" s="4">
        <f>SUM(G2453,G2457)</f>
        <v>8.77</v>
      </c>
    </row>
    <row r="2459" spans="1:7" ht="15" customHeight="1">
      <c r="A2459" s="1"/>
      <c r="B2459" s="1"/>
      <c r="C2459" s="1"/>
      <c r="D2459" s="1"/>
      <c r="E2459" s="78" t="s">
        <v>523</v>
      </c>
      <c r="F2459" s="78"/>
      <c r="G2459" s="4">
        <f>ROUND(G2458*(0/100),2)</f>
        <v>0</v>
      </c>
    </row>
    <row r="2460" spans="1:7" ht="15" customHeight="1">
      <c r="A2460" s="1"/>
      <c r="B2460" s="1"/>
      <c r="C2460" s="1"/>
      <c r="D2460" s="1"/>
      <c r="E2460" s="78" t="s">
        <v>524</v>
      </c>
      <c r="F2460" s="78"/>
      <c r="G2460" s="4">
        <f>G2459+G2458</f>
        <v>8.77</v>
      </c>
    </row>
    <row r="2461" spans="1:7" ht="9.9499999999999993" customHeight="1">
      <c r="A2461" s="1"/>
      <c r="B2461" s="1"/>
      <c r="C2461" s="1"/>
      <c r="D2461" s="1"/>
      <c r="E2461" s="79"/>
      <c r="F2461" s="79"/>
      <c r="G2461" s="79"/>
    </row>
    <row r="2462" spans="1:7" ht="20.100000000000001" customHeight="1">
      <c r="A2462" s="80" t="s">
        <v>2132</v>
      </c>
      <c r="B2462" s="80"/>
      <c r="C2462" s="80"/>
      <c r="D2462" s="80"/>
      <c r="E2462" s="80"/>
      <c r="F2462" s="80"/>
      <c r="G2462" s="80"/>
    </row>
    <row r="2463" spans="1:7" ht="15" customHeight="1">
      <c r="A2463" s="76" t="s">
        <v>500</v>
      </c>
      <c r="B2463" s="76"/>
      <c r="C2463" s="12" t="s">
        <v>4</v>
      </c>
      <c r="D2463" s="12" t="s">
        <v>501</v>
      </c>
      <c r="E2463" s="12" t="s">
        <v>502</v>
      </c>
      <c r="F2463" s="12" t="s">
        <v>503</v>
      </c>
      <c r="G2463" s="12" t="s">
        <v>504</v>
      </c>
    </row>
    <row r="2464" spans="1:7" ht="21" customHeight="1">
      <c r="A2464" s="18" t="s">
        <v>1359</v>
      </c>
      <c r="B2464" s="19" t="s">
        <v>1360</v>
      </c>
      <c r="C2464" s="18" t="s">
        <v>14</v>
      </c>
      <c r="D2464" s="18" t="s">
        <v>15</v>
      </c>
      <c r="E2464" s="20">
        <v>1</v>
      </c>
      <c r="F2464" s="21">
        <v>3.39</v>
      </c>
      <c r="G2464" s="21">
        <f t="shared" ref="G2464:G2469" si="19">TRUNC(TRUNC(E2464,8)*F2464,2)</f>
        <v>3.39</v>
      </c>
    </row>
    <row r="2465" spans="1:7" ht="21" customHeight="1">
      <c r="A2465" s="18" t="s">
        <v>1372</v>
      </c>
      <c r="B2465" s="19" t="s">
        <v>1373</v>
      </c>
      <c r="C2465" s="18" t="s">
        <v>14</v>
      </c>
      <c r="D2465" s="18" t="s">
        <v>15</v>
      </c>
      <c r="E2465" s="20">
        <v>1</v>
      </c>
      <c r="F2465" s="21">
        <v>1.43</v>
      </c>
      <c r="G2465" s="21">
        <f t="shared" si="19"/>
        <v>1.43</v>
      </c>
    </row>
    <row r="2466" spans="1:7" ht="21" customHeight="1">
      <c r="A2466" s="18" t="s">
        <v>507</v>
      </c>
      <c r="B2466" s="19" t="s">
        <v>508</v>
      </c>
      <c r="C2466" s="18" t="s">
        <v>14</v>
      </c>
      <c r="D2466" s="18" t="s">
        <v>15</v>
      </c>
      <c r="E2466" s="20">
        <v>1</v>
      </c>
      <c r="F2466" s="21">
        <v>1.34</v>
      </c>
      <c r="G2466" s="21">
        <f t="shared" si="19"/>
        <v>1.34</v>
      </c>
    </row>
    <row r="2467" spans="1:7" ht="29.1" customHeight="1">
      <c r="A2467" s="18" t="s">
        <v>1374</v>
      </c>
      <c r="B2467" s="19" t="s">
        <v>1375</v>
      </c>
      <c r="C2467" s="18" t="s">
        <v>14</v>
      </c>
      <c r="D2467" s="18" t="s">
        <v>15</v>
      </c>
      <c r="E2467" s="20">
        <v>1</v>
      </c>
      <c r="F2467" s="21">
        <v>0.49</v>
      </c>
      <c r="G2467" s="21">
        <f t="shared" si="19"/>
        <v>0.49</v>
      </c>
    </row>
    <row r="2468" spans="1:7" ht="21" customHeight="1">
      <c r="A2468" s="18" t="s">
        <v>511</v>
      </c>
      <c r="B2468" s="19" t="s">
        <v>512</v>
      </c>
      <c r="C2468" s="18" t="s">
        <v>14</v>
      </c>
      <c r="D2468" s="18" t="s">
        <v>15</v>
      </c>
      <c r="E2468" s="20">
        <v>1</v>
      </c>
      <c r="F2468" s="21">
        <v>0.04</v>
      </c>
      <c r="G2468" s="21">
        <f t="shared" si="19"/>
        <v>0.04</v>
      </c>
    </row>
    <row r="2469" spans="1:7" ht="21" customHeight="1">
      <c r="A2469" s="18" t="s">
        <v>1365</v>
      </c>
      <c r="B2469" s="19" t="s">
        <v>1366</v>
      </c>
      <c r="C2469" s="18" t="s">
        <v>14</v>
      </c>
      <c r="D2469" s="18" t="s">
        <v>15</v>
      </c>
      <c r="E2469" s="20">
        <v>1</v>
      </c>
      <c r="F2469" s="21">
        <v>1.1000000000000001</v>
      </c>
      <c r="G2469" s="21">
        <f t="shared" si="19"/>
        <v>1.1000000000000001</v>
      </c>
    </row>
    <row r="2470" spans="1:7" ht="15" customHeight="1">
      <c r="A2470" s="1"/>
      <c r="B2470" s="1"/>
      <c r="C2470" s="1"/>
      <c r="D2470" s="1"/>
      <c r="E2470" s="77" t="s">
        <v>513</v>
      </c>
      <c r="F2470" s="77"/>
      <c r="G2470" s="22">
        <f>SUM(G2464:G2469)</f>
        <v>7.7900000000000009</v>
      </c>
    </row>
    <row r="2471" spans="1:7" ht="15" customHeight="1">
      <c r="A2471" s="76" t="s">
        <v>514</v>
      </c>
      <c r="B2471" s="76"/>
      <c r="C2471" s="12" t="s">
        <v>4</v>
      </c>
      <c r="D2471" s="12" t="s">
        <v>501</v>
      </c>
      <c r="E2471" s="12" t="s">
        <v>502</v>
      </c>
      <c r="F2471" s="12" t="s">
        <v>503</v>
      </c>
      <c r="G2471" s="12" t="s">
        <v>504</v>
      </c>
    </row>
    <row r="2472" spans="1:7" ht="15" customHeight="1">
      <c r="A2472" s="18" t="s">
        <v>1717</v>
      </c>
      <c r="B2472" s="19" t="s">
        <v>1718</v>
      </c>
      <c r="C2472" s="18" t="s">
        <v>14</v>
      </c>
      <c r="D2472" s="18" t="s">
        <v>15</v>
      </c>
      <c r="E2472" s="20">
        <v>1</v>
      </c>
      <c r="F2472" s="21">
        <v>19.670000000000002</v>
      </c>
      <c r="G2472" s="21">
        <f>TRUNC(TRUNC(E2472,8)*F2472,2)</f>
        <v>19.670000000000002</v>
      </c>
    </row>
    <row r="2473" spans="1:7" ht="15" customHeight="1">
      <c r="A2473" s="1"/>
      <c r="B2473" s="1"/>
      <c r="C2473" s="1"/>
      <c r="D2473" s="1"/>
      <c r="E2473" s="77" t="s">
        <v>517</v>
      </c>
      <c r="F2473" s="77"/>
      <c r="G2473" s="22">
        <f>SUM(G2472:G2472)</f>
        <v>19.670000000000002</v>
      </c>
    </row>
    <row r="2474" spans="1:7" ht="15" customHeight="1">
      <c r="A2474" s="76" t="s">
        <v>518</v>
      </c>
      <c r="B2474" s="76"/>
      <c r="C2474" s="12" t="s">
        <v>4</v>
      </c>
      <c r="D2474" s="12" t="s">
        <v>501</v>
      </c>
      <c r="E2474" s="12" t="s">
        <v>502</v>
      </c>
      <c r="F2474" s="12" t="s">
        <v>503</v>
      </c>
      <c r="G2474" s="12" t="s">
        <v>504</v>
      </c>
    </row>
    <row r="2475" spans="1:7" ht="21" customHeight="1">
      <c r="A2475" s="18" t="s">
        <v>2133</v>
      </c>
      <c r="B2475" s="19" t="s">
        <v>2134</v>
      </c>
      <c r="C2475" s="18" t="s">
        <v>14</v>
      </c>
      <c r="D2475" s="18" t="s">
        <v>15</v>
      </c>
      <c r="E2475" s="20">
        <v>1</v>
      </c>
      <c r="F2475" s="21">
        <v>0.33</v>
      </c>
      <c r="G2475" s="21">
        <f>TRUNC(TRUNC(E2475,8)*F2475,2)</f>
        <v>0.33</v>
      </c>
    </row>
    <row r="2476" spans="1:7" ht="15" customHeight="1">
      <c r="A2476" s="1"/>
      <c r="B2476" s="1"/>
      <c r="C2476" s="1"/>
      <c r="D2476" s="1"/>
      <c r="E2476" s="77" t="s">
        <v>521</v>
      </c>
      <c r="F2476" s="77"/>
      <c r="G2476" s="22">
        <f>SUM(G2475:G2475)</f>
        <v>0.33</v>
      </c>
    </row>
    <row r="2477" spans="1:7" ht="15" customHeight="1">
      <c r="A2477" s="1"/>
      <c r="B2477" s="1"/>
      <c r="C2477" s="1"/>
      <c r="D2477" s="1"/>
      <c r="E2477" s="78" t="s">
        <v>522</v>
      </c>
      <c r="F2477" s="78"/>
      <c r="G2477" s="4">
        <f>SUM(G2470,G2473,G2476)</f>
        <v>27.79</v>
      </c>
    </row>
    <row r="2478" spans="1:7" ht="15" customHeight="1">
      <c r="A2478" s="1"/>
      <c r="B2478" s="1"/>
      <c r="C2478" s="1"/>
      <c r="D2478" s="1"/>
      <c r="E2478" s="78" t="s">
        <v>523</v>
      </c>
      <c r="F2478" s="78"/>
      <c r="G2478" s="4">
        <f>ROUND(G2477*(0/100),2)</f>
        <v>0</v>
      </c>
    </row>
    <row r="2479" spans="1:7" ht="15" customHeight="1">
      <c r="A2479" s="1"/>
      <c r="B2479" s="1"/>
      <c r="C2479" s="1"/>
      <c r="D2479" s="1"/>
      <c r="E2479" s="78" t="s">
        <v>524</v>
      </c>
      <c r="F2479" s="78"/>
      <c r="G2479" s="4">
        <f>G2478+G2477</f>
        <v>27.79</v>
      </c>
    </row>
    <row r="2480" spans="1:7" ht="9.9499999999999993" customHeight="1">
      <c r="A2480" s="1"/>
      <c r="B2480" s="1"/>
      <c r="C2480" s="1"/>
      <c r="D2480" s="1"/>
      <c r="E2480" s="79"/>
      <c r="F2480" s="79"/>
      <c r="G2480" s="79"/>
    </row>
    <row r="2481" spans="1:7" ht="20.100000000000001" customHeight="1">
      <c r="A2481" s="80" t="s">
        <v>2135</v>
      </c>
      <c r="B2481" s="80"/>
      <c r="C2481" s="80"/>
      <c r="D2481" s="80"/>
      <c r="E2481" s="80"/>
      <c r="F2481" s="80"/>
      <c r="G2481" s="80"/>
    </row>
    <row r="2482" spans="1:7" ht="15" customHeight="1">
      <c r="A2482" s="76" t="s">
        <v>500</v>
      </c>
      <c r="B2482" s="76"/>
      <c r="C2482" s="12" t="s">
        <v>4</v>
      </c>
      <c r="D2482" s="12" t="s">
        <v>501</v>
      </c>
      <c r="E2482" s="12" t="s">
        <v>502</v>
      </c>
      <c r="F2482" s="12" t="s">
        <v>503</v>
      </c>
      <c r="G2482" s="12" t="s">
        <v>504</v>
      </c>
    </row>
    <row r="2483" spans="1:7" ht="21" customHeight="1">
      <c r="A2483" s="18" t="s">
        <v>1359</v>
      </c>
      <c r="B2483" s="19" t="s">
        <v>1360</v>
      </c>
      <c r="C2483" s="18" t="s">
        <v>14</v>
      </c>
      <c r="D2483" s="18" t="s">
        <v>15</v>
      </c>
      <c r="E2483" s="20">
        <v>1</v>
      </c>
      <c r="F2483" s="21">
        <v>3.39</v>
      </c>
      <c r="G2483" s="21">
        <f t="shared" ref="G2483:G2488" si="20">TRUNC(TRUNC(E2483,8)*F2483,2)</f>
        <v>3.39</v>
      </c>
    </row>
    <row r="2484" spans="1:7" ht="21" customHeight="1">
      <c r="A2484" s="18" t="s">
        <v>1361</v>
      </c>
      <c r="B2484" s="19" t="s">
        <v>1362</v>
      </c>
      <c r="C2484" s="18" t="s">
        <v>14</v>
      </c>
      <c r="D2484" s="18" t="s">
        <v>15</v>
      </c>
      <c r="E2484" s="20">
        <v>1</v>
      </c>
      <c r="F2484" s="21">
        <v>1.24</v>
      </c>
      <c r="G2484" s="21">
        <f t="shared" si="20"/>
        <v>1.24</v>
      </c>
    </row>
    <row r="2485" spans="1:7" ht="21" customHeight="1">
      <c r="A2485" s="18" t="s">
        <v>507</v>
      </c>
      <c r="B2485" s="19" t="s">
        <v>508</v>
      </c>
      <c r="C2485" s="18" t="s">
        <v>14</v>
      </c>
      <c r="D2485" s="18" t="s">
        <v>15</v>
      </c>
      <c r="E2485" s="20">
        <v>1</v>
      </c>
      <c r="F2485" s="21">
        <v>1.34</v>
      </c>
      <c r="G2485" s="21">
        <f t="shared" si="20"/>
        <v>1.34</v>
      </c>
    </row>
    <row r="2486" spans="1:7" ht="21" customHeight="1">
      <c r="A2486" s="18" t="s">
        <v>1363</v>
      </c>
      <c r="B2486" s="19" t="s">
        <v>1364</v>
      </c>
      <c r="C2486" s="18" t="s">
        <v>14</v>
      </c>
      <c r="D2486" s="18" t="s">
        <v>15</v>
      </c>
      <c r="E2486" s="20">
        <v>1</v>
      </c>
      <c r="F2486" s="21">
        <v>0.82</v>
      </c>
      <c r="G2486" s="21">
        <f t="shared" si="20"/>
        <v>0.82</v>
      </c>
    </row>
    <row r="2487" spans="1:7" ht="21" customHeight="1">
      <c r="A2487" s="18" t="s">
        <v>511</v>
      </c>
      <c r="B2487" s="19" t="s">
        <v>512</v>
      </c>
      <c r="C2487" s="18" t="s">
        <v>14</v>
      </c>
      <c r="D2487" s="18" t="s">
        <v>15</v>
      </c>
      <c r="E2487" s="20">
        <v>1</v>
      </c>
      <c r="F2487" s="21">
        <v>0.04</v>
      </c>
      <c r="G2487" s="21">
        <f t="shared" si="20"/>
        <v>0.04</v>
      </c>
    </row>
    <row r="2488" spans="1:7" ht="21" customHeight="1">
      <c r="A2488" s="18" t="s">
        <v>1365</v>
      </c>
      <c r="B2488" s="19" t="s">
        <v>1366</v>
      </c>
      <c r="C2488" s="18" t="s">
        <v>14</v>
      </c>
      <c r="D2488" s="18" t="s">
        <v>15</v>
      </c>
      <c r="E2488" s="20">
        <v>1</v>
      </c>
      <c r="F2488" s="21">
        <v>1.1000000000000001</v>
      </c>
      <c r="G2488" s="21">
        <f t="shared" si="20"/>
        <v>1.1000000000000001</v>
      </c>
    </row>
    <row r="2489" spans="1:7" ht="15" customHeight="1">
      <c r="A2489" s="1"/>
      <c r="B2489" s="1"/>
      <c r="C2489" s="1"/>
      <c r="D2489" s="1"/>
      <c r="E2489" s="77" t="s">
        <v>513</v>
      </c>
      <c r="F2489" s="77"/>
      <c r="G2489" s="22">
        <f>SUM(G2483:G2488)</f>
        <v>7.93</v>
      </c>
    </row>
    <row r="2490" spans="1:7" ht="15" customHeight="1">
      <c r="A2490" s="76" t="s">
        <v>514</v>
      </c>
      <c r="B2490" s="76"/>
      <c r="C2490" s="12" t="s">
        <v>4</v>
      </c>
      <c r="D2490" s="12" t="s">
        <v>501</v>
      </c>
      <c r="E2490" s="12" t="s">
        <v>502</v>
      </c>
      <c r="F2490" s="12" t="s">
        <v>503</v>
      </c>
      <c r="G2490" s="12" t="s">
        <v>504</v>
      </c>
    </row>
    <row r="2491" spans="1:7" ht="15" customHeight="1">
      <c r="A2491" s="18" t="s">
        <v>1720</v>
      </c>
      <c r="B2491" s="19" t="s">
        <v>1721</v>
      </c>
      <c r="C2491" s="18" t="s">
        <v>14</v>
      </c>
      <c r="D2491" s="18" t="s">
        <v>15</v>
      </c>
      <c r="E2491" s="20">
        <v>1</v>
      </c>
      <c r="F2491" s="21">
        <v>20.010000000000002</v>
      </c>
      <c r="G2491" s="21">
        <f>TRUNC(TRUNC(E2491,8)*F2491,2)</f>
        <v>20.010000000000002</v>
      </c>
    </row>
    <row r="2492" spans="1:7" ht="15" customHeight="1">
      <c r="A2492" s="1"/>
      <c r="B2492" s="1"/>
      <c r="C2492" s="1"/>
      <c r="D2492" s="1"/>
      <c r="E2492" s="77" t="s">
        <v>517</v>
      </c>
      <c r="F2492" s="77"/>
      <c r="G2492" s="22">
        <f>SUM(G2491:G2491)</f>
        <v>20.010000000000002</v>
      </c>
    </row>
    <row r="2493" spans="1:7" ht="15" customHeight="1">
      <c r="A2493" s="76" t="s">
        <v>518</v>
      </c>
      <c r="B2493" s="76"/>
      <c r="C2493" s="12" t="s">
        <v>4</v>
      </c>
      <c r="D2493" s="12" t="s">
        <v>501</v>
      </c>
      <c r="E2493" s="12" t="s">
        <v>502</v>
      </c>
      <c r="F2493" s="12" t="s">
        <v>503</v>
      </c>
      <c r="G2493" s="12" t="s">
        <v>504</v>
      </c>
    </row>
    <row r="2494" spans="1:7" ht="21" customHeight="1">
      <c r="A2494" s="18" t="s">
        <v>2136</v>
      </c>
      <c r="B2494" s="19" t="s">
        <v>2137</v>
      </c>
      <c r="C2494" s="18" t="s">
        <v>14</v>
      </c>
      <c r="D2494" s="18" t="s">
        <v>15</v>
      </c>
      <c r="E2494" s="20">
        <v>1</v>
      </c>
      <c r="F2494" s="21">
        <v>0.33</v>
      </c>
      <c r="G2494" s="21">
        <f>TRUNC(TRUNC(E2494,8)*F2494,2)</f>
        <v>0.33</v>
      </c>
    </row>
    <row r="2495" spans="1:7" ht="15" customHeight="1">
      <c r="A2495" s="1"/>
      <c r="B2495" s="1"/>
      <c r="C2495" s="1"/>
      <c r="D2495" s="1"/>
      <c r="E2495" s="77" t="s">
        <v>521</v>
      </c>
      <c r="F2495" s="77"/>
      <c r="G2495" s="22">
        <f>SUM(G2494:G2494)</f>
        <v>0.33</v>
      </c>
    </row>
    <row r="2496" spans="1:7" ht="15" customHeight="1">
      <c r="A2496" s="1"/>
      <c r="B2496" s="1"/>
      <c r="C2496" s="1"/>
      <c r="D2496" s="1"/>
      <c r="E2496" s="78" t="s">
        <v>522</v>
      </c>
      <c r="F2496" s="78"/>
      <c r="G2496" s="4">
        <f>SUM(G2489,G2492,G2495)</f>
        <v>28.27</v>
      </c>
    </row>
    <row r="2497" spans="1:7" ht="15" customHeight="1">
      <c r="A2497" s="1"/>
      <c r="B2497" s="1"/>
      <c r="C2497" s="1"/>
      <c r="D2497" s="1"/>
      <c r="E2497" s="78" t="s">
        <v>523</v>
      </c>
      <c r="F2497" s="78"/>
      <c r="G2497" s="4">
        <f>ROUND(G2496*(0/100),2)</f>
        <v>0</v>
      </c>
    </row>
    <row r="2498" spans="1:7" ht="15" customHeight="1">
      <c r="A2498" s="1"/>
      <c r="B2498" s="1"/>
      <c r="C2498" s="1"/>
      <c r="D2498" s="1"/>
      <c r="E2498" s="78" t="s">
        <v>524</v>
      </c>
      <c r="F2498" s="78"/>
      <c r="G2498" s="4">
        <f>G2497+G2496</f>
        <v>28.27</v>
      </c>
    </row>
    <row r="2499" spans="1:7" ht="9.9499999999999993" customHeight="1">
      <c r="A2499" s="1"/>
      <c r="B2499" s="1"/>
      <c r="C2499" s="1"/>
      <c r="D2499" s="1"/>
      <c r="E2499" s="79"/>
      <c r="F2499" s="79"/>
      <c r="G2499" s="79"/>
    </row>
    <row r="2500" spans="1:7" ht="20.100000000000001" customHeight="1">
      <c r="A2500" s="80" t="s">
        <v>2138</v>
      </c>
      <c r="B2500" s="80"/>
      <c r="C2500" s="80"/>
      <c r="D2500" s="80"/>
      <c r="E2500" s="80"/>
      <c r="F2500" s="80"/>
      <c r="G2500" s="80"/>
    </row>
    <row r="2501" spans="1:7" ht="15" customHeight="1">
      <c r="A2501" s="76" t="s">
        <v>586</v>
      </c>
      <c r="B2501" s="76"/>
      <c r="C2501" s="12" t="s">
        <v>4</v>
      </c>
      <c r="D2501" s="12" t="s">
        <v>501</v>
      </c>
      <c r="E2501" s="12" t="s">
        <v>502</v>
      </c>
      <c r="F2501" s="12" t="s">
        <v>503</v>
      </c>
      <c r="G2501" s="12" t="s">
        <v>504</v>
      </c>
    </row>
    <row r="2502" spans="1:7" ht="21" customHeight="1">
      <c r="A2502" s="18" t="s">
        <v>2139</v>
      </c>
      <c r="B2502" s="19" t="s">
        <v>2140</v>
      </c>
      <c r="C2502" s="18" t="s">
        <v>14</v>
      </c>
      <c r="D2502" s="18" t="s">
        <v>15</v>
      </c>
      <c r="E2502" s="20">
        <v>1</v>
      </c>
      <c r="F2502" s="21">
        <v>26.4</v>
      </c>
      <c r="G2502" s="21">
        <f>TRUNC(TRUNC(E2502,8)*F2502,2)</f>
        <v>26.4</v>
      </c>
    </row>
    <row r="2503" spans="1:7" ht="18" customHeight="1">
      <c r="A2503" s="1"/>
      <c r="B2503" s="1"/>
      <c r="C2503" s="1"/>
      <c r="D2503" s="1"/>
      <c r="E2503" s="77" t="s">
        <v>589</v>
      </c>
      <c r="F2503" s="77"/>
      <c r="G2503" s="22">
        <f>SUM(G2502:G2502)</f>
        <v>26.4</v>
      </c>
    </row>
    <row r="2504" spans="1:7" ht="15" customHeight="1">
      <c r="A2504" s="76" t="s">
        <v>518</v>
      </c>
      <c r="B2504" s="76"/>
      <c r="C2504" s="12" t="s">
        <v>4</v>
      </c>
      <c r="D2504" s="12" t="s">
        <v>501</v>
      </c>
      <c r="E2504" s="12" t="s">
        <v>502</v>
      </c>
      <c r="F2504" s="12" t="s">
        <v>503</v>
      </c>
      <c r="G2504" s="12" t="s">
        <v>504</v>
      </c>
    </row>
    <row r="2505" spans="1:7" ht="29.1" customHeight="1">
      <c r="A2505" s="18" t="s">
        <v>2141</v>
      </c>
      <c r="B2505" s="19" t="s">
        <v>2142</v>
      </c>
      <c r="C2505" s="18" t="s">
        <v>14</v>
      </c>
      <c r="D2505" s="18" t="s">
        <v>15</v>
      </c>
      <c r="E2505" s="20">
        <v>1</v>
      </c>
      <c r="F2505" s="21">
        <v>0.92</v>
      </c>
      <c r="G2505" s="21">
        <f>TRUNC(TRUNC(E2505,8)*F2505,2)</f>
        <v>0.92</v>
      </c>
    </row>
    <row r="2506" spans="1:7" ht="29.1" customHeight="1">
      <c r="A2506" s="18" t="s">
        <v>2143</v>
      </c>
      <c r="B2506" s="19" t="s">
        <v>2144</v>
      </c>
      <c r="C2506" s="18" t="s">
        <v>14</v>
      </c>
      <c r="D2506" s="18" t="s">
        <v>15</v>
      </c>
      <c r="E2506" s="20">
        <v>1</v>
      </c>
      <c r="F2506" s="21">
        <v>0.21</v>
      </c>
      <c r="G2506" s="21">
        <f>TRUNC(TRUNC(E2506,8)*F2506,2)</f>
        <v>0.21</v>
      </c>
    </row>
    <row r="2507" spans="1:7" ht="15" customHeight="1">
      <c r="A2507" s="1"/>
      <c r="B2507" s="1"/>
      <c r="C2507" s="1"/>
      <c r="D2507" s="1"/>
      <c r="E2507" s="77" t="s">
        <v>521</v>
      </c>
      <c r="F2507" s="77"/>
      <c r="G2507" s="22">
        <f>SUM(G2505:G2506)</f>
        <v>1.1300000000000001</v>
      </c>
    </row>
    <row r="2508" spans="1:7" ht="15" customHeight="1">
      <c r="A2508" s="1"/>
      <c r="B2508" s="1"/>
      <c r="C2508" s="1"/>
      <c r="D2508" s="1"/>
      <c r="E2508" s="78" t="s">
        <v>522</v>
      </c>
      <c r="F2508" s="78"/>
      <c r="G2508" s="4">
        <f>SUM(G2503,G2507)</f>
        <v>27.529999999999998</v>
      </c>
    </row>
    <row r="2509" spans="1:7" ht="15" customHeight="1">
      <c r="A2509" s="1"/>
      <c r="B2509" s="1"/>
      <c r="C2509" s="1"/>
      <c r="D2509" s="1"/>
      <c r="E2509" s="78" t="s">
        <v>523</v>
      </c>
      <c r="F2509" s="78"/>
      <c r="G2509" s="4">
        <f>ROUND(G2508*(0/100),2)</f>
        <v>0</v>
      </c>
    </row>
    <row r="2510" spans="1:7" ht="15" customHeight="1">
      <c r="A2510" s="1"/>
      <c r="B2510" s="1"/>
      <c r="C2510" s="1"/>
      <c r="D2510" s="1"/>
      <c r="E2510" s="78" t="s">
        <v>524</v>
      </c>
      <c r="F2510" s="78"/>
      <c r="G2510" s="4">
        <f>G2509+G2508</f>
        <v>27.529999999999998</v>
      </c>
    </row>
    <row r="2511" spans="1:7" ht="9.9499999999999993" customHeight="1">
      <c r="A2511" s="1"/>
      <c r="B2511" s="1"/>
      <c r="C2511" s="1"/>
      <c r="D2511" s="1"/>
      <c r="E2511" s="79"/>
      <c r="F2511" s="79"/>
      <c r="G2511" s="79"/>
    </row>
    <row r="2512" spans="1:7" ht="20.100000000000001" customHeight="1">
      <c r="A2512" s="80" t="s">
        <v>2145</v>
      </c>
      <c r="B2512" s="80"/>
      <c r="C2512" s="80"/>
      <c r="D2512" s="80"/>
      <c r="E2512" s="80"/>
      <c r="F2512" s="80"/>
      <c r="G2512" s="80"/>
    </row>
    <row r="2513" spans="1:7" ht="15" customHeight="1">
      <c r="A2513" s="76" t="s">
        <v>586</v>
      </c>
      <c r="B2513" s="76"/>
      <c r="C2513" s="12" t="s">
        <v>4</v>
      </c>
      <c r="D2513" s="12" t="s">
        <v>501</v>
      </c>
      <c r="E2513" s="12" t="s">
        <v>502</v>
      </c>
      <c r="F2513" s="12" t="s">
        <v>503</v>
      </c>
      <c r="G2513" s="12" t="s">
        <v>504</v>
      </c>
    </row>
    <row r="2514" spans="1:7" ht="21" customHeight="1">
      <c r="A2514" s="18" t="s">
        <v>2139</v>
      </c>
      <c r="B2514" s="19" t="s">
        <v>2140</v>
      </c>
      <c r="C2514" s="18" t="s">
        <v>14</v>
      </c>
      <c r="D2514" s="18" t="s">
        <v>15</v>
      </c>
      <c r="E2514" s="20">
        <v>1</v>
      </c>
      <c r="F2514" s="21">
        <v>26.4</v>
      </c>
      <c r="G2514" s="21">
        <f>TRUNC(TRUNC(E2514,8)*F2514,2)</f>
        <v>26.4</v>
      </c>
    </row>
    <row r="2515" spans="1:7" ht="18" customHeight="1">
      <c r="A2515" s="1"/>
      <c r="B2515" s="1"/>
      <c r="C2515" s="1"/>
      <c r="D2515" s="1"/>
      <c r="E2515" s="77" t="s">
        <v>589</v>
      </c>
      <c r="F2515" s="77"/>
      <c r="G2515" s="22">
        <f>SUM(G2514:G2514)</f>
        <v>26.4</v>
      </c>
    </row>
    <row r="2516" spans="1:7" ht="15" customHeight="1">
      <c r="A2516" s="76" t="s">
        <v>518</v>
      </c>
      <c r="B2516" s="76"/>
      <c r="C2516" s="12" t="s">
        <v>4</v>
      </c>
      <c r="D2516" s="12" t="s">
        <v>501</v>
      </c>
      <c r="E2516" s="12" t="s">
        <v>502</v>
      </c>
      <c r="F2516" s="12" t="s">
        <v>503</v>
      </c>
      <c r="G2516" s="12" t="s">
        <v>504</v>
      </c>
    </row>
    <row r="2517" spans="1:7" ht="29.1" customHeight="1">
      <c r="A2517" s="18" t="s">
        <v>2141</v>
      </c>
      <c r="B2517" s="19" t="s">
        <v>2142</v>
      </c>
      <c r="C2517" s="18" t="s">
        <v>14</v>
      </c>
      <c r="D2517" s="18" t="s">
        <v>15</v>
      </c>
      <c r="E2517" s="20">
        <v>1</v>
      </c>
      <c r="F2517" s="21">
        <v>0.92</v>
      </c>
      <c r="G2517" s="21">
        <f>TRUNC(TRUNC(E2517,8)*F2517,2)</f>
        <v>0.92</v>
      </c>
    </row>
    <row r="2518" spans="1:7" ht="29.1" customHeight="1">
      <c r="A2518" s="18" t="s">
        <v>2143</v>
      </c>
      <c r="B2518" s="19" t="s">
        <v>2144</v>
      </c>
      <c r="C2518" s="18" t="s">
        <v>14</v>
      </c>
      <c r="D2518" s="18" t="s">
        <v>15</v>
      </c>
      <c r="E2518" s="20">
        <v>1</v>
      </c>
      <c r="F2518" s="21">
        <v>0.21</v>
      </c>
      <c r="G2518" s="21">
        <f>TRUNC(TRUNC(E2518,8)*F2518,2)</f>
        <v>0.21</v>
      </c>
    </row>
    <row r="2519" spans="1:7" ht="29.1" customHeight="1">
      <c r="A2519" s="18" t="s">
        <v>2146</v>
      </c>
      <c r="B2519" s="19" t="s">
        <v>2147</v>
      </c>
      <c r="C2519" s="18" t="s">
        <v>14</v>
      </c>
      <c r="D2519" s="18" t="s">
        <v>15</v>
      </c>
      <c r="E2519" s="20">
        <v>1</v>
      </c>
      <c r="F2519" s="21">
        <v>1.1499999999999999</v>
      </c>
      <c r="G2519" s="21">
        <f>TRUNC(TRUNC(E2519,8)*F2519,2)</f>
        <v>1.1499999999999999</v>
      </c>
    </row>
    <row r="2520" spans="1:7" ht="29.1" customHeight="1">
      <c r="A2520" s="18" t="s">
        <v>2148</v>
      </c>
      <c r="B2520" s="19" t="s">
        <v>2149</v>
      </c>
      <c r="C2520" s="18" t="s">
        <v>14</v>
      </c>
      <c r="D2520" s="18" t="s">
        <v>15</v>
      </c>
      <c r="E2520" s="20">
        <v>1</v>
      </c>
      <c r="F2520" s="21">
        <v>1.64</v>
      </c>
      <c r="G2520" s="21">
        <f>TRUNC(TRUNC(E2520,8)*F2520,2)</f>
        <v>1.64</v>
      </c>
    </row>
    <row r="2521" spans="1:7" ht="15" customHeight="1">
      <c r="A2521" s="1"/>
      <c r="B2521" s="1"/>
      <c r="C2521" s="1"/>
      <c r="D2521" s="1"/>
      <c r="E2521" s="77" t="s">
        <v>521</v>
      </c>
      <c r="F2521" s="77"/>
      <c r="G2521" s="22">
        <f>SUM(G2517:G2520)</f>
        <v>3.92</v>
      </c>
    </row>
    <row r="2522" spans="1:7" ht="15" customHeight="1">
      <c r="A2522" s="1"/>
      <c r="B2522" s="1"/>
      <c r="C2522" s="1"/>
      <c r="D2522" s="1"/>
      <c r="E2522" s="78" t="s">
        <v>522</v>
      </c>
      <c r="F2522" s="78"/>
      <c r="G2522" s="4">
        <f>SUM(G2515,G2521)</f>
        <v>30.32</v>
      </c>
    </row>
    <row r="2523" spans="1:7" ht="15" customHeight="1">
      <c r="A2523" s="1"/>
      <c r="B2523" s="1"/>
      <c r="C2523" s="1"/>
      <c r="D2523" s="1"/>
      <c r="E2523" s="78" t="s">
        <v>523</v>
      </c>
      <c r="F2523" s="78"/>
      <c r="G2523" s="4">
        <f>ROUND(G2522*(0/100),2)</f>
        <v>0</v>
      </c>
    </row>
    <row r="2524" spans="1:7" ht="15" customHeight="1">
      <c r="A2524" s="1"/>
      <c r="B2524" s="1"/>
      <c r="C2524" s="1"/>
      <c r="D2524" s="1"/>
      <c r="E2524" s="78" t="s">
        <v>524</v>
      </c>
      <c r="F2524" s="78"/>
      <c r="G2524" s="4">
        <f>G2523+G2522</f>
        <v>30.32</v>
      </c>
    </row>
    <row r="2525" spans="1:7" ht="9.9499999999999993" customHeight="1">
      <c r="A2525" s="1"/>
      <c r="B2525" s="1"/>
      <c r="C2525" s="1"/>
      <c r="D2525" s="1"/>
      <c r="E2525" s="79"/>
      <c r="F2525" s="79"/>
      <c r="G2525" s="79"/>
    </row>
    <row r="2526" spans="1:7" ht="20.100000000000001" customHeight="1">
      <c r="A2526" s="80" t="s">
        <v>2150</v>
      </c>
      <c r="B2526" s="80"/>
      <c r="C2526" s="80"/>
      <c r="D2526" s="80"/>
      <c r="E2526" s="80"/>
      <c r="F2526" s="80"/>
      <c r="G2526" s="80"/>
    </row>
    <row r="2527" spans="1:7" ht="15" customHeight="1">
      <c r="A2527" s="76" t="s">
        <v>557</v>
      </c>
      <c r="B2527" s="76"/>
      <c r="C2527" s="12" t="s">
        <v>4</v>
      </c>
      <c r="D2527" s="12" t="s">
        <v>501</v>
      </c>
      <c r="E2527" s="12" t="s">
        <v>502</v>
      </c>
      <c r="F2527" s="12" t="s">
        <v>503</v>
      </c>
      <c r="G2527" s="12" t="s">
        <v>504</v>
      </c>
    </row>
    <row r="2528" spans="1:7" ht="29.1" customHeight="1">
      <c r="A2528" s="18" t="s">
        <v>2151</v>
      </c>
      <c r="B2528" s="19" t="s">
        <v>2152</v>
      </c>
      <c r="C2528" s="18" t="s">
        <v>14</v>
      </c>
      <c r="D2528" s="18" t="s">
        <v>58</v>
      </c>
      <c r="E2528" s="20">
        <v>6.3999999999999997E-5</v>
      </c>
      <c r="F2528" s="21">
        <v>14496</v>
      </c>
      <c r="G2528" s="21">
        <f>TRUNC(TRUNC(E2528,8)*F2528,2)</f>
        <v>0.92</v>
      </c>
    </row>
    <row r="2529" spans="1:7" ht="15" customHeight="1">
      <c r="A2529" s="1"/>
      <c r="B2529" s="1"/>
      <c r="C2529" s="1"/>
      <c r="D2529" s="1"/>
      <c r="E2529" s="77" t="s">
        <v>558</v>
      </c>
      <c r="F2529" s="77"/>
      <c r="G2529" s="22">
        <f>SUM(G2528:G2528)</f>
        <v>0.92</v>
      </c>
    </row>
    <row r="2530" spans="1:7" ht="15" customHeight="1">
      <c r="A2530" s="1"/>
      <c r="B2530" s="1"/>
      <c r="C2530" s="1"/>
      <c r="D2530" s="1"/>
      <c r="E2530" s="78" t="s">
        <v>522</v>
      </c>
      <c r="F2530" s="78"/>
      <c r="G2530" s="4">
        <f>SUM(G2529)</f>
        <v>0.92</v>
      </c>
    </row>
    <row r="2531" spans="1:7" ht="15" customHeight="1">
      <c r="A2531" s="1"/>
      <c r="B2531" s="1"/>
      <c r="C2531" s="1"/>
      <c r="D2531" s="1"/>
      <c r="E2531" s="78" t="s">
        <v>523</v>
      </c>
      <c r="F2531" s="78"/>
      <c r="G2531" s="4">
        <f>ROUND(G2530*(0/100),2)</f>
        <v>0</v>
      </c>
    </row>
    <row r="2532" spans="1:7" ht="15" customHeight="1">
      <c r="A2532" s="1"/>
      <c r="B2532" s="1"/>
      <c r="C2532" s="1"/>
      <c r="D2532" s="1"/>
      <c r="E2532" s="78" t="s">
        <v>524</v>
      </c>
      <c r="F2532" s="78"/>
      <c r="G2532" s="4">
        <f>G2531+G2530</f>
        <v>0.92</v>
      </c>
    </row>
    <row r="2533" spans="1:7" ht="9.9499999999999993" customHeight="1">
      <c r="A2533" s="1"/>
      <c r="B2533" s="1"/>
      <c r="C2533" s="1"/>
      <c r="D2533" s="1"/>
      <c r="E2533" s="79"/>
      <c r="F2533" s="79"/>
      <c r="G2533" s="79"/>
    </row>
    <row r="2534" spans="1:7" ht="20.100000000000001" customHeight="1">
      <c r="A2534" s="80" t="s">
        <v>2153</v>
      </c>
      <c r="B2534" s="80"/>
      <c r="C2534" s="80"/>
      <c r="D2534" s="80"/>
      <c r="E2534" s="80"/>
      <c r="F2534" s="80"/>
      <c r="G2534" s="80"/>
    </row>
    <row r="2535" spans="1:7" ht="15" customHeight="1">
      <c r="A2535" s="76" t="s">
        <v>557</v>
      </c>
      <c r="B2535" s="76"/>
      <c r="C2535" s="12" t="s">
        <v>4</v>
      </c>
      <c r="D2535" s="12" t="s">
        <v>501</v>
      </c>
      <c r="E2535" s="12" t="s">
        <v>502</v>
      </c>
      <c r="F2535" s="12" t="s">
        <v>503</v>
      </c>
      <c r="G2535" s="12" t="s">
        <v>504</v>
      </c>
    </row>
    <row r="2536" spans="1:7" ht="29.1" customHeight="1">
      <c r="A2536" s="18" t="s">
        <v>2151</v>
      </c>
      <c r="B2536" s="19" t="s">
        <v>2152</v>
      </c>
      <c r="C2536" s="18" t="s">
        <v>14</v>
      </c>
      <c r="D2536" s="18" t="s">
        <v>58</v>
      </c>
      <c r="E2536" s="20">
        <v>1.4800000000000001E-5</v>
      </c>
      <c r="F2536" s="21">
        <v>14496</v>
      </c>
      <c r="G2536" s="21">
        <f>TRUNC(TRUNC(E2536,8)*F2536,2)</f>
        <v>0.21</v>
      </c>
    </row>
    <row r="2537" spans="1:7" ht="15" customHeight="1">
      <c r="A2537" s="1"/>
      <c r="B2537" s="1"/>
      <c r="C2537" s="1"/>
      <c r="D2537" s="1"/>
      <c r="E2537" s="77" t="s">
        <v>558</v>
      </c>
      <c r="F2537" s="77"/>
      <c r="G2537" s="22">
        <f>SUM(G2536:G2536)</f>
        <v>0.21</v>
      </c>
    </row>
    <row r="2538" spans="1:7" ht="15" customHeight="1">
      <c r="A2538" s="1"/>
      <c r="B2538" s="1"/>
      <c r="C2538" s="1"/>
      <c r="D2538" s="1"/>
      <c r="E2538" s="78" t="s">
        <v>522</v>
      </c>
      <c r="F2538" s="78"/>
      <c r="G2538" s="4">
        <f>SUM(G2537)</f>
        <v>0.21</v>
      </c>
    </row>
    <row r="2539" spans="1:7" ht="15" customHeight="1">
      <c r="A2539" s="1"/>
      <c r="B2539" s="1"/>
      <c r="C2539" s="1"/>
      <c r="D2539" s="1"/>
      <c r="E2539" s="78" t="s">
        <v>523</v>
      </c>
      <c r="F2539" s="78"/>
      <c r="G2539" s="4">
        <f>ROUND(G2538*(0/100),2)</f>
        <v>0</v>
      </c>
    </row>
    <row r="2540" spans="1:7" ht="15" customHeight="1">
      <c r="A2540" s="1"/>
      <c r="B2540" s="1"/>
      <c r="C2540" s="1"/>
      <c r="D2540" s="1"/>
      <c r="E2540" s="78" t="s">
        <v>524</v>
      </c>
      <c r="F2540" s="78"/>
      <c r="G2540" s="4">
        <f>G2539+G2538</f>
        <v>0.21</v>
      </c>
    </row>
    <row r="2541" spans="1:7" ht="9.9499999999999993" customHeight="1">
      <c r="A2541" s="1"/>
      <c r="B2541" s="1"/>
      <c r="C2541" s="1"/>
      <c r="D2541" s="1"/>
      <c r="E2541" s="79"/>
      <c r="F2541" s="79"/>
      <c r="G2541" s="79"/>
    </row>
    <row r="2542" spans="1:7" ht="20.100000000000001" customHeight="1">
      <c r="A2542" s="80" t="s">
        <v>2154</v>
      </c>
      <c r="B2542" s="80"/>
      <c r="C2542" s="80"/>
      <c r="D2542" s="80"/>
      <c r="E2542" s="80"/>
      <c r="F2542" s="80"/>
      <c r="G2542" s="80"/>
    </row>
    <row r="2543" spans="1:7" ht="15" customHeight="1">
      <c r="A2543" s="76" t="s">
        <v>557</v>
      </c>
      <c r="B2543" s="76"/>
      <c r="C2543" s="12" t="s">
        <v>4</v>
      </c>
      <c r="D2543" s="12" t="s">
        <v>501</v>
      </c>
      <c r="E2543" s="12" t="s">
        <v>502</v>
      </c>
      <c r="F2543" s="12" t="s">
        <v>503</v>
      </c>
      <c r="G2543" s="12" t="s">
        <v>504</v>
      </c>
    </row>
    <row r="2544" spans="1:7" ht="29.1" customHeight="1">
      <c r="A2544" s="18" t="s">
        <v>2151</v>
      </c>
      <c r="B2544" s="19" t="s">
        <v>2152</v>
      </c>
      <c r="C2544" s="18" t="s">
        <v>14</v>
      </c>
      <c r="D2544" s="18" t="s">
        <v>58</v>
      </c>
      <c r="E2544" s="20">
        <v>8.0000000000000007E-5</v>
      </c>
      <c r="F2544" s="21">
        <v>14496</v>
      </c>
      <c r="G2544" s="21">
        <f>TRUNC(TRUNC(E2544,8)*F2544,2)</f>
        <v>1.1499999999999999</v>
      </c>
    </row>
    <row r="2545" spans="1:7" ht="15" customHeight="1">
      <c r="A2545" s="1"/>
      <c r="B2545" s="1"/>
      <c r="C2545" s="1"/>
      <c r="D2545" s="1"/>
      <c r="E2545" s="77" t="s">
        <v>558</v>
      </c>
      <c r="F2545" s="77"/>
      <c r="G2545" s="22">
        <f>SUM(G2544:G2544)</f>
        <v>1.1499999999999999</v>
      </c>
    </row>
    <row r="2546" spans="1:7" ht="15" customHeight="1">
      <c r="A2546" s="1"/>
      <c r="B2546" s="1"/>
      <c r="C2546" s="1"/>
      <c r="D2546" s="1"/>
      <c r="E2546" s="78" t="s">
        <v>522</v>
      </c>
      <c r="F2546" s="78"/>
      <c r="G2546" s="4">
        <f>SUM(G2545)</f>
        <v>1.1499999999999999</v>
      </c>
    </row>
    <row r="2547" spans="1:7" ht="15" customHeight="1">
      <c r="A2547" s="1"/>
      <c r="B2547" s="1"/>
      <c r="C2547" s="1"/>
      <c r="D2547" s="1"/>
      <c r="E2547" s="78" t="s">
        <v>523</v>
      </c>
      <c r="F2547" s="78"/>
      <c r="G2547" s="4">
        <f>ROUND(G2546*(0/100),2)</f>
        <v>0</v>
      </c>
    </row>
    <row r="2548" spans="1:7" ht="15" customHeight="1">
      <c r="A2548" s="1"/>
      <c r="B2548" s="1"/>
      <c r="C2548" s="1"/>
      <c r="D2548" s="1"/>
      <c r="E2548" s="78" t="s">
        <v>524</v>
      </c>
      <c r="F2548" s="78"/>
      <c r="G2548" s="4">
        <f>G2547+G2546</f>
        <v>1.1499999999999999</v>
      </c>
    </row>
    <row r="2549" spans="1:7" ht="9.9499999999999993" customHeight="1">
      <c r="A2549" s="1"/>
      <c r="B2549" s="1"/>
      <c r="C2549" s="1"/>
      <c r="D2549" s="1"/>
      <c r="E2549" s="79"/>
      <c r="F2549" s="79"/>
      <c r="G2549" s="79"/>
    </row>
    <row r="2550" spans="1:7" ht="20.100000000000001" customHeight="1">
      <c r="A2550" s="80" t="s">
        <v>2155</v>
      </c>
      <c r="B2550" s="80"/>
      <c r="C2550" s="80"/>
      <c r="D2550" s="80"/>
      <c r="E2550" s="80"/>
      <c r="F2550" s="80"/>
      <c r="G2550" s="80"/>
    </row>
    <row r="2551" spans="1:7" ht="15" customHeight="1">
      <c r="A2551" s="76" t="s">
        <v>1504</v>
      </c>
      <c r="B2551" s="76"/>
      <c r="C2551" s="12" t="s">
        <v>4</v>
      </c>
      <c r="D2551" s="12" t="s">
        <v>501</v>
      </c>
      <c r="E2551" s="12" t="s">
        <v>502</v>
      </c>
      <c r="F2551" s="12" t="s">
        <v>503</v>
      </c>
      <c r="G2551" s="12" t="s">
        <v>504</v>
      </c>
    </row>
    <row r="2552" spans="1:7" ht="21" customHeight="1">
      <c r="A2552" s="18" t="s">
        <v>1505</v>
      </c>
      <c r="B2552" s="19" t="s">
        <v>1506</v>
      </c>
      <c r="C2552" s="18" t="s">
        <v>14</v>
      </c>
      <c r="D2552" s="18" t="s">
        <v>1507</v>
      </c>
      <c r="E2552" s="20">
        <v>1.7</v>
      </c>
      <c r="F2552" s="21">
        <v>0.97</v>
      </c>
      <c r="G2552" s="21">
        <f>TRUNC(TRUNC(E2552,8)*F2552,2)</f>
        <v>1.64</v>
      </c>
    </row>
    <row r="2553" spans="1:7" ht="15" customHeight="1">
      <c r="A2553" s="1"/>
      <c r="B2553" s="1"/>
      <c r="C2553" s="1"/>
      <c r="D2553" s="1"/>
      <c r="E2553" s="77" t="s">
        <v>1508</v>
      </c>
      <c r="F2553" s="77"/>
      <c r="G2553" s="22">
        <f>SUM(G2552:G2552)</f>
        <v>1.64</v>
      </c>
    </row>
    <row r="2554" spans="1:7" ht="15" customHeight="1">
      <c r="A2554" s="1"/>
      <c r="B2554" s="1"/>
      <c r="C2554" s="1"/>
      <c r="D2554" s="1"/>
      <c r="E2554" s="78" t="s">
        <v>522</v>
      </c>
      <c r="F2554" s="78"/>
      <c r="G2554" s="4">
        <f>SUM(G2553)</f>
        <v>1.64</v>
      </c>
    </row>
    <row r="2555" spans="1:7" ht="15" customHeight="1">
      <c r="A2555" s="1"/>
      <c r="B2555" s="1"/>
      <c r="C2555" s="1"/>
      <c r="D2555" s="1"/>
      <c r="E2555" s="78" t="s">
        <v>523</v>
      </c>
      <c r="F2555" s="78"/>
      <c r="G2555" s="4">
        <f>ROUND(G2554*(0/100),2)</f>
        <v>0</v>
      </c>
    </row>
    <row r="2556" spans="1:7" ht="15" customHeight="1">
      <c r="A2556" s="1"/>
      <c r="B2556" s="1"/>
      <c r="C2556" s="1"/>
      <c r="D2556" s="1"/>
      <c r="E2556" s="78" t="s">
        <v>524</v>
      </c>
      <c r="F2556" s="78"/>
      <c r="G2556" s="4">
        <f>G2555+G2554</f>
        <v>1.64</v>
      </c>
    </row>
    <row r="2557" spans="1:7" ht="9.9499999999999993" customHeight="1">
      <c r="A2557" s="1"/>
      <c r="B2557" s="1"/>
      <c r="C2557" s="1"/>
      <c r="D2557" s="1"/>
      <c r="E2557" s="79"/>
      <c r="F2557" s="79"/>
      <c r="G2557" s="79"/>
    </row>
    <row r="2558" spans="1:7" ht="20.100000000000001" customHeight="1">
      <c r="A2558" s="80" t="s">
        <v>2156</v>
      </c>
      <c r="B2558" s="80"/>
      <c r="C2558" s="80"/>
      <c r="D2558" s="80"/>
      <c r="E2558" s="80"/>
      <c r="F2558" s="80"/>
      <c r="G2558" s="80"/>
    </row>
    <row r="2559" spans="1:7" ht="15" customHeight="1">
      <c r="A2559" s="76" t="s">
        <v>500</v>
      </c>
      <c r="B2559" s="76"/>
      <c r="C2559" s="12" t="s">
        <v>4</v>
      </c>
      <c r="D2559" s="12" t="s">
        <v>501</v>
      </c>
      <c r="E2559" s="12" t="s">
        <v>502</v>
      </c>
      <c r="F2559" s="12" t="s">
        <v>503</v>
      </c>
      <c r="G2559" s="12" t="s">
        <v>504</v>
      </c>
    </row>
    <row r="2560" spans="1:7" ht="21" customHeight="1">
      <c r="A2560" s="18" t="s">
        <v>2157</v>
      </c>
      <c r="B2560" s="19" t="s">
        <v>2158</v>
      </c>
      <c r="C2560" s="18" t="s">
        <v>14</v>
      </c>
      <c r="D2560" s="18" t="s">
        <v>15</v>
      </c>
      <c r="E2560" s="20">
        <v>1</v>
      </c>
      <c r="F2560" s="21">
        <v>1.25</v>
      </c>
      <c r="G2560" s="21">
        <f>TRUNC(TRUNC(E2560,8)*F2560,2)</f>
        <v>1.25</v>
      </c>
    </row>
    <row r="2561" spans="1:7" ht="21" customHeight="1">
      <c r="A2561" s="18" t="s">
        <v>507</v>
      </c>
      <c r="B2561" s="19" t="s">
        <v>508</v>
      </c>
      <c r="C2561" s="18" t="s">
        <v>14</v>
      </c>
      <c r="D2561" s="18" t="s">
        <v>15</v>
      </c>
      <c r="E2561" s="20">
        <v>1</v>
      </c>
      <c r="F2561" s="21">
        <v>1.34</v>
      </c>
      <c r="G2561" s="21">
        <f>TRUNC(TRUNC(E2561,8)*F2561,2)</f>
        <v>1.34</v>
      </c>
    </row>
    <row r="2562" spans="1:7" ht="21" customHeight="1">
      <c r="A2562" s="18" t="s">
        <v>2159</v>
      </c>
      <c r="B2562" s="19" t="s">
        <v>2160</v>
      </c>
      <c r="C2562" s="18" t="s">
        <v>14</v>
      </c>
      <c r="D2562" s="18" t="s">
        <v>15</v>
      </c>
      <c r="E2562" s="20">
        <v>1</v>
      </c>
      <c r="F2562" s="21">
        <v>0.1</v>
      </c>
      <c r="G2562" s="21">
        <f>TRUNC(TRUNC(E2562,8)*F2562,2)</f>
        <v>0.1</v>
      </c>
    </row>
    <row r="2563" spans="1:7" ht="21" customHeight="1">
      <c r="A2563" s="18" t="s">
        <v>511</v>
      </c>
      <c r="B2563" s="19" t="s">
        <v>512</v>
      </c>
      <c r="C2563" s="18" t="s">
        <v>14</v>
      </c>
      <c r="D2563" s="18" t="s">
        <v>15</v>
      </c>
      <c r="E2563" s="20">
        <v>1</v>
      </c>
      <c r="F2563" s="21">
        <v>0.04</v>
      </c>
      <c r="G2563" s="21">
        <f>TRUNC(TRUNC(E2563,8)*F2563,2)</f>
        <v>0.04</v>
      </c>
    </row>
    <row r="2564" spans="1:7" ht="15" customHeight="1">
      <c r="A2564" s="1"/>
      <c r="B2564" s="1"/>
      <c r="C2564" s="1"/>
      <c r="D2564" s="1"/>
      <c r="E2564" s="77" t="s">
        <v>513</v>
      </c>
      <c r="F2564" s="77"/>
      <c r="G2564" s="22">
        <f>SUM(G2560:G2563)</f>
        <v>2.73</v>
      </c>
    </row>
    <row r="2565" spans="1:7" ht="15" customHeight="1">
      <c r="A2565" s="76" t="s">
        <v>514</v>
      </c>
      <c r="B2565" s="76"/>
      <c r="C2565" s="12" t="s">
        <v>4</v>
      </c>
      <c r="D2565" s="12" t="s">
        <v>501</v>
      </c>
      <c r="E2565" s="12" t="s">
        <v>502</v>
      </c>
      <c r="F2565" s="12" t="s">
        <v>503</v>
      </c>
      <c r="G2565" s="12" t="s">
        <v>504</v>
      </c>
    </row>
    <row r="2566" spans="1:7" ht="15" customHeight="1">
      <c r="A2566" s="18" t="s">
        <v>1711</v>
      </c>
      <c r="B2566" s="19" t="s">
        <v>1712</v>
      </c>
      <c r="C2566" s="18" t="s">
        <v>14</v>
      </c>
      <c r="D2566" s="18" t="s">
        <v>15</v>
      </c>
      <c r="E2566" s="20">
        <v>1</v>
      </c>
      <c r="F2566" s="21">
        <v>37.520000000000003</v>
      </c>
      <c r="G2566" s="21">
        <f>TRUNC(TRUNC(E2566,8)*F2566,2)</f>
        <v>37.520000000000003</v>
      </c>
    </row>
    <row r="2567" spans="1:7" ht="15" customHeight="1">
      <c r="A2567" s="1"/>
      <c r="B2567" s="1"/>
      <c r="C2567" s="1"/>
      <c r="D2567" s="1"/>
      <c r="E2567" s="77" t="s">
        <v>517</v>
      </c>
      <c r="F2567" s="77"/>
      <c r="G2567" s="22">
        <f>SUM(G2566:G2566)</f>
        <v>37.520000000000003</v>
      </c>
    </row>
    <row r="2568" spans="1:7" ht="15" customHeight="1">
      <c r="A2568" s="76" t="s">
        <v>518</v>
      </c>
      <c r="B2568" s="76"/>
      <c r="C2568" s="12" t="s">
        <v>4</v>
      </c>
      <c r="D2568" s="12" t="s">
        <v>501</v>
      </c>
      <c r="E2568" s="12" t="s">
        <v>502</v>
      </c>
      <c r="F2568" s="12" t="s">
        <v>503</v>
      </c>
      <c r="G2568" s="12" t="s">
        <v>504</v>
      </c>
    </row>
    <row r="2569" spans="1:7" ht="21" customHeight="1">
      <c r="A2569" s="18" t="s">
        <v>2161</v>
      </c>
      <c r="B2569" s="19" t="s">
        <v>2162</v>
      </c>
      <c r="C2569" s="18" t="s">
        <v>14</v>
      </c>
      <c r="D2569" s="18" t="s">
        <v>15</v>
      </c>
      <c r="E2569" s="20">
        <v>1</v>
      </c>
      <c r="F2569" s="21">
        <v>0.91</v>
      </c>
      <c r="G2569" s="21">
        <f>TRUNC(TRUNC(E2569,8)*F2569,2)</f>
        <v>0.91</v>
      </c>
    </row>
    <row r="2570" spans="1:7" ht="15" customHeight="1">
      <c r="A2570" s="1"/>
      <c r="B2570" s="1"/>
      <c r="C2570" s="1"/>
      <c r="D2570" s="1"/>
      <c r="E2570" s="77" t="s">
        <v>521</v>
      </c>
      <c r="F2570" s="77"/>
      <c r="G2570" s="22">
        <f>SUM(G2569:G2569)</f>
        <v>0.91</v>
      </c>
    </row>
    <row r="2571" spans="1:7" ht="15" customHeight="1">
      <c r="A2571" s="1"/>
      <c r="B2571" s="1"/>
      <c r="C2571" s="1"/>
      <c r="D2571" s="1"/>
      <c r="E2571" s="78" t="s">
        <v>522</v>
      </c>
      <c r="F2571" s="78"/>
      <c r="G2571" s="4">
        <f>SUM(G2564,G2567,G2570)</f>
        <v>41.16</v>
      </c>
    </row>
    <row r="2572" spans="1:7" ht="15" customHeight="1">
      <c r="A2572" s="1"/>
      <c r="B2572" s="1"/>
      <c r="C2572" s="1"/>
      <c r="D2572" s="1"/>
      <c r="E2572" s="78" t="s">
        <v>523</v>
      </c>
      <c r="F2572" s="78"/>
      <c r="G2572" s="4">
        <f>ROUND(G2571*(0/100),2)</f>
        <v>0</v>
      </c>
    </row>
    <row r="2573" spans="1:7" ht="15" customHeight="1">
      <c r="A2573" s="1"/>
      <c r="B2573" s="1"/>
      <c r="C2573" s="1"/>
      <c r="D2573" s="1"/>
      <c r="E2573" s="78" t="s">
        <v>524</v>
      </c>
      <c r="F2573" s="78"/>
      <c r="G2573" s="4">
        <f>G2572+G2571</f>
        <v>41.16</v>
      </c>
    </row>
    <row r="2574" spans="1:7" ht="9.9499999999999993" customHeight="1">
      <c r="A2574" s="1"/>
      <c r="B2574" s="1"/>
      <c r="C2574" s="1"/>
      <c r="D2574" s="1"/>
      <c r="E2574" s="79"/>
      <c r="F2574" s="79"/>
      <c r="G2574" s="79"/>
    </row>
    <row r="2575" spans="1:7" ht="20.100000000000001" customHeight="1">
      <c r="A2575" s="80" t="s">
        <v>2163</v>
      </c>
      <c r="B2575" s="80"/>
      <c r="C2575" s="80"/>
      <c r="D2575" s="80"/>
      <c r="E2575" s="80"/>
      <c r="F2575" s="80"/>
      <c r="G2575" s="80"/>
    </row>
    <row r="2576" spans="1:7" ht="15" customHeight="1">
      <c r="A2576" s="76" t="s">
        <v>500</v>
      </c>
      <c r="B2576" s="76"/>
      <c r="C2576" s="12" t="s">
        <v>4</v>
      </c>
      <c r="D2576" s="12" t="s">
        <v>501</v>
      </c>
      <c r="E2576" s="12" t="s">
        <v>502</v>
      </c>
      <c r="F2576" s="12" t="s">
        <v>503</v>
      </c>
      <c r="G2576" s="12" t="s">
        <v>504</v>
      </c>
    </row>
    <row r="2577" spans="1:7" ht="21" customHeight="1">
      <c r="A2577" s="18" t="s">
        <v>1359</v>
      </c>
      <c r="B2577" s="19" t="s">
        <v>1360</v>
      </c>
      <c r="C2577" s="18" t="s">
        <v>14</v>
      </c>
      <c r="D2577" s="18" t="s">
        <v>15</v>
      </c>
      <c r="E2577" s="20">
        <v>1</v>
      </c>
      <c r="F2577" s="21">
        <v>3.39</v>
      </c>
      <c r="G2577" s="21">
        <f t="shared" ref="G2577:G2582" si="21">TRUNC(TRUNC(E2577,8)*F2577,2)</f>
        <v>3.39</v>
      </c>
    </row>
    <row r="2578" spans="1:7" ht="21" customHeight="1">
      <c r="A2578" s="18" t="s">
        <v>2164</v>
      </c>
      <c r="B2578" s="19" t="s">
        <v>2165</v>
      </c>
      <c r="C2578" s="18" t="s">
        <v>14</v>
      </c>
      <c r="D2578" s="18" t="s">
        <v>15</v>
      </c>
      <c r="E2578" s="20">
        <v>1</v>
      </c>
      <c r="F2578" s="21">
        <v>0.86</v>
      </c>
      <c r="G2578" s="21">
        <f t="shared" si="21"/>
        <v>0.86</v>
      </c>
    </row>
    <row r="2579" spans="1:7" ht="21" customHeight="1">
      <c r="A2579" s="18" t="s">
        <v>507</v>
      </c>
      <c r="B2579" s="19" t="s">
        <v>508</v>
      </c>
      <c r="C2579" s="18" t="s">
        <v>14</v>
      </c>
      <c r="D2579" s="18" t="s">
        <v>15</v>
      </c>
      <c r="E2579" s="20">
        <v>1</v>
      </c>
      <c r="F2579" s="21">
        <v>1.34</v>
      </c>
      <c r="G2579" s="21">
        <f t="shared" si="21"/>
        <v>1.34</v>
      </c>
    </row>
    <row r="2580" spans="1:7" ht="29.1" customHeight="1">
      <c r="A2580" s="18" t="s">
        <v>2166</v>
      </c>
      <c r="B2580" s="19" t="s">
        <v>2167</v>
      </c>
      <c r="C2580" s="18" t="s">
        <v>14</v>
      </c>
      <c r="D2580" s="18" t="s">
        <v>15</v>
      </c>
      <c r="E2580" s="20">
        <v>1</v>
      </c>
      <c r="F2580" s="21">
        <v>0.01</v>
      </c>
      <c r="G2580" s="21">
        <f t="shared" si="21"/>
        <v>0.01</v>
      </c>
    </row>
    <row r="2581" spans="1:7" ht="21" customHeight="1">
      <c r="A2581" s="18" t="s">
        <v>511</v>
      </c>
      <c r="B2581" s="19" t="s">
        <v>512</v>
      </c>
      <c r="C2581" s="18" t="s">
        <v>14</v>
      </c>
      <c r="D2581" s="18" t="s">
        <v>15</v>
      </c>
      <c r="E2581" s="20">
        <v>1</v>
      </c>
      <c r="F2581" s="21">
        <v>0.04</v>
      </c>
      <c r="G2581" s="21">
        <f t="shared" si="21"/>
        <v>0.04</v>
      </c>
    </row>
    <row r="2582" spans="1:7" ht="21" customHeight="1">
      <c r="A2582" s="18" t="s">
        <v>1365</v>
      </c>
      <c r="B2582" s="19" t="s">
        <v>1366</v>
      </c>
      <c r="C2582" s="18" t="s">
        <v>14</v>
      </c>
      <c r="D2582" s="18" t="s">
        <v>15</v>
      </c>
      <c r="E2582" s="20">
        <v>1</v>
      </c>
      <c r="F2582" s="21">
        <v>1.1000000000000001</v>
      </c>
      <c r="G2582" s="21">
        <f t="shared" si="21"/>
        <v>1.1000000000000001</v>
      </c>
    </row>
    <row r="2583" spans="1:7" ht="15" customHeight="1">
      <c r="A2583" s="1"/>
      <c r="B2583" s="1"/>
      <c r="C2583" s="1"/>
      <c r="D2583" s="1"/>
      <c r="E2583" s="77" t="s">
        <v>513</v>
      </c>
      <c r="F2583" s="77"/>
      <c r="G2583" s="22">
        <f>SUM(G2577:G2582)</f>
        <v>6.74</v>
      </c>
    </row>
    <row r="2584" spans="1:7" ht="15" customHeight="1">
      <c r="A2584" s="76" t="s">
        <v>514</v>
      </c>
      <c r="B2584" s="76"/>
      <c r="C2584" s="12" t="s">
        <v>4</v>
      </c>
      <c r="D2584" s="12" t="s">
        <v>501</v>
      </c>
      <c r="E2584" s="12" t="s">
        <v>502</v>
      </c>
      <c r="F2584" s="12" t="s">
        <v>503</v>
      </c>
      <c r="G2584" s="12" t="s">
        <v>504</v>
      </c>
    </row>
    <row r="2585" spans="1:7" ht="15" customHeight="1">
      <c r="A2585" s="18" t="s">
        <v>1724</v>
      </c>
      <c r="B2585" s="19" t="s">
        <v>1725</v>
      </c>
      <c r="C2585" s="18" t="s">
        <v>14</v>
      </c>
      <c r="D2585" s="18" t="s">
        <v>15</v>
      </c>
      <c r="E2585" s="20">
        <v>1</v>
      </c>
      <c r="F2585" s="21">
        <v>18.059999999999999</v>
      </c>
      <c r="G2585" s="21">
        <f>TRUNC(TRUNC(E2585,8)*F2585,2)</f>
        <v>18.059999999999999</v>
      </c>
    </row>
    <row r="2586" spans="1:7" ht="15" customHeight="1">
      <c r="A2586" s="1"/>
      <c r="B2586" s="1"/>
      <c r="C2586" s="1"/>
      <c r="D2586" s="1"/>
      <c r="E2586" s="77" t="s">
        <v>517</v>
      </c>
      <c r="F2586" s="77"/>
      <c r="G2586" s="22">
        <f>SUM(G2585:G2585)</f>
        <v>18.059999999999999</v>
      </c>
    </row>
    <row r="2587" spans="1:7" ht="15" customHeight="1">
      <c r="A2587" s="76" t="s">
        <v>518</v>
      </c>
      <c r="B2587" s="76"/>
      <c r="C2587" s="12" t="s">
        <v>4</v>
      </c>
      <c r="D2587" s="12" t="s">
        <v>501</v>
      </c>
      <c r="E2587" s="12" t="s">
        <v>502</v>
      </c>
      <c r="F2587" s="12" t="s">
        <v>503</v>
      </c>
      <c r="G2587" s="12" t="s">
        <v>504</v>
      </c>
    </row>
    <row r="2588" spans="1:7" ht="21" customHeight="1">
      <c r="A2588" s="18" t="s">
        <v>2168</v>
      </c>
      <c r="B2588" s="19" t="s">
        <v>2169</v>
      </c>
      <c r="C2588" s="18" t="s">
        <v>14</v>
      </c>
      <c r="D2588" s="18" t="s">
        <v>15</v>
      </c>
      <c r="E2588" s="20">
        <v>1</v>
      </c>
      <c r="F2588" s="21">
        <v>0.23</v>
      </c>
      <c r="G2588" s="21">
        <f>TRUNC(TRUNC(E2588,8)*F2588,2)</f>
        <v>0.23</v>
      </c>
    </row>
    <row r="2589" spans="1:7" ht="15" customHeight="1">
      <c r="A2589" s="1"/>
      <c r="B2589" s="1"/>
      <c r="C2589" s="1"/>
      <c r="D2589" s="1"/>
      <c r="E2589" s="77" t="s">
        <v>521</v>
      </c>
      <c r="F2589" s="77"/>
      <c r="G2589" s="22">
        <f>SUM(G2588:G2588)</f>
        <v>0.23</v>
      </c>
    </row>
    <row r="2590" spans="1:7" ht="15" customHeight="1">
      <c r="A2590" s="1"/>
      <c r="B2590" s="1"/>
      <c r="C2590" s="1"/>
      <c r="D2590" s="1"/>
      <c r="E2590" s="78" t="s">
        <v>522</v>
      </c>
      <c r="F2590" s="78"/>
      <c r="G2590" s="4">
        <f>SUM(G2583,G2586,G2589)</f>
        <v>25.029999999999998</v>
      </c>
    </row>
    <row r="2591" spans="1:7" ht="15" customHeight="1">
      <c r="A2591" s="1"/>
      <c r="B2591" s="1"/>
      <c r="C2591" s="1"/>
      <c r="D2591" s="1"/>
      <c r="E2591" s="78" t="s">
        <v>523</v>
      </c>
      <c r="F2591" s="78"/>
      <c r="G2591" s="4">
        <f>ROUND(G2590*(0/100),2)</f>
        <v>0</v>
      </c>
    </row>
    <row r="2592" spans="1:7" ht="15" customHeight="1">
      <c r="A2592" s="1"/>
      <c r="B2592" s="1"/>
      <c r="C2592" s="1"/>
      <c r="D2592" s="1"/>
      <c r="E2592" s="78" t="s">
        <v>524</v>
      </c>
      <c r="F2592" s="78"/>
      <c r="G2592" s="4">
        <f>G2591+G2590</f>
        <v>25.029999999999998</v>
      </c>
    </row>
    <row r="2593" spans="1:7" ht="9.9499999999999993" customHeight="1">
      <c r="A2593" s="1"/>
      <c r="B2593" s="1"/>
      <c r="C2593" s="1"/>
      <c r="D2593" s="1"/>
      <c r="E2593" s="79"/>
      <c r="F2593" s="79"/>
      <c r="G2593" s="79"/>
    </row>
    <row r="2594" spans="1:7" ht="20.100000000000001" customHeight="1">
      <c r="A2594" s="80" t="s">
        <v>2170</v>
      </c>
      <c r="B2594" s="80"/>
      <c r="C2594" s="80"/>
      <c r="D2594" s="80"/>
      <c r="E2594" s="80"/>
      <c r="F2594" s="80"/>
      <c r="G2594" s="80"/>
    </row>
    <row r="2595" spans="1:7" ht="15" customHeight="1">
      <c r="A2595" s="76" t="s">
        <v>500</v>
      </c>
      <c r="B2595" s="76"/>
      <c r="C2595" s="12" t="s">
        <v>4</v>
      </c>
      <c r="D2595" s="12" t="s">
        <v>501</v>
      </c>
      <c r="E2595" s="12" t="s">
        <v>502</v>
      </c>
      <c r="F2595" s="12" t="s">
        <v>503</v>
      </c>
      <c r="G2595" s="12" t="s">
        <v>504</v>
      </c>
    </row>
    <row r="2596" spans="1:7" ht="21" customHeight="1">
      <c r="A2596" s="18" t="s">
        <v>1359</v>
      </c>
      <c r="B2596" s="19" t="s">
        <v>1360</v>
      </c>
      <c r="C2596" s="18" t="s">
        <v>14</v>
      </c>
      <c r="D2596" s="18" t="s">
        <v>15</v>
      </c>
      <c r="E2596" s="20">
        <v>1</v>
      </c>
      <c r="F2596" s="21">
        <v>3.39</v>
      </c>
      <c r="G2596" s="21">
        <f t="shared" ref="G2596:G2601" si="22">TRUNC(TRUNC(E2596,8)*F2596,2)</f>
        <v>3.39</v>
      </c>
    </row>
    <row r="2597" spans="1:7" ht="21" customHeight="1">
      <c r="A2597" s="18" t="s">
        <v>2164</v>
      </c>
      <c r="B2597" s="19" t="s">
        <v>2165</v>
      </c>
      <c r="C2597" s="18" t="s">
        <v>14</v>
      </c>
      <c r="D2597" s="18" t="s">
        <v>15</v>
      </c>
      <c r="E2597" s="20">
        <v>1</v>
      </c>
      <c r="F2597" s="21">
        <v>0.86</v>
      </c>
      <c r="G2597" s="21">
        <f t="shared" si="22"/>
        <v>0.86</v>
      </c>
    </row>
    <row r="2598" spans="1:7" ht="21" customHeight="1">
      <c r="A2598" s="18" t="s">
        <v>507</v>
      </c>
      <c r="B2598" s="19" t="s">
        <v>508</v>
      </c>
      <c r="C2598" s="18" t="s">
        <v>14</v>
      </c>
      <c r="D2598" s="18" t="s">
        <v>15</v>
      </c>
      <c r="E2598" s="20">
        <v>1</v>
      </c>
      <c r="F2598" s="21">
        <v>1.34</v>
      </c>
      <c r="G2598" s="21">
        <f t="shared" si="22"/>
        <v>1.34</v>
      </c>
    </row>
    <row r="2599" spans="1:7" ht="29.1" customHeight="1">
      <c r="A2599" s="18" t="s">
        <v>2166</v>
      </c>
      <c r="B2599" s="19" t="s">
        <v>2167</v>
      </c>
      <c r="C2599" s="18" t="s">
        <v>14</v>
      </c>
      <c r="D2599" s="18" t="s">
        <v>15</v>
      </c>
      <c r="E2599" s="20">
        <v>1</v>
      </c>
      <c r="F2599" s="21">
        <v>0.01</v>
      </c>
      <c r="G2599" s="21">
        <f t="shared" si="22"/>
        <v>0.01</v>
      </c>
    </row>
    <row r="2600" spans="1:7" ht="21" customHeight="1">
      <c r="A2600" s="18" t="s">
        <v>511</v>
      </c>
      <c r="B2600" s="19" t="s">
        <v>512</v>
      </c>
      <c r="C2600" s="18" t="s">
        <v>14</v>
      </c>
      <c r="D2600" s="18" t="s">
        <v>15</v>
      </c>
      <c r="E2600" s="20">
        <v>1</v>
      </c>
      <c r="F2600" s="21">
        <v>0.04</v>
      </c>
      <c r="G2600" s="21">
        <f t="shared" si="22"/>
        <v>0.04</v>
      </c>
    </row>
    <row r="2601" spans="1:7" ht="21" customHeight="1">
      <c r="A2601" s="18" t="s">
        <v>1365</v>
      </c>
      <c r="B2601" s="19" t="s">
        <v>1366</v>
      </c>
      <c r="C2601" s="18" t="s">
        <v>14</v>
      </c>
      <c r="D2601" s="18" t="s">
        <v>15</v>
      </c>
      <c r="E2601" s="20">
        <v>1</v>
      </c>
      <c r="F2601" s="21">
        <v>1.1000000000000001</v>
      </c>
      <c r="G2601" s="21">
        <f t="shared" si="22"/>
        <v>1.1000000000000001</v>
      </c>
    </row>
    <row r="2602" spans="1:7" ht="15" customHeight="1">
      <c r="A2602" s="1"/>
      <c r="B2602" s="1"/>
      <c r="C2602" s="1"/>
      <c r="D2602" s="1"/>
      <c r="E2602" s="77" t="s">
        <v>513</v>
      </c>
      <c r="F2602" s="77"/>
      <c r="G2602" s="22">
        <f>SUM(G2596:G2601)</f>
        <v>6.74</v>
      </c>
    </row>
    <row r="2603" spans="1:7" ht="15" customHeight="1">
      <c r="A2603" s="76" t="s">
        <v>514</v>
      </c>
      <c r="B2603" s="76"/>
      <c r="C2603" s="12" t="s">
        <v>4</v>
      </c>
      <c r="D2603" s="12" t="s">
        <v>501</v>
      </c>
      <c r="E2603" s="12" t="s">
        <v>502</v>
      </c>
      <c r="F2603" s="12" t="s">
        <v>503</v>
      </c>
      <c r="G2603" s="12" t="s">
        <v>504</v>
      </c>
    </row>
    <row r="2604" spans="1:7" ht="15" customHeight="1">
      <c r="A2604" s="18" t="s">
        <v>1727</v>
      </c>
      <c r="B2604" s="19" t="s">
        <v>1728</v>
      </c>
      <c r="C2604" s="18" t="s">
        <v>14</v>
      </c>
      <c r="D2604" s="18" t="s">
        <v>15</v>
      </c>
      <c r="E2604" s="20">
        <v>1</v>
      </c>
      <c r="F2604" s="21">
        <v>28.57</v>
      </c>
      <c r="G2604" s="21">
        <f>TRUNC(TRUNC(E2604,8)*F2604,2)</f>
        <v>28.57</v>
      </c>
    </row>
    <row r="2605" spans="1:7" ht="15" customHeight="1">
      <c r="A2605" s="1"/>
      <c r="B2605" s="1"/>
      <c r="C2605" s="1"/>
      <c r="D2605" s="1"/>
      <c r="E2605" s="77" t="s">
        <v>517</v>
      </c>
      <c r="F2605" s="77"/>
      <c r="G2605" s="22">
        <f>SUM(G2604:G2604)</f>
        <v>28.57</v>
      </c>
    </row>
    <row r="2606" spans="1:7" ht="15" customHeight="1">
      <c r="A2606" s="76" t="s">
        <v>518</v>
      </c>
      <c r="B2606" s="76"/>
      <c r="C2606" s="12" t="s">
        <v>4</v>
      </c>
      <c r="D2606" s="12" t="s">
        <v>501</v>
      </c>
      <c r="E2606" s="12" t="s">
        <v>502</v>
      </c>
      <c r="F2606" s="12" t="s">
        <v>503</v>
      </c>
      <c r="G2606" s="12" t="s">
        <v>504</v>
      </c>
    </row>
    <row r="2607" spans="1:7" ht="21" customHeight="1">
      <c r="A2607" s="18" t="s">
        <v>2171</v>
      </c>
      <c r="B2607" s="19" t="s">
        <v>2172</v>
      </c>
      <c r="C2607" s="18" t="s">
        <v>14</v>
      </c>
      <c r="D2607" s="18" t="s">
        <v>15</v>
      </c>
      <c r="E2607" s="20">
        <v>1</v>
      </c>
      <c r="F2607" s="21">
        <v>0.16</v>
      </c>
      <c r="G2607" s="21">
        <f>TRUNC(TRUNC(E2607,8)*F2607,2)</f>
        <v>0.16</v>
      </c>
    </row>
    <row r="2608" spans="1:7" ht="15" customHeight="1">
      <c r="A2608" s="1"/>
      <c r="B2608" s="1"/>
      <c r="C2608" s="1"/>
      <c r="D2608" s="1"/>
      <c r="E2608" s="77" t="s">
        <v>521</v>
      </c>
      <c r="F2608" s="77"/>
      <c r="G2608" s="22">
        <f>SUM(G2607:G2607)</f>
        <v>0.16</v>
      </c>
    </row>
    <row r="2609" spans="1:7" ht="15" customHeight="1">
      <c r="A2609" s="1"/>
      <c r="B2609" s="1"/>
      <c r="C2609" s="1"/>
      <c r="D2609" s="1"/>
      <c r="E2609" s="78" t="s">
        <v>522</v>
      </c>
      <c r="F2609" s="78"/>
      <c r="G2609" s="4">
        <f>SUM(G2602,G2605,G2608)</f>
        <v>35.47</v>
      </c>
    </row>
    <row r="2610" spans="1:7" ht="15" customHeight="1">
      <c r="A2610" s="1"/>
      <c r="B2610" s="1"/>
      <c r="C2610" s="1"/>
      <c r="D2610" s="1"/>
      <c r="E2610" s="78" t="s">
        <v>523</v>
      </c>
      <c r="F2610" s="78"/>
      <c r="G2610" s="4">
        <f>ROUND(G2609*(0/100),2)</f>
        <v>0</v>
      </c>
    </row>
    <row r="2611" spans="1:7" ht="15" customHeight="1">
      <c r="A2611" s="1"/>
      <c r="B2611" s="1"/>
      <c r="C2611" s="1"/>
      <c r="D2611" s="1"/>
      <c r="E2611" s="78" t="s">
        <v>524</v>
      </c>
      <c r="F2611" s="78"/>
      <c r="G2611" s="4">
        <f>G2610+G2609</f>
        <v>35.47</v>
      </c>
    </row>
    <row r="2612" spans="1:7" ht="9.9499999999999993" customHeight="1">
      <c r="A2612" s="1"/>
      <c r="B2612" s="1"/>
      <c r="C2612" s="1"/>
      <c r="D2612" s="1"/>
      <c r="E2612" s="79"/>
      <c r="F2612" s="79"/>
      <c r="G2612" s="79"/>
    </row>
    <row r="2613" spans="1:7" ht="20.100000000000001" customHeight="1">
      <c r="A2613" s="80" t="s">
        <v>2173</v>
      </c>
      <c r="B2613" s="80"/>
      <c r="C2613" s="80"/>
      <c r="D2613" s="80"/>
      <c r="E2613" s="80"/>
      <c r="F2613" s="80"/>
      <c r="G2613" s="80"/>
    </row>
    <row r="2614" spans="1:7" ht="15" customHeight="1">
      <c r="A2614" s="76" t="s">
        <v>500</v>
      </c>
      <c r="B2614" s="76"/>
      <c r="C2614" s="12" t="s">
        <v>4</v>
      </c>
      <c r="D2614" s="12" t="s">
        <v>501</v>
      </c>
      <c r="E2614" s="12" t="s">
        <v>502</v>
      </c>
      <c r="F2614" s="12" t="s">
        <v>503</v>
      </c>
      <c r="G2614" s="12" t="s">
        <v>504</v>
      </c>
    </row>
    <row r="2615" spans="1:7" ht="21" customHeight="1">
      <c r="A2615" s="18" t="s">
        <v>1359</v>
      </c>
      <c r="B2615" s="19" t="s">
        <v>1360</v>
      </c>
      <c r="C2615" s="18" t="s">
        <v>14</v>
      </c>
      <c r="D2615" s="18" t="s">
        <v>15</v>
      </c>
      <c r="E2615" s="20">
        <v>1</v>
      </c>
      <c r="F2615" s="21">
        <v>3.39</v>
      </c>
      <c r="G2615" s="21">
        <f t="shared" ref="G2615:G2620" si="23">TRUNC(TRUNC(E2615,8)*F2615,2)</f>
        <v>3.39</v>
      </c>
    </row>
    <row r="2616" spans="1:7" ht="21" customHeight="1">
      <c r="A2616" s="18" t="s">
        <v>2164</v>
      </c>
      <c r="B2616" s="19" t="s">
        <v>2165</v>
      </c>
      <c r="C2616" s="18" t="s">
        <v>14</v>
      </c>
      <c r="D2616" s="18" t="s">
        <v>15</v>
      </c>
      <c r="E2616" s="20">
        <v>1</v>
      </c>
      <c r="F2616" s="21">
        <v>0.86</v>
      </c>
      <c r="G2616" s="21">
        <f t="shared" si="23"/>
        <v>0.86</v>
      </c>
    </row>
    <row r="2617" spans="1:7" ht="21" customHeight="1">
      <c r="A2617" s="18" t="s">
        <v>507</v>
      </c>
      <c r="B2617" s="19" t="s">
        <v>508</v>
      </c>
      <c r="C2617" s="18" t="s">
        <v>14</v>
      </c>
      <c r="D2617" s="18" t="s">
        <v>15</v>
      </c>
      <c r="E2617" s="20">
        <v>1</v>
      </c>
      <c r="F2617" s="21">
        <v>1.34</v>
      </c>
      <c r="G2617" s="21">
        <f t="shared" si="23"/>
        <v>1.34</v>
      </c>
    </row>
    <row r="2618" spans="1:7" ht="29.1" customHeight="1">
      <c r="A2618" s="18" t="s">
        <v>2166</v>
      </c>
      <c r="B2618" s="19" t="s">
        <v>2167</v>
      </c>
      <c r="C2618" s="18" t="s">
        <v>14</v>
      </c>
      <c r="D2618" s="18" t="s">
        <v>15</v>
      </c>
      <c r="E2618" s="20">
        <v>1</v>
      </c>
      <c r="F2618" s="21">
        <v>0.01</v>
      </c>
      <c r="G2618" s="21">
        <f t="shared" si="23"/>
        <v>0.01</v>
      </c>
    </row>
    <row r="2619" spans="1:7" ht="21" customHeight="1">
      <c r="A2619" s="18" t="s">
        <v>511</v>
      </c>
      <c r="B2619" s="19" t="s">
        <v>512</v>
      </c>
      <c r="C2619" s="18" t="s">
        <v>14</v>
      </c>
      <c r="D2619" s="18" t="s">
        <v>15</v>
      </c>
      <c r="E2619" s="20">
        <v>1</v>
      </c>
      <c r="F2619" s="21">
        <v>0.04</v>
      </c>
      <c r="G2619" s="21">
        <f t="shared" si="23"/>
        <v>0.04</v>
      </c>
    </row>
    <row r="2620" spans="1:7" ht="21" customHeight="1">
      <c r="A2620" s="18" t="s">
        <v>1365</v>
      </c>
      <c r="B2620" s="19" t="s">
        <v>1366</v>
      </c>
      <c r="C2620" s="18" t="s">
        <v>14</v>
      </c>
      <c r="D2620" s="18" t="s">
        <v>15</v>
      </c>
      <c r="E2620" s="20">
        <v>1</v>
      </c>
      <c r="F2620" s="21">
        <v>1.1000000000000001</v>
      </c>
      <c r="G2620" s="21">
        <f t="shared" si="23"/>
        <v>1.1000000000000001</v>
      </c>
    </row>
    <row r="2621" spans="1:7" ht="15" customHeight="1">
      <c r="A2621" s="1"/>
      <c r="B2621" s="1"/>
      <c r="C2621" s="1"/>
      <c r="D2621" s="1"/>
      <c r="E2621" s="77" t="s">
        <v>513</v>
      </c>
      <c r="F2621" s="77"/>
      <c r="G2621" s="22">
        <f>SUM(G2615:G2620)</f>
        <v>6.74</v>
      </c>
    </row>
    <row r="2622" spans="1:7" ht="15" customHeight="1">
      <c r="A2622" s="76" t="s">
        <v>514</v>
      </c>
      <c r="B2622" s="76"/>
      <c r="C2622" s="12" t="s">
        <v>4</v>
      </c>
      <c r="D2622" s="12" t="s">
        <v>501</v>
      </c>
      <c r="E2622" s="12" t="s">
        <v>502</v>
      </c>
      <c r="F2622" s="12" t="s">
        <v>503</v>
      </c>
      <c r="G2622" s="12" t="s">
        <v>504</v>
      </c>
    </row>
    <row r="2623" spans="1:7" ht="15" customHeight="1">
      <c r="A2623" s="18" t="s">
        <v>1730</v>
      </c>
      <c r="B2623" s="19" t="s">
        <v>1731</v>
      </c>
      <c r="C2623" s="18" t="s">
        <v>14</v>
      </c>
      <c r="D2623" s="18" t="s">
        <v>15</v>
      </c>
      <c r="E2623" s="20">
        <v>1</v>
      </c>
      <c r="F2623" s="21">
        <v>27.5</v>
      </c>
      <c r="G2623" s="21">
        <f>TRUNC(TRUNC(E2623,8)*F2623,2)</f>
        <v>27.5</v>
      </c>
    </row>
    <row r="2624" spans="1:7" ht="15" customHeight="1">
      <c r="A2624" s="1"/>
      <c r="B2624" s="1"/>
      <c r="C2624" s="1"/>
      <c r="D2624" s="1"/>
      <c r="E2624" s="77" t="s">
        <v>517</v>
      </c>
      <c r="F2624" s="77"/>
      <c r="G2624" s="22">
        <f>SUM(G2623:G2623)</f>
        <v>27.5</v>
      </c>
    </row>
    <row r="2625" spans="1:7" ht="15" customHeight="1">
      <c r="A2625" s="76" t="s">
        <v>518</v>
      </c>
      <c r="B2625" s="76"/>
      <c r="C2625" s="12" t="s">
        <v>4</v>
      </c>
      <c r="D2625" s="12" t="s">
        <v>501</v>
      </c>
      <c r="E2625" s="12" t="s">
        <v>502</v>
      </c>
      <c r="F2625" s="12" t="s">
        <v>503</v>
      </c>
      <c r="G2625" s="12" t="s">
        <v>504</v>
      </c>
    </row>
    <row r="2626" spans="1:7" ht="21" customHeight="1">
      <c r="A2626" s="18" t="s">
        <v>2174</v>
      </c>
      <c r="B2626" s="19" t="s">
        <v>2175</v>
      </c>
      <c r="C2626" s="18" t="s">
        <v>14</v>
      </c>
      <c r="D2626" s="18" t="s">
        <v>15</v>
      </c>
      <c r="E2626" s="20">
        <v>1</v>
      </c>
      <c r="F2626" s="21">
        <v>0.16</v>
      </c>
      <c r="G2626" s="21">
        <f>TRUNC(TRUNC(E2626,8)*F2626,2)</f>
        <v>0.16</v>
      </c>
    </row>
    <row r="2627" spans="1:7" ht="15" customHeight="1">
      <c r="A2627" s="1"/>
      <c r="B2627" s="1"/>
      <c r="C2627" s="1"/>
      <c r="D2627" s="1"/>
      <c r="E2627" s="77" t="s">
        <v>521</v>
      </c>
      <c r="F2627" s="77"/>
      <c r="G2627" s="22">
        <f>SUM(G2626:G2626)</f>
        <v>0.16</v>
      </c>
    </row>
    <row r="2628" spans="1:7" ht="15" customHeight="1">
      <c r="A2628" s="1"/>
      <c r="B2628" s="1"/>
      <c r="C2628" s="1"/>
      <c r="D2628" s="1"/>
      <c r="E2628" s="78" t="s">
        <v>522</v>
      </c>
      <c r="F2628" s="78"/>
      <c r="G2628" s="4">
        <f>SUM(G2621,G2624,G2627)</f>
        <v>34.4</v>
      </c>
    </row>
    <row r="2629" spans="1:7" ht="15" customHeight="1">
      <c r="A2629" s="1"/>
      <c r="B2629" s="1"/>
      <c r="C2629" s="1"/>
      <c r="D2629" s="1"/>
      <c r="E2629" s="78" t="s">
        <v>523</v>
      </c>
      <c r="F2629" s="78"/>
      <c r="G2629" s="4">
        <f>ROUND(G2628*(0/100),2)</f>
        <v>0</v>
      </c>
    </row>
    <row r="2630" spans="1:7" ht="15" customHeight="1">
      <c r="A2630" s="1"/>
      <c r="B2630" s="1"/>
      <c r="C2630" s="1"/>
      <c r="D2630" s="1"/>
      <c r="E2630" s="78" t="s">
        <v>524</v>
      </c>
      <c r="F2630" s="78"/>
      <c r="G2630" s="4">
        <f>G2629+G2628</f>
        <v>34.4</v>
      </c>
    </row>
    <row r="2631" spans="1:7" ht="9.9499999999999993" customHeight="1">
      <c r="A2631" s="1"/>
      <c r="B2631" s="1"/>
      <c r="C2631" s="1"/>
      <c r="D2631" s="1"/>
      <c r="E2631" s="79"/>
      <c r="F2631" s="79"/>
      <c r="G2631" s="79"/>
    </row>
    <row r="2632" spans="1:7" ht="20.100000000000001" customHeight="1">
      <c r="A2632" s="80" t="s">
        <v>2176</v>
      </c>
      <c r="B2632" s="80"/>
      <c r="C2632" s="80"/>
      <c r="D2632" s="80"/>
      <c r="E2632" s="80"/>
      <c r="F2632" s="80"/>
      <c r="G2632" s="80"/>
    </row>
    <row r="2633" spans="1:7" ht="15" customHeight="1">
      <c r="A2633" s="76" t="s">
        <v>500</v>
      </c>
      <c r="B2633" s="76"/>
      <c r="C2633" s="12" t="s">
        <v>4</v>
      </c>
      <c r="D2633" s="12" t="s">
        <v>501</v>
      </c>
      <c r="E2633" s="12" t="s">
        <v>502</v>
      </c>
      <c r="F2633" s="12" t="s">
        <v>503</v>
      </c>
      <c r="G2633" s="12" t="s">
        <v>504</v>
      </c>
    </row>
    <row r="2634" spans="1:7" ht="21" customHeight="1">
      <c r="A2634" s="18" t="s">
        <v>1359</v>
      </c>
      <c r="B2634" s="19" t="s">
        <v>1360</v>
      </c>
      <c r="C2634" s="18" t="s">
        <v>14</v>
      </c>
      <c r="D2634" s="18" t="s">
        <v>15</v>
      </c>
      <c r="E2634" s="20">
        <v>1</v>
      </c>
      <c r="F2634" s="21">
        <v>3.39</v>
      </c>
      <c r="G2634" s="21">
        <f t="shared" ref="G2634:G2639" si="24">TRUNC(TRUNC(E2634,8)*F2634,2)</f>
        <v>3.39</v>
      </c>
    </row>
    <row r="2635" spans="1:7" ht="21" customHeight="1">
      <c r="A2635" s="18" t="s">
        <v>2164</v>
      </c>
      <c r="B2635" s="19" t="s">
        <v>2165</v>
      </c>
      <c r="C2635" s="18" t="s">
        <v>14</v>
      </c>
      <c r="D2635" s="18" t="s">
        <v>15</v>
      </c>
      <c r="E2635" s="20">
        <v>1</v>
      </c>
      <c r="F2635" s="21">
        <v>0.86</v>
      </c>
      <c r="G2635" s="21">
        <f t="shared" si="24"/>
        <v>0.86</v>
      </c>
    </row>
    <row r="2636" spans="1:7" ht="21" customHeight="1">
      <c r="A2636" s="18" t="s">
        <v>507</v>
      </c>
      <c r="B2636" s="19" t="s">
        <v>508</v>
      </c>
      <c r="C2636" s="18" t="s">
        <v>14</v>
      </c>
      <c r="D2636" s="18" t="s">
        <v>15</v>
      </c>
      <c r="E2636" s="20">
        <v>1</v>
      </c>
      <c r="F2636" s="21">
        <v>1.34</v>
      </c>
      <c r="G2636" s="21">
        <f t="shared" si="24"/>
        <v>1.34</v>
      </c>
    </row>
    <row r="2637" spans="1:7" ht="29.1" customHeight="1">
      <c r="A2637" s="18" t="s">
        <v>2166</v>
      </c>
      <c r="B2637" s="19" t="s">
        <v>2167</v>
      </c>
      <c r="C2637" s="18" t="s">
        <v>14</v>
      </c>
      <c r="D2637" s="18" t="s">
        <v>15</v>
      </c>
      <c r="E2637" s="20">
        <v>1</v>
      </c>
      <c r="F2637" s="21">
        <v>0.01</v>
      </c>
      <c r="G2637" s="21">
        <f t="shared" si="24"/>
        <v>0.01</v>
      </c>
    </row>
    <row r="2638" spans="1:7" ht="21" customHeight="1">
      <c r="A2638" s="18" t="s">
        <v>511</v>
      </c>
      <c r="B2638" s="19" t="s">
        <v>512</v>
      </c>
      <c r="C2638" s="18" t="s">
        <v>14</v>
      </c>
      <c r="D2638" s="18" t="s">
        <v>15</v>
      </c>
      <c r="E2638" s="20">
        <v>1</v>
      </c>
      <c r="F2638" s="21">
        <v>0.04</v>
      </c>
      <c r="G2638" s="21">
        <f t="shared" si="24"/>
        <v>0.04</v>
      </c>
    </row>
    <row r="2639" spans="1:7" ht="21" customHeight="1">
      <c r="A2639" s="18" t="s">
        <v>1365</v>
      </c>
      <c r="B2639" s="19" t="s">
        <v>1366</v>
      </c>
      <c r="C2639" s="18" t="s">
        <v>14</v>
      </c>
      <c r="D2639" s="18" t="s">
        <v>15</v>
      </c>
      <c r="E2639" s="20">
        <v>1</v>
      </c>
      <c r="F2639" s="21">
        <v>1.1000000000000001</v>
      </c>
      <c r="G2639" s="21">
        <f t="shared" si="24"/>
        <v>1.1000000000000001</v>
      </c>
    </row>
    <row r="2640" spans="1:7" ht="15" customHeight="1">
      <c r="A2640" s="1"/>
      <c r="B2640" s="1"/>
      <c r="C2640" s="1"/>
      <c r="D2640" s="1"/>
      <c r="E2640" s="77" t="s">
        <v>513</v>
      </c>
      <c r="F2640" s="77"/>
      <c r="G2640" s="22">
        <f>SUM(G2634:G2639)</f>
        <v>6.74</v>
      </c>
    </row>
    <row r="2641" spans="1:7" ht="15" customHeight="1">
      <c r="A2641" s="76" t="s">
        <v>514</v>
      </c>
      <c r="B2641" s="76"/>
      <c r="C2641" s="12" t="s">
        <v>4</v>
      </c>
      <c r="D2641" s="12" t="s">
        <v>501</v>
      </c>
      <c r="E2641" s="12" t="s">
        <v>502</v>
      </c>
      <c r="F2641" s="12" t="s">
        <v>503</v>
      </c>
      <c r="G2641" s="12" t="s">
        <v>504</v>
      </c>
    </row>
    <row r="2642" spans="1:7" ht="21" customHeight="1">
      <c r="A2642" s="18" t="s">
        <v>1733</v>
      </c>
      <c r="B2642" s="19" t="s">
        <v>1734</v>
      </c>
      <c r="C2642" s="18" t="s">
        <v>14</v>
      </c>
      <c r="D2642" s="18" t="s">
        <v>15</v>
      </c>
      <c r="E2642" s="20">
        <v>1</v>
      </c>
      <c r="F2642" s="21">
        <v>30.83</v>
      </c>
      <c r="G2642" s="21">
        <f>TRUNC(TRUNC(E2642,8)*F2642,2)</f>
        <v>30.83</v>
      </c>
    </row>
    <row r="2643" spans="1:7" ht="15" customHeight="1">
      <c r="A2643" s="1"/>
      <c r="B2643" s="1"/>
      <c r="C2643" s="1"/>
      <c r="D2643" s="1"/>
      <c r="E2643" s="77" t="s">
        <v>517</v>
      </c>
      <c r="F2643" s="77"/>
      <c r="G2643" s="22">
        <f>SUM(G2642:G2642)</f>
        <v>30.83</v>
      </c>
    </row>
    <row r="2644" spans="1:7" ht="15" customHeight="1">
      <c r="A2644" s="76" t="s">
        <v>518</v>
      </c>
      <c r="B2644" s="76"/>
      <c r="C2644" s="12" t="s">
        <v>4</v>
      </c>
      <c r="D2644" s="12" t="s">
        <v>501</v>
      </c>
      <c r="E2644" s="12" t="s">
        <v>502</v>
      </c>
      <c r="F2644" s="12" t="s">
        <v>503</v>
      </c>
      <c r="G2644" s="12" t="s">
        <v>504</v>
      </c>
    </row>
    <row r="2645" spans="1:7" ht="21" customHeight="1">
      <c r="A2645" s="18" t="s">
        <v>2177</v>
      </c>
      <c r="B2645" s="19" t="s">
        <v>2178</v>
      </c>
      <c r="C2645" s="18" t="s">
        <v>14</v>
      </c>
      <c r="D2645" s="18" t="s">
        <v>15</v>
      </c>
      <c r="E2645" s="20">
        <v>1</v>
      </c>
      <c r="F2645" s="21">
        <v>0.57999999999999996</v>
      </c>
      <c r="G2645" s="21">
        <f>TRUNC(TRUNC(E2645,8)*F2645,2)</f>
        <v>0.57999999999999996</v>
      </c>
    </row>
    <row r="2646" spans="1:7" ht="15" customHeight="1">
      <c r="A2646" s="1"/>
      <c r="B2646" s="1"/>
      <c r="C2646" s="1"/>
      <c r="D2646" s="1"/>
      <c r="E2646" s="77" t="s">
        <v>521</v>
      </c>
      <c r="F2646" s="77"/>
      <c r="G2646" s="22">
        <f>SUM(G2645:G2645)</f>
        <v>0.57999999999999996</v>
      </c>
    </row>
    <row r="2647" spans="1:7" ht="15" customHeight="1">
      <c r="A2647" s="1"/>
      <c r="B2647" s="1"/>
      <c r="C2647" s="1"/>
      <c r="D2647" s="1"/>
      <c r="E2647" s="78" t="s">
        <v>522</v>
      </c>
      <c r="F2647" s="78"/>
      <c r="G2647" s="4">
        <f>SUM(G2640,G2643,G2646)</f>
        <v>38.15</v>
      </c>
    </row>
    <row r="2648" spans="1:7" ht="15" customHeight="1">
      <c r="A2648" s="1"/>
      <c r="B2648" s="1"/>
      <c r="C2648" s="1"/>
      <c r="D2648" s="1"/>
      <c r="E2648" s="78" t="s">
        <v>523</v>
      </c>
      <c r="F2648" s="78"/>
      <c r="G2648" s="4">
        <f>ROUND(G2647*(0/100),2)</f>
        <v>0</v>
      </c>
    </row>
    <row r="2649" spans="1:7" ht="15" customHeight="1">
      <c r="A2649" s="1"/>
      <c r="B2649" s="1"/>
      <c r="C2649" s="1"/>
      <c r="D2649" s="1"/>
      <c r="E2649" s="78" t="s">
        <v>524</v>
      </c>
      <c r="F2649" s="78"/>
      <c r="G2649" s="4">
        <f>G2648+G2647</f>
        <v>38.15</v>
      </c>
    </row>
    <row r="2650" spans="1:7" ht="9.9499999999999993" customHeight="1">
      <c r="A2650" s="1"/>
      <c r="B2650" s="1"/>
      <c r="C2650" s="1"/>
      <c r="D2650" s="1"/>
      <c r="E2650" s="79"/>
      <c r="F2650" s="79"/>
      <c r="G2650" s="79"/>
    </row>
    <row r="2651" spans="1:7" ht="20.100000000000001" customHeight="1">
      <c r="A2651" s="80" t="s">
        <v>2179</v>
      </c>
      <c r="B2651" s="80"/>
      <c r="C2651" s="80"/>
      <c r="D2651" s="80"/>
      <c r="E2651" s="80"/>
      <c r="F2651" s="80"/>
      <c r="G2651" s="80"/>
    </row>
    <row r="2652" spans="1:7" ht="15" customHeight="1">
      <c r="A2652" s="76" t="s">
        <v>500</v>
      </c>
      <c r="B2652" s="76"/>
      <c r="C2652" s="12" t="s">
        <v>4</v>
      </c>
      <c r="D2652" s="12" t="s">
        <v>501</v>
      </c>
      <c r="E2652" s="12" t="s">
        <v>502</v>
      </c>
      <c r="F2652" s="12" t="s">
        <v>503</v>
      </c>
      <c r="G2652" s="12" t="s">
        <v>504</v>
      </c>
    </row>
    <row r="2653" spans="1:7" ht="21" customHeight="1">
      <c r="A2653" s="18" t="s">
        <v>1359</v>
      </c>
      <c r="B2653" s="19" t="s">
        <v>1360</v>
      </c>
      <c r="C2653" s="18" t="s">
        <v>14</v>
      </c>
      <c r="D2653" s="18" t="s">
        <v>15</v>
      </c>
      <c r="E2653" s="20">
        <v>1</v>
      </c>
      <c r="F2653" s="21">
        <v>3.39</v>
      </c>
      <c r="G2653" s="21">
        <f t="shared" ref="G2653:G2658" si="25">TRUNC(TRUNC(E2653,8)*F2653,2)</f>
        <v>3.39</v>
      </c>
    </row>
    <row r="2654" spans="1:7" ht="21" customHeight="1">
      <c r="A2654" s="18" t="s">
        <v>2164</v>
      </c>
      <c r="B2654" s="19" t="s">
        <v>2165</v>
      </c>
      <c r="C2654" s="18" t="s">
        <v>14</v>
      </c>
      <c r="D2654" s="18" t="s">
        <v>15</v>
      </c>
      <c r="E2654" s="20">
        <v>1</v>
      </c>
      <c r="F2654" s="21">
        <v>0.86</v>
      </c>
      <c r="G2654" s="21">
        <f t="shared" si="25"/>
        <v>0.86</v>
      </c>
    </row>
    <row r="2655" spans="1:7" ht="21" customHeight="1">
      <c r="A2655" s="18" t="s">
        <v>507</v>
      </c>
      <c r="B2655" s="19" t="s">
        <v>508</v>
      </c>
      <c r="C2655" s="18" t="s">
        <v>14</v>
      </c>
      <c r="D2655" s="18" t="s">
        <v>15</v>
      </c>
      <c r="E2655" s="20">
        <v>1</v>
      </c>
      <c r="F2655" s="21">
        <v>1.34</v>
      </c>
      <c r="G2655" s="21">
        <f t="shared" si="25"/>
        <v>1.34</v>
      </c>
    </row>
    <row r="2656" spans="1:7" ht="29.1" customHeight="1">
      <c r="A2656" s="18" t="s">
        <v>2166</v>
      </c>
      <c r="B2656" s="19" t="s">
        <v>2167</v>
      </c>
      <c r="C2656" s="18" t="s">
        <v>14</v>
      </c>
      <c r="D2656" s="18" t="s">
        <v>15</v>
      </c>
      <c r="E2656" s="20">
        <v>1</v>
      </c>
      <c r="F2656" s="21">
        <v>0.01</v>
      </c>
      <c r="G2656" s="21">
        <f t="shared" si="25"/>
        <v>0.01</v>
      </c>
    </row>
    <row r="2657" spans="1:7" ht="21" customHeight="1">
      <c r="A2657" s="18" t="s">
        <v>511</v>
      </c>
      <c r="B2657" s="19" t="s">
        <v>512</v>
      </c>
      <c r="C2657" s="18" t="s">
        <v>14</v>
      </c>
      <c r="D2657" s="18" t="s">
        <v>15</v>
      </c>
      <c r="E2657" s="20">
        <v>1</v>
      </c>
      <c r="F2657" s="21">
        <v>0.04</v>
      </c>
      <c r="G2657" s="21">
        <f t="shared" si="25"/>
        <v>0.04</v>
      </c>
    </row>
    <row r="2658" spans="1:7" ht="21" customHeight="1">
      <c r="A2658" s="18" t="s">
        <v>1365</v>
      </c>
      <c r="B2658" s="19" t="s">
        <v>1366</v>
      </c>
      <c r="C2658" s="18" t="s">
        <v>14</v>
      </c>
      <c r="D2658" s="18" t="s">
        <v>15</v>
      </c>
      <c r="E2658" s="20">
        <v>1</v>
      </c>
      <c r="F2658" s="21">
        <v>1.1000000000000001</v>
      </c>
      <c r="G2658" s="21">
        <f t="shared" si="25"/>
        <v>1.1000000000000001</v>
      </c>
    </row>
    <row r="2659" spans="1:7" ht="15" customHeight="1">
      <c r="A2659" s="1"/>
      <c r="B2659" s="1"/>
      <c r="C2659" s="1"/>
      <c r="D2659" s="1"/>
      <c r="E2659" s="77" t="s">
        <v>513</v>
      </c>
      <c r="F2659" s="77"/>
      <c r="G2659" s="22">
        <f>SUM(G2653:G2658)</f>
        <v>6.74</v>
      </c>
    </row>
    <row r="2660" spans="1:7" ht="15" customHeight="1">
      <c r="A2660" s="76" t="s">
        <v>514</v>
      </c>
      <c r="B2660" s="76"/>
      <c r="C2660" s="12" t="s">
        <v>4</v>
      </c>
      <c r="D2660" s="12" t="s">
        <v>501</v>
      </c>
      <c r="E2660" s="12" t="s">
        <v>502</v>
      </c>
      <c r="F2660" s="12" t="s">
        <v>503</v>
      </c>
      <c r="G2660" s="12" t="s">
        <v>504</v>
      </c>
    </row>
    <row r="2661" spans="1:7" ht="21" customHeight="1">
      <c r="A2661" s="18" t="s">
        <v>1736</v>
      </c>
      <c r="B2661" s="19" t="s">
        <v>1737</v>
      </c>
      <c r="C2661" s="18" t="s">
        <v>14</v>
      </c>
      <c r="D2661" s="18" t="s">
        <v>15</v>
      </c>
      <c r="E2661" s="20">
        <v>1</v>
      </c>
      <c r="F2661" s="21">
        <v>19.78</v>
      </c>
      <c r="G2661" s="21">
        <f>TRUNC(TRUNC(E2661,8)*F2661,2)</f>
        <v>19.78</v>
      </c>
    </row>
    <row r="2662" spans="1:7" ht="15" customHeight="1">
      <c r="A2662" s="1"/>
      <c r="B2662" s="1"/>
      <c r="C2662" s="1"/>
      <c r="D2662" s="1"/>
      <c r="E2662" s="77" t="s">
        <v>517</v>
      </c>
      <c r="F2662" s="77"/>
      <c r="G2662" s="22">
        <f>SUM(G2661:G2661)</f>
        <v>19.78</v>
      </c>
    </row>
    <row r="2663" spans="1:7" ht="15" customHeight="1">
      <c r="A2663" s="76" t="s">
        <v>518</v>
      </c>
      <c r="B2663" s="76"/>
      <c r="C2663" s="12" t="s">
        <v>4</v>
      </c>
      <c r="D2663" s="12" t="s">
        <v>501</v>
      </c>
      <c r="E2663" s="12" t="s">
        <v>502</v>
      </c>
      <c r="F2663" s="12" t="s">
        <v>503</v>
      </c>
      <c r="G2663" s="12" t="s">
        <v>504</v>
      </c>
    </row>
    <row r="2664" spans="1:7" ht="29.1" customHeight="1">
      <c r="A2664" s="18" t="s">
        <v>2180</v>
      </c>
      <c r="B2664" s="19" t="s">
        <v>2181</v>
      </c>
      <c r="C2664" s="18" t="s">
        <v>14</v>
      </c>
      <c r="D2664" s="18" t="s">
        <v>15</v>
      </c>
      <c r="E2664" s="20">
        <v>1</v>
      </c>
      <c r="F2664" s="21">
        <v>0.18</v>
      </c>
      <c r="G2664" s="21">
        <f>TRUNC(TRUNC(E2664,8)*F2664,2)</f>
        <v>0.18</v>
      </c>
    </row>
    <row r="2665" spans="1:7" ht="15" customHeight="1">
      <c r="A2665" s="1"/>
      <c r="B2665" s="1"/>
      <c r="C2665" s="1"/>
      <c r="D2665" s="1"/>
      <c r="E2665" s="77" t="s">
        <v>521</v>
      </c>
      <c r="F2665" s="77"/>
      <c r="G2665" s="22">
        <f>SUM(G2664:G2664)</f>
        <v>0.18</v>
      </c>
    </row>
    <row r="2666" spans="1:7" ht="15" customHeight="1">
      <c r="A2666" s="1"/>
      <c r="B2666" s="1"/>
      <c r="C2666" s="1"/>
      <c r="D2666" s="1"/>
      <c r="E2666" s="78" t="s">
        <v>522</v>
      </c>
      <c r="F2666" s="78"/>
      <c r="G2666" s="4">
        <f>SUM(G2659,G2662,G2665)</f>
        <v>26.700000000000003</v>
      </c>
    </row>
    <row r="2667" spans="1:7" ht="15" customHeight="1">
      <c r="A2667" s="1"/>
      <c r="B2667" s="1"/>
      <c r="C2667" s="1"/>
      <c r="D2667" s="1"/>
      <c r="E2667" s="78" t="s">
        <v>523</v>
      </c>
      <c r="F2667" s="78"/>
      <c r="G2667" s="4">
        <f>ROUND(G2666*(0/100),2)</f>
        <v>0</v>
      </c>
    </row>
    <row r="2668" spans="1:7" ht="15" customHeight="1">
      <c r="A2668" s="1"/>
      <c r="B2668" s="1"/>
      <c r="C2668" s="1"/>
      <c r="D2668" s="1"/>
      <c r="E2668" s="78" t="s">
        <v>524</v>
      </c>
      <c r="F2668" s="78"/>
      <c r="G2668" s="4">
        <f>G2667+G2666</f>
        <v>26.700000000000003</v>
      </c>
    </row>
    <row r="2669" spans="1:7" ht="9.9499999999999993" customHeight="1">
      <c r="A2669" s="1"/>
      <c r="B2669" s="1"/>
      <c r="C2669" s="1"/>
      <c r="D2669" s="1"/>
      <c r="E2669" s="79"/>
      <c r="F2669" s="79"/>
      <c r="G2669" s="79"/>
    </row>
    <row r="2670" spans="1:7" ht="20.100000000000001" customHeight="1">
      <c r="A2670" s="80" t="s">
        <v>2182</v>
      </c>
      <c r="B2670" s="80"/>
      <c r="C2670" s="80"/>
      <c r="D2670" s="80"/>
      <c r="E2670" s="80"/>
      <c r="F2670" s="80"/>
      <c r="G2670" s="80"/>
    </row>
    <row r="2671" spans="1:7" ht="15" customHeight="1">
      <c r="A2671" s="76" t="s">
        <v>500</v>
      </c>
      <c r="B2671" s="76"/>
      <c r="C2671" s="12" t="s">
        <v>4</v>
      </c>
      <c r="D2671" s="12" t="s">
        <v>501</v>
      </c>
      <c r="E2671" s="12" t="s">
        <v>502</v>
      </c>
      <c r="F2671" s="12" t="s">
        <v>503</v>
      </c>
      <c r="G2671" s="12" t="s">
        <v>504</v>
      </c>
    </row>
    <row r="2672" spans="1:7" ht="21" customHeight="1">
      <c r="A2672" s="18" t="s">
        <v>1359</v>
      </c>
      <c r="B2672" s="19" t="s">
        <v>1360</v>
      </c>
      <c r="C2672" s="18" t="s">
        <v>14</v>
      </c>
      <c r="D2672" s="18" t="s">
        <v>15</v>
      </c>
      <c r="E2672" s="20">
        <v>1</v>
      </c>
      <c r="F2672" s="21">
        <v>3.39</v>
      </c>
      <c r="G2672" s="21">
        <f t="shared" ref="G2672:G2677" si="26">TRUNC(TRUNC(E2672,8)*F2672,2)</f>
        <v>3.39</v>
      </c>
    </row>
    <row r="2673" spans="1:7" ht="21" customHeight="1">
      <c r="A2673" s="18" t="s">
        <v>2164</v>
      </c>
      <c r="B2673" s="19" t="s">
        <v>2165</v>
      </c>
      <c r="C2673" s="18" t="s">
        <v>14</v>
      </c>
      <c r="D2673" s="18" t="s">
        <v>15</v>
      </c>
      <c r="E2673" s="20">
        <v>1</v>
      </c>
      <c r="F2673" s="21">
        <v>0.86</v>
      </c>
      <c r="G2673" s="21">
        <f t="shared" si="26"/>
        <v>0.86</v>
      </c>
    </row>
    <row r="2674" spans="1:7" ht="21" customHeight="1">
      <c r="A2674" s="18" t="s">
        <v>507</v>
      </c>
      <c r="B2674" s="19" t="s">
        <v>508</v>
      </c>
      <c r="C2674" s="18" t="s">
        <v>14</v>
      </c>
      <c r="D2674" s="18" t="s">
        <v>15</v>
      </c>
      <c r="E2674" s="20">
        <v>1</v>
      </c>
      <c r="F2674" s="21">
        <v>1.34</v>
      </c>
      <c r="G2674" s="21">
        <f t="shared" si="26"/>
        <v>1.34</v>
      </c>
    </row>
    <row r="2675" spans="1:7" ht="29.1" customHeight="1">
      <c r="A2675" s="18" t="s">
        <v>2166</v>
      </c>
      <c r="B2675" s="19" t="s">
        <v>2167</v>
      </c>
      <c r="C2675" s="18" t="s">
        <v>14</v>
      </c>
      <c r="D2675" s="18" t="s">
        <v>15</v>
      </c>
      <c r="E2675" s="20">
        <v>1</v>
      </c>
      <c r="F2675" s="21">
        <v>0.01</v>
      </c>
      <c r="G2675" s="21">
        <f t="shared" si="26"/>
        <v>0.01</v>
      </c>
    </row>
    <row r="2676" spans="1:7" ht="21" customHeight="1">
      <c r="A2676" s="18" t="s">
        <v>511</v>
      </c>
      <c r="B2676" s="19" t="s">
        <v>512</v>
      </c>
      <c r="C2676" s="18" t="s">
        <v>14</v>
      </c>
      <c r="D2676" s="18" t="s">
        <v>15</v>
      </c>
      <c r="E2676" s="20">
        <v>1</v>
      </c>
      <c r="F2676" s="21">
        <v>0.04</v>
      </c>
      <c r="G2676" s="21">
        <f t="shared" si="26"/>
        <v>0.04</v>
      </c>
    </row>
    <row r="2677" spans="1:7" ht="21" customHeight="1">
      <c r="A2677" s="18" t="s">
        <v>1365</v>
      </c>
      <c r="B2677" s="19" t="s">
        <v>1366</v>
      </c>
      <c r="C2677" s="18" t="s">
        <v>14</v>
      </c>
      <c r="D2677" s="18" t="s">
        <v>15</v>
      </c>
      <c r="E2677" s="20">
        <v>1</v>
      </c>
      <c r="F2677" s="21">
        <v>1.1000000000000001</v>
      </c>
      <c r="G2677" s="21">
        <f t="shared" si="26"/>
        <v>1.1000000000000001</v>
      </c>
    </row>
    <row r="2678" spans="1:7" ht="15" customHeight="1">
      <c r="A2678" s="1"/>
      <c r="B2678" s="1"/>
      <c r="C2678" s="1"/>
      <c r="D2678" s="1"/>
      <c r="E2678" s="77" t="s">
        <v>513</v>
      </c>
      <c r="F2678" s="77"/>
      <c r="G2678" s="22">
        <f>SUM(G2672:G2677)</f>
        <v>6.74</v>
      </c>
    </row>
    <row r="2679" spans="1:7" ht="15" customHeight="1">
      <c r="A2679" s="76" t="s">
        <v>514</v>
      </c>
      <c r="B2679" s="76"/>
      <c r="C2679" s="12" t="s">
        <v>4</v>
      </c>
      <c r="D2679" s="12" t="s">
        <v>501</v>
      </c>
      <c r="E2679" s="12" t="s">
        <v>502</v>
      </c>
      <c r="F2679" s="12" t="s">
        <v>503</v>
      </c>
      <c r="G2679" s="12" t="s">
        <v>504</v>
      </c>
    </row>
    <row r="2680" spans="1:7" ht="15" customHeight="1">
      <c r="A2680" s="18" t="s">
        <v>1739</v>
      </c>
      <c r="B2680" s="19" t="s">
        <v>1740</v>
      </c>
      <c r="C2680" s="18" t="s">
        <v>14</v>
      </c>
      <c r="D2680" s="18" t="s">
        <v>15</v>
      </c>
      <c r="E2680" s="20">
        <v>1</v>
      </c>
      <c r="F2680" s="21">
        <v>25.65</v>
      </c>
      <c r="G2680" s="21">
        <f>TRUNC(TRUNC(E2680,8)*F2680,2)</f>
        <v>25.65</v>
      </c>
    </row>
    <row r="2681" spans="1:7" ht="15" customHeight="1">
      <c r="A2681" s="1"/>
      <c r="B2681" s="1"/>
      <c r="C2681" s="1"/>
      <c r="D2681" s="1"/>
      <c r="E2681" s="77" t="s">
        <v>517</v>
      </c>
      <c r="F2681" s="77"/>
      <c r="G2681" s="22">
        <f>SUM(G2680:G2680)</f>
        <v>25.65</v>
      </c>
    </row>
    <row r="2682" spans="1:7" ht="15" customHeight="1">
      <c r="A2682" s="76" t="s">
        <v>518</v>
      </c>
      <c r="B2682" s="76"/>
      <c r="C2682" s="12" t="s">
        <v>4</v>
      </c>
      <c r="D2682" s="12" t="s">
        <v>501</v>
      </c>
      <c r="E2682" s="12" t="s">
        <v>502</v>
      </c>
      <c r="F2682" s="12" t="s">
        <v>503</v>
      </c>
      <c r="G2682" s="12" t="s">
        <v>504</v>
      </c>
    </row>
    <row r="2683" spans="1:7" ht="21" customHeight="1">
      <c r="A2683" s="18" t="s">
        <v>2183</v>
      </c>
      <c r="B2683" s="19" t="s">
        <v>2184</v>
      </c>
      <c r="C2683" s="18" t="s">
        <v>14</v>
      </c>
      <c r="D2683" s="18" t="s">
        <v>15</v>
      </c>
      <c r="E2683" s="20">
        <v>1</v>
      </c>
      <c r="F2683" s="21">
        <v>0.34</v>
      </c>
      <c r="G2683" s="21">
        <f>TRUNC(TRUNC(E2683,8)*F2683,2)</f>
        <v>0.34</v>
      </c>
    </row>
    <row r="2684" spans="1:7" ht="15" customHeight="1">
      <c r="A2684" s="1"/>
      <c r="B2684" s="1"/>
      <c r="C2684" s="1"/>
      <c r="D2684" s="1"/>
      <c r="E2684" s="77" t="s">
        <v>521</v>
      </c>
      <c r="F2684" s="77"/>
      <c r="G2684" s="22">
        <f>SUM(G2683:G2683)</f>
        <v>0.34</v>
      </c>
    </row>
    <row r="2685" spans="1:7" ht="15" customHeight="1">
      <c r="A2685" s="1"/>
      <c r="B2685" s="1"/>
      <c r="C2685" s="1"/>
      <c r="D2685" s="1"/>
      <c r="E2685" s="78" t="s">
        <v>522</v>
      </c>
      <c r="F2685" s="78"/>
      <c r="G2685" s="4">
        <f>SUM(G2678,G2681,G2684)</f>
        <v>32.730000000000004</v>
      </c>
    </row>
    <row r="2686" spans="1:7" ht="15" customHeight="1">
      <c r="A2686" s="1"/>
      <c r="B2686" s="1"/>
      <c r="C2686" s="1"/>
      <c r="D2686" s="1"/>
      <c r="E2686" s="78" t="s">
        <v>523</v>
      </c>
      <c r="F2686" s="78"/>
      <c r="G2686" s="4">
        <f>ROUND(G2685*(0/100),2)</f>
        <v>0</v>
      </c>
    </row>
    <row r="2687" spans="1:7" ht="15" customHeight="1">
      <c r="A2687" s="1"/>
      <c r="B2687" s="1"/>
      <c r="C2687" s="1"/>
      <c r="D2687" s="1"/>
      <c r="E2687" s="78" t="s">
        <v>524</v>
      </c>
      <c r="F2687" s="78"/>
      <c r="G2687" s="4">
        <f>G2686+G2685</f>
        <v>32.730000000000004</v>
      </c>
    </row>
    <row r="2688" spans="1:7" ht="9.9499999999999993" customHeight="1">
      <c r="A2688" s="1"/>
      <c r="B2688" s="1"/>
      <c r="C2688" s="1"/>
      <c r="D2688" s="1"/>
      <c r="E2688" s="79"/>
      <c r="F2688" s="79"/>
      <c r="G2688" s="79"/>
    </row>
    <row r="2689" spans="1:7" ht="20.100000000000001" customHeight="1">
      <c r="A2689" s="80" t="s">
        <v>2185</v>
      </c>
      <c r="B2689" s="80"/>
      <c r="C2689" s="80"/>
      <c r="D2689" s="80"/>
      <c r="E2689" s="80"/>
      <c r="F2689" s="80"/>
      <c r="G2689" s="80"/>
    </row>
    <row r="2690" spans="1:7" ht="15" customHeight="1">
      <c r="A2690" s="76" t="s">
        <v>500</v>
      </c>
      <c r="B2690" s="76"/>
      <c r="C2690" s="12" t="s">
        <v>4</v>
      </c>
      <c r="D2690" s="12" t="s">
        <v>501</v>
      </c>
      <c r="E2690" s="12" t="s">
        <v>502</v>
      </c>
      <c r="F2690" s="12" t="s">
        <v>503</v>
      </c>
      <c r="G2690" s="12" t="s">
        <v>504</v>
      </c>
    </row>
    <row r="2691" spans="1:7" ht="21" customHeight="1">
      <c r="A2691" s="18" t="s">
        <v>1359</v>
      </c>
      <c r="B2691" s="19" t="s">
        <v>1360</v>
      </c>
      <c r="C2691" s="18" t="s">
        <v>14</v>
      </c>
      <c r="D2691" s="18" t="s">
        <v>15</v>
      </c>
      <c r="E2691" s="20">
        <v>1</v>
      </c>
      <c r="F2691" s="21">
        <v>3.39</v>
      </c>
      <c r="G2691" s="21">
        <f t="shared" ref="G2691:G2696" si="27">TRUNC(TRUNC(E2691,8)*F2691,2)</f>
        <v>3.39</v>
      </c>
    </row>
    <row r="2692" spans="1:7" ht="21" customHeight="1">
      <c r="A2692" s="18" t="s">
        <v>2164</v>
      </c>
      <c r="B2692" s="19" t="s">
        <v>2165</v>
      </c>
      <c r="C2692" s="18" t="s">
        <v>14</v>
      </c>
      <c r="D2692" s="18" t="s">
        <v>15</v>
      </c>
      <c r="E2692" s="20">
        <v>1</v>
      </c>
      <c r="F2692" s="21">
        <v>0.86</v>
      </c>
      <c r="G2692" s="21">
        <f t="shared" si="27"/>
        <v>0.86</v>
      </c>
    </row>
    <row r="2693" spans="1:7" ht="21" customHeight="1">
      <c r="A2693" s="18" t="s">
        <v>507</v>
      </c>
      <c r="B2693" s="19" t="s">
        <v>508</v>
      </c>
      <c r="C2693" s="18" t="s">
        <v>14</v>
      </c>
      <c r="D2693" s="18" t="s">
        <v>15</v>
      </c>
      <c r="E2693" s="20">
        <v>1</v>
      </c>
      <c r="F2693" s="21">
        <v>1.34</v>
      </c>
      <c r="G2693" s="21">
        <f t="shared" si="27"/>
        <v>1.34</v>
      </c>
    </row>
    <row r="2694" spans="1:7" ht="29.1" customHeight="1">
      <c r="A2694" s="18" t="s">
        <v>2166</v>
      </c>
      <c r="B2694" s="19" t="s">
        <v>2167</v>
      </c>
      <c r="C2694" s="18" t="s">
        <v>14</v>
      </c>
      <c r="D2694" s="18" t="s">
        <v>15</v>
      </c>
      <c r="E2694" s="20">
        <v>1</v>
      </c>
      <c r="F2694" s="21">
        <v>0.01</v>
      </c>
      <c r="G2694" s="21">
        <f t="shared" si="27"/>
        <v>0.01</v>
      </c>
    </row>
    <row r="2695" spans="1:7" ht="21" customHeight="1">
      <c r="A2695" s="18" t="s">
        <v>511</v>
      </c>
      <c r="B2695" s="19" t="s">
        <v>512</v>
      </c>
      <c r="C2695" s="18" t="s">
        <v>14</v>
      </c>
      <c r="D2695" s="18" t="s">
        <v>15</v>
      </c>
      <c r="E2695" s="20">
        <v>1</v>
      </c>
      <c r="F2695" s="21">
        <v>0.04</v>
      </c>
      <c r="G2695" s="21">
        <f t="shared" si="27"/>
        <v>0.04</v>
      </c>
    </row>
    <row r="2696" spans="1:7" ht="21" customHeight="1">
      <c r="A2696" s="18" t="s">
        <v>1365</v>
      </c>
      <c r="B2696" s="19" t="s">
        <v>1366</v>
      </c>
      <c r="C2696" s="18" t="s">
        <v>14</v>
      </c>
      <c r="D2696" s="18" t="s">
        <v>15</v>
      </c>
      <c r="E2696" s="20">
        <v>1</v>
      </c>
      <c r="F2696" s="21">
        <v>1.1000000000000001</v>
      </c>
      <c r="G2696" s="21">
        <f t="shared" si="27"/>
        <v>1.1000000000000001</v>
      </c>
    </row>
    <row r="2697" spans="1:7" ht="15" customHeight="1">
      <c r="A2697" s="1"/>
      <c r="B2697" s="1"/>
      <c r="C2697" s="1"/>
      <c r="D2697" s="1"/>
      <c r="E2697" s="77" t="s">
        <v>513</v>
      </c>
      <c r="F2697" s="77"/>
      <c r="G2697" s="22">
        <f>SUM(G2691:G2696)</f>
        <v>6.74</v>
      </c>
    </row>
    <row r="2698" spans="1:7" ht="15" customHeight="1">
      <c r="A2698" s="76" t="s">
        <v>514</v>
      </c>
      <c r="B2698" s="76"/>
      <c r="C2698" s="12" t="s">
        <v>4</v>
      </c>
      <c r="D2698" s="12" t="s">
        <v>501</v>
      </c>
      <c r="E2698" s="12" t="s">
        <v>502</v>
      </c>
      <c r="F2698" s="12" t="s">
        <v>503</v>
      </c>
      <c r="G2698" s="12" t="s">
        <v>504</v>
      </c>
    </row>
    <row r="2699" spans="1:7" ht="15" customHeight="1">
      <c r="A2699" s="18" t="s">
        <v>1742</v>
      </c>
      <c r="B2699" s="19" t="s">
        <v>1743</v>
      </c>
      <c r="C2699" s="18" t="s">
        <v>14</v>
      </c>
      <c r="D2699" s="18" t="s">
        <v>15</v>
      </c>
      <c r="E2699" s="20">
        <v>1</v>
      </c>
      <c r="F2699" s="21">
        <v>19.78</v>
      </c>
      <c r="G2699" s="21">
        <f>TRUNC(TRUNC(E2699,8)*F2699,2)</f>
        <v>19.78</v>
      </c>
    </row>
    <row r="2700" spans="1:7" ht="15" customHeight="1">
      <c r="A2700" s="1"/>
      <c r="B2700" s="1"/>
      <c r="C2700" s="1"/>
      <c r="D2700" s="1"/>
      <c r="E2700" s="77" t="s">
        <v>517</v>
      </c>
      <c r="F2700" s="77"/>
      <c r="G2700" s="22">
        <f>SUM(G2699:G2699)</f>
        <v>19.78</v>
      </c>
    </row>
    <row r="2701" spans="1:7" ht="15" customHeight="1">
      <c r="A2701" s="76" t="s">
        <v>518</v>
      </c>
      <c r="B2701" s="76"/>
      <c r="C2701" s="12" t="s">
        <v>4</v>
      </c>
      <c r="D2701" s="12" t="s">
        <v>501</v>
      </c>
      <c r="E2701" s="12" t="s">
        <v>502</v>
      </c>
      <c r="F2701" s="12" t="s">
        <v>503</v>
      </c>
      <c r="G2701" s="12" t="s">
        <v>504</v>
      </c>
    </row>
    <row r="2702" spans="1:7" ht="21" customHeight="1">
      <c r="A2702" s="18" t="s">
        <v>2186</v>
      </c>
      <c r="B2702" s="19" t="s">
        <v>2187</v>
      </c>
      <c r="C2702" s="18" t="s">
        <v>14</v>
      </c>
      <c r="D2702" s="18" t="s">
        <v>15</v>
      </c>
      <c r="E2702" s="20">
        <v>1</v>
      </c>
      <c r="F2702" s="21">
        <v>0.37</v>
      </c>
      <c r="G2702" s="21">
        <f>TRUNC(TRUNC(E2702,8)*F2702,2)</f>
        <v>0.37</v>
      </c>
    </row>
    <row r="2703" spans="1:7" ht="15" customHeight="1">
      <c r="A2703" s="1"/>
      <c r="B2703" s="1"/>
      <c r="C2703" s="1"/>
      <c r="D2703" s="1"/>
      <c r="E2703" s="77" t="s">
        <v>521</v>
      </c>
      <c r="F2703" s="77"/>
      <c r="G2703" s="22">
        <f>SUM(G2702:G2702)</f>
        <v>0.37</v>
      </c>
    </row>
    <row r="2704" spans="1:7" ht="15" customHeight="1">
      <c r="A2704" s="1"/>
      <c r="B2704" s="1"/>
      <c r="C2704" s="1"/>
      <c r="D2704" s="1"/>
      <c r="E2704" s="78" t="s">
        <v>522</v>
      </c>
      <c r="F2704" s="78"/>
      <c r="G2704" s="4">
        <f>SUM(G2697,G2700,G2703)</f>
        <v>26.890000000000004</v>
      </c>
    </row>
    <row r="2705" spans="1:7" ht="15" customHeight="1">
      <c r="A2705" s="1"/>
      <c r="B2705" s="1"/>
      <c r="C2705" s="1"/>
      <c r="D2705" s="1"/>
      <c r="E2705" s="78" t="s">
        <v>523</v>
      </c>
      <c r="F2705" s="78"/>
      <c r="G2705" s="4">
        <f>ROUND(G2704*(0/100),2)</f>
        <v>0</v>
      </c>
    </row>
    <row r="2706" spans="1:7" ht="15" customHeight="1">
      <c r="A2706" s="1"/>
      <c r="B2706" s="1"/>
      <c r="C2706" s="1"/>
      <c r="D2706" s="1"/>
      <c r="E2706" s="78" t="s">
        <v>524</v>
      </c>
      <c r="F2706" s="78"/>
      <c r="G2706" s="4">
        <f>G2705+G2704</f>
        <v>26.890000000000004</v>
      </c>
    </row>
    <row r="2707" spans="1:7" ht="9.9499999999999993" customHeight="1">
      <c r="A2707" s="1"/>
      <c r="B2707" s="1"/>
      <c r="C2707" s="1"/>
      <c r="D2707" s="1"/>
      <c r="E2707" s="79"/>
      <c r="F2707" s="79"/>
      <c r="G2707" s="79"/>
    </row>
    <row r="2708" spans="1:7" ht="20.100000000000001" customHeight="1">
      <c r="A2708" s="80" t="s">
        <v>2188</v>
      </c>
      <c r="B2708" s="80"/>
      <c r="C2708" s="80"/>
      <c r="D2708" s="80"/>
      <c r="E2708" s="80"/>
      <c r="F2708" s="80"/>
      <c r="G2708" s="80"/>
    </row>
    <row r="2709" spans="1:7" ht="15" customHeight="1">
      <c r="A2709" s="76" t="s">
        <v>500</v>
      </c>
      <c r="B2709" s="76"/>
      <c r="C2709" s="12" t="s">
        <v>4</v>
      </c>
      <c r="D2709" s="12" t="s">
        <v>501</v>
      </c>
      <c r="E2709" s="12" t="s">
        <v>502</v>
      </c>
      <c r="F2709" s="12" t="s">
        <v>503</v>
      </c>
      <c r="G2709" s="12" t="s">
        <v>504</v>
      </c>
    </row>
    <row r="2710" spans="1:7" ht="21" customHeight="1">
      <c r="A2710" s="18" t="s">
        <v>1359</v>
      </c>
      <c r="B2710" s="19" t="s">
        <v>1360</v>
      </c>
      <c r="C2710" s="18" t="s">
        <v>14</v>
      </c>
      <c r="D2710" s="18" t="s">
        <v>15</v>
      </c>
      <c r="E2710" s="20">
        <v>1</v>
      </c>
      <c r="F2710" s="21">
        <v>3.39</v>
      </c>
      <c r="G2710" s="21">
        <f t="shared" ref="G2710:G2715" si="28">TRUNC(TRUNC(E2710,8)*F2710,2)</f>
        <v>3.39</v>
      </c>
    </row>
    <row r="2711" spans="1:7" ht="21" customHeight="1">
      <c r="A2711" s="18" t="s">
        <v>2164</v>
      </c>
      <c r="B2711" s="19" t="s">
        <v>2165</v>
      </c>
      <c r="C2711" s="18" t="s">
        <v>14</v>
      </c>
      <c r="D2711" s="18" t="s">
        <v>15</v>
      </c>
      <c r="E2711" s="20">
        <v>1</v>
      </c>
      <c r="F2711" s="21">
        <v>0.86</v>
      </c>
      <c r="G2711" s="21">
        <f t="shared" si="28"/>
        <v>0.86</v>
      </c>
    </row>
    <row r="2712" spans="1:7" ht="21" customHeight="1">
      <c r="A2712" s="18" t="s">
        <v>507</v>
      </c>
      <c r="B2712" s="19" t="s">
        <v>508</v>
      </c>
      <c r="C2712" s="18" t="s">
        <v>14</v>
      </c>
      <c r="D2712" s="18" t="s">
        <v>15</v>
      </c>
      <c r="E2712" s="20">
        <v>1</v>
      </c>
      <c r="F2712" s="21">
        <v>1.34</v>
      </c>
      <c r="G2712" s="21">
        <f t="shared" si="28"/>
        <v>1.34</v>
      </c>
    </row>
    <row r="2713" spans="1:7" ht="29.1" customHeight="1">
      <c r="A2713" s="18" t="s">
        <v>2166</v>
      </c>
      <c r="B2713" s="19" t="s">
        <v>2167</v>
      </c>
      <c r="C2713" s="18" t="s">
        <v>14</v>
      </c>
      <c r="D2713" s="18" t="s">
        <v>15</v>
      </c>
      <c r="E2713" s="20">
        <v>1</v>
      </c>
      <c r="F2713" s="21">
        <v>0.01</v>
      </c>
      <c r="G2713" s="21">
        <f t="shared" si="28"/>
        <v>0.01</v>
      </c>
    </row>
    <row r="2714" spans="1:7" ht="21" customHeight="1">
      <c r="A2714" s="18" t="s">
        <v>511</v>
      </c>
      <c r="B2714" s="19" t="s">
        <v>512</v>
      </c>
      <c r="C2714" s="18" t="s">
        <v>14</v>
      </c>
      <c r="D2714" s="18" t="s">
        <v>15</v>
      </c>
      <c r="E2714" s="20">
        <v>1</v>
      </c>
      <c r="F2714" s="21">
        <v>0.04</v>
      </c>
      <c r="G2714" s="21">
        <f t="shared" si="28"/>
        <v>0.04</v>
      </c>
    </row>
    <row r="2715" spans="1:7" ht="21" customHeight="1">
      <c r="A2715" s="18" t="s">
        <v>1365</v>
      </c>
      <c r="B2715" s="19" t="s">
        <v>1366</v>
      </c>
      <c r="C2715" s="18" t="s">
        <v>14</v>
      </c>
      <c r="D2715" s="18" t="s">
        <v>15</v>
      </c>
      <c r="E2715" s="20">
        <v>1</v>
      </c>
      <c r="F2715" s="21">
        <v>1.1000000000000001</v>
      </c>
      <c r="G2715" s="21">
        <f t="shared" si="28"/>
        <v>1.1000000000000001</v>
      </c>
    </row>
    <row r="2716" spans="1:7" ht="15" customHeight="1">
      <c r="A2716" s="1"/>
      <c r="B2716" s="1"/>
      <c r="C2716" s="1"/>
      <c r="D2716" s="1"/>
      <c r="E2716" s="77" t="s">
        <v>513</v>
      </c>
      <c r="F2716" s="77"/>
      <c r="G2716" s="22">
        <f>SUM(G2710:G2715)</f>
        <v>6.74</v>
      </c>
    </row>
    <row r="2717" spans="1:7" ht="15" customHeight="1">
      <c r="A2717" s="76" t="s">
        <v>514</v>
      </c>
      <c r="B2717" s="76"/>
      <c r="C2717" s="12" t="s">
        <v>4</v>
      </c>
      <c r="D2717" s="12" t="s">
        <v>501</v>
      </c>
      <c r="E2717" s="12" t="s">
        <v>502</v>
      </c>
      <c r="F2717" s="12" t="s">
        <v>503</v>
      </c>
      <c r="G2717" s="12" t="s">
        <v>504</v>
      </c>
    </row>
    <row r="2718" spans="1:7" ht="15" customHeight="1">
      <c r="A2718" s="18" t="s">
        <v>1745</v>
      </c>
      <c r="B2718" s="19" t="s">
        <v>1746</v>
      </c>
      <c r="C2718" s="18" t="s">
        <v>14</v>
      </c>
      <c r="D2718" s="18" t="s">
        <v>15</v>
      </c>
      <c r="E2718" s="20">
        <v>1</v>
      </c>
      <c r="F2718" s="21">
        <v>36.08</v>
      </c>
      <c r="G2718" s="21">
        <f>TRUNC(TRUNC(E2718,8)*F2718,2)</f>
        <v>36.08</v>
      </c>
    </row>
    <row r="2719" spans="1:7" ht="15" customHeight="1">
      <c r="A2719" s="1"/>
      <c r="B2719" s="1"/>
      <c r="C2719" s="1"/>
      <c r="D2719" s="1"/>
      <c r="E2719" s="77" t="s">
        <v>517</v>
      </c>
      <c r="F2719" s="77"/>
      <c r="G2719" s="22">
        <f>SUM(G2718:G2718)</f>
        <v>36.08</v>
      </c>
    </row>
    <row r="2720" spans="1:7" ht="15" customHeight="1">
      <c r="A2720" s="76" t="s">
        <v>518</v>
      </c>
      <c r="B2720" s="76"/>
      <c r="C2720" s="12" t="s">
        <v>4</v>
      </c>
      <c r="D2720" s="12" t="s">
        <v>501</v>
      </c>
      <c r="E2720" s="12" t="s">
        <v>502</v>
      </c>
      <c r="F2720" s="12" t="s">
        <v>503</v>
      </c>
      <c r="G2720" s="12" t="s">
        <v>504</v>
      </c>
    </row>
    <row r="2721" spans="1:7" ht="21" customHeight="1">
      <c r="A2721" s="18" t="s">
        <v>2189</v>
      </c>
      <c r="B2721" s="19" t="s">
        <v>2190</v>
      </c>
      <c r="C2721" s="18" t="s">
        <v>14</v>
      </c>
      <c r="D2721" s="18" t="s">
        <v>15</v>
      </c>
      <c r="E2721" s="20">
        <v>1</v>
      </c>
      <c r="F2721" s="21">
        <v>0.68</v>
      </c>
      <c r="G2721" s="21">
        <f>TRUNC(TRUNC(E2721,8)*F2721,2)</f>
        <v>0.68</v>
      </c>
    </row>
    <row r="2722" spans="1:7" ht="15" customHeight="1">
      <c r="A2722" s="1"/>
      <c r="B2722" s="1"/>
      <c r="C2722" s="1"/>
      <c r="D2722" s="1"/>
      <c r="E2722" s="77" t="s">
        <v>521</v>
      </c>
      <c r="F2722" s="77"/>
      <c r="G2722" s="22">
        <f>SUM(G2721:G2721)</f>
        <v>0.68</v>
      </c>
    </row>
    <row r="2723" spans="1:7" ht="15" customHeight="1">
      <c r="A2723" s="1"/>
      <c r="B2723" s="1"/>
      <c r="C2723" s="1"/>
      <c r="D2723" s="1"/>
      <c r="E2723" s="78" t="s">
        <v>522</v>
      </c>
      <c r="F2723" s="78"/>
      <c r="G2723" s="4">
        <f>SUM(G2716,G2719,G2722)</f>
        <v>43.5</v>
      </c>
    </row>
    <row r="2724" spans="1:7" ht="15" customHeight="1">
      <c r="A2724" s="1"/>
      <c r="B2724" s="1"/>
      <c r="C2724" s="1"/>
      <c r="D2724" s="1"/>
      <c r="E2724" s="78" t="s">
        <v>523</v>
      </c>
      <c r="F2724" s="78"/>
      <c r="G2724" s="4">
        <f>ROUND(G2723*(0/100),2)</f>
        <v>0</v>
      </c>
    </row>
    <row r="2725" spans="1:7" ht="15" customHeight="1">
      <c r="A2725" s="1"/>
      <c r="B2725" s="1"/>
      <c r="C2725" s="1"/>
      <c r="D2725" s="1"/>
      <c r="E2725" s="78" t="s">
        <v>524</v>
      </c>
      <c r="F2725" s="78"/>
      <c r="G2725" s="4">
        <f>G2724+G2723</f>
        <v>43.5</v>
      </c>
    </row>
    <row r="2726" spans="1:7" ht="9.9499999999999993" customHeight="1">
      <c r="A2726" s="1"/>
      <c r="B2726" s="1"/>
      <c r="C2726" s="1"/>
      <c r="D2726" s="1"/>
      <c r="E2726" s="79"/>
      <c r="F2726" s="79"/>
      <c r="G2726" s="79"/>
    </row>
    <row r="2727" spans="1:7" ht="20.100000000000001" customHeight="1">
      <c r="A2727" s="80" t="s">
        <v>2191</v>
      </c>
      <c r="B2727" s="80"/>
      <c r="C2727" s="80"/>
      <c r="D2727" s="80"/>
      <c r="E2727" s="80"/>
      <c r="F2727" s="80"/>
      <c r="G2727" s="80"/>
    </row>
    <row r="2728" spans="1:7" ht="15" customHeight="1">
      <c r="A2728" s="76" t="s">
        <v>500</v>
      </c>
      <c r="B2728" s="76"/>
      <c r="C2728" s="12" t="s">
        <v>4</v>
      </c>
      <c r="D2728" s="12" t="s">
        <v>501</v>
      </c>
      <c r="E2728" s="12" t="s">
        <v>502</v>
      </c>
      <c r="F2728" s="12" t="s">
        <v>503</v>
      </c>
      <c r="G2728" s="12" t="s">
        <v>504</v>
      </c>
    </row>
    <row r="2729" spans="1:7" ht="21" customHeight="1">
      <c r="A2729" s="18" t="s">
        <v>1359</v>
      </c>
      <c r="B2729" s="19" t="s">
        <v>1360</v>
      </c>
      <c r="C2729" s="18" t="s">
        <v>14</v>
      </c>
      <c r="D2729" s="18" t="s">
        <v>15</v>
      </c>
      <c r="E2729" s="20">
        <v>1</v>
      </c>
      <c r="F2729" s="21">
        <v>3.39</v>
      </c>
      <c r="G2729" s="21">
        <f t="shared" ref="G2729:G2734" si="29">TRUNC(TRUNC(E2729,8)*F2729,2)</f>
        <v>3.39</v>
      </c>
    </row>
    <row r="2730" spans="1:7" ht="21" customHeight="1">
      <c r="A2730" s="18" t="s">
        <v>2164</v>
      </c>
      <c r="B2730" s="19" t="s">
        <v>2165</v>
      </c>
      <c r="C2730" s="18" t="s">
        <v>14</v>
      </c>
      <c r="D2730" s="18" t="s">
        <v>15</v>
      </c>
      <c r="E2730" s="20">
        <v>1</v>
      </c>
      <c r="F2730" s="21">
        <v>0.86</v>
      </c>
      <c r="G2730" s="21">
        <f t="shared" si="29"/>
        <v>0.86</v>
      </c>
    </row>
    <row r="2731" spans="1:7" ht="21" customHeight="1">
      <c r="A2731" s="18" t="s">
        <v>507</v>
      </c>
      <c r="B2731" s="19" t="s">
        <v>508</v>
      </c>
      <c r="C2731" s="18" t="s">
        <v>14</v>
      </c>
      <c r="D2731" s="18" t="s">
        <v>15</v>
      </c>
      <c r="E2731" s="20">
        <v>1</v>
      </c>
      <c r="F2731" s="21">
        <v>1.34</v>
      </c>
      <c r="G2731" s="21">
        <f t="shared" si="29"/>
        <v>1.34</v>
      </c>
    </row>
    <row r="2732" spans="1:7" ht="29.1" customHeight="1">
      <c r="A2732" s="18" t="s">
        <v>2166</v>
      </c>
      <c r="B2732" s="19" t="s">
        <v>2167</v>
      </c>
      <c r="C2732" s="18" t="s">
        <v>14</v>
      </c>
      <c r="D2732" s="18" t="s">
        <v>15</v>
      </c>
      <c r="E2732" s="20">
        <v>1</v>
      </c>
      <c r="F2732" s="21">
        <v>0.01</v>
      </c>
      <c r="G2732" s="21">
        <f t="shared" si="29"/>
        <v>0.01</v>
      </c>
    </row>
    <row r="2733" spans="1:7" ht="21" customHeight="1">
      <c r="A2733" s="18" t="s">
        <v>511</v>
      </c>
      <c r="B2733" s="19" t="s">
        <v>512</v>
      </c>
      <c r="C2733" s="18" t="s">
        <v>14</v>
      </c>
      <c r="D2733" s="18" t="s">
        <v>15</v>
      </c>
      <c r="E2733" s="20">
        <v>1</v>
      </c>
      <c r="F2733" s="21">
        <v>0.04</v>
      </c>
      <c r="G2733" s="21">
        <f t="shared" si="29"/>
        <v>0.04</v>
      </c>
    </row>
    <row r="2734" spans="1:7" ht="21" customHeight="1">
      <c r="A2734" s="18" t="s">
        <v>1365</v>
      </c>
      <c r="B2734" s="19" t="s">
        <v>1366</v>
      </c>
      <c r="C2734" s="18" t="s">
        <v>14</v>
      </c>
      <c r="D2734" s="18" t="s">
        <v>15</v>
      </c>
      <c r="E2734" s="20">
        <v>1</v>
      </c>
      <c r="F2734" s="21">
        <v>1.1000000000000001</v>
      </c>
      <c r="G2734" s="21">
        <f t="shared" si="29"/>
        <v>1.1000000000000001</v>
      </c>
    </row>
    <row r="2735" spans="1:7" ht="15" customHeight="1">
      <c r="A2735" s="1"/>
      <c r="B2735" s="1"/>
      <c r="C2735" s="1"/>
      <c r="D2735" s="1"/>
      <c r="E2735" s="77" t="s">
        <v>513</v>
      </c>
      <c r="F2735" s="77"/>
      <c r="G2735" s="22">
        <f>SUM(G2729:G2734)</f>
        <v>6.74</v>
      </c>
    </row>
    <row r="2736" spans="1:7" ht="15" customHeight="1">
      <c r="A2736" s="76" t="s">
        <v>514</v>
      </c>
      <c r="B2736" s="76"/>
      <c r="C2736" s="12" t="s">
        <v>4</v>
      </c>
      <c r="D2736" s="12" t="s">
        <v>501</v>
      </c>
      <c r="E2736" s="12" t="s">
        <v>502</v>
      </c>
      <c r="F2736" s="12" t="s">
        <v>503</v>
      </c>
      <c r="G2736" s="12" t="s">
        <v>504</v>
      </c>
    </row>
    <row r="2737" spans="1:7" ht="15" customHeight="1">
      <c r="A2737" s="18" t="s">
        <v>1748</v>
      </c>
      <c r="B2737" s="19" t="s">
        <v>1749</v>
      </c>
      <c r="C2737" s="18" t="s">
        <v>14</v>
      </c>
      <c r="D2737" s="18" t="s">
        <v>15</v>
      </c>
      <c r="E2737" s="20">
        <v>1</v>
      </c>
      <c r="F2737" s="21">
        <v>19.48</v>
      </c>
      <c r="G2737" s="21">
        <f>TRUNC(TRUNC(E2737,8)*F2737,2)</f>
        <v>19.48</v>
      </c>
    </row>
    <row r="2738" spans="1:7" ht="15" customHeight="1">
      <c r="A2738" s="1"/>
      <c r="B2738" s="1"/>
      <c r="C2738" s="1"/>
      <c r="D2738" s="1"/>
      <c r="E2738" s="77" t="s">
        <v>517</v>
      </c>
      <c r="F2738" s="77"/>
      <c r="G2738" s="22">
        <f>SUM(G2737:G2737)</f>
        <v>19.48</v>
      </c>
    </row>
    <row r="2739" spans="1:7" ht="15" customHeight="1">
      <c r="A2739" s="76" t="s">
        <v>518</v>
      </c>
      <c r="B2739" s="76"/>
      <c r="C2739" s="12" t="s">
        <v>4</v>
      </c>
      <c r="D2739" s="12" t="s">
        <v>501</v>
      </c>
      <c r="E2739" s="12" t="s">
        <v>502</v>
      </c>
      <c r="F2739" s="12" t="s">
        <v>503</v>
      </c>
      <c r="G2739" s="12" t="s">
        <v>504</v>
      </c>
    </row>
    <row r="2740" spans="1:7" ht="29.1" customHeight="1">
      <c r="A2740" s="18" t="s">
        <v>2192</v>
      </c>
      <c r="B2740" s="19" t="s">
        <v>2193</v>
      </c>
      <c r="C2740" s="18" t="s">
        <v>14</v>
      </c>
      <c r="D2740" s="18" t="s">
        <v>15</v>
      </c>
      <c r="E2740" s="20">
        <v>1</v>
      </c>
      <c r="F2740" s="21">
        <v>0.18</v>
      </c>
      <c r="G2740" s="21">
        <f>TRUNC(TRUNC(E2740,8)*F2740,2)</f>
        <v>0.18</v>
      </c>
    </row>
    <row r="2741" spans="1:7" ht="15" customHeight="1">
      <c r="A2741" s="1"/>
      <c r="B2741" s="1"/>
      <c r="C2741" s="1"/>
      <c r="D2741" s="1"/>
      <c r="E2741" s="77" t="s">
        <v>521</v>
      </c>
      <c r="F2741" s="77"/>
      <c r="G2741" s="22">
        <f>SUM(G2740:G2740)</f>
        <v>0.18</v>
      </c>
    </row>
    <row r="2742" spans="1:7" ht="15" customHeight="1">
      <c r="A2742" s="1"/>
      <c r="B2742" s="1"/>
      <c r="C2742" s="1"/>
      <c r="D2742" s="1"/>
      <c r="E2742" s="78" t="s">
        <v>522</v>
      </c>
      <c r="F2742" s="78"/>
      <c r="G2742" s="4">
        <f>SUM(G2735,G2738,G2741)</f>
        <v>26.4</v>
      </c>
    </row>
    <row r="2743" spans="1:7" ht="15" customHeight="1">
      <c r="A2743" s="1"/>
      <c r="B2743" s="1"/>
      <c r="C2743" s="1"/>
      <c r="D2743" s="1"/>
      <c r="E2743" s="78" t="s">
        <v>523</v>
      </c>
      <c r="F2743" s="78"/>
      <c r="G2743" s="4">
        <f>ROUND(G2742*(0/100),2)</f>
        <v>0</v>
      </c>
    </row>
    <row r="2744" spans="1:7" ht="15" customHeight="1">
      <c r="A2744" s="1"/>
      <c r="B2744" s="1"/>
      <c r="C2744" s="1"/>
      <c r="D2744" s="1"/>
      <c r="E2744" s="78" t="s">
        <v>524</v>
      </c>
      <c r="F2744" s="78"/>
      <c r="G2744" s="4">
        <f>G2743+G2742</f>
        <v>26.4</v>
      </c>
    </row>
    <row r="2745" spans="1:7" ht="9.9499999999999993" customHeight="1">
      <c r="A2745" s="1"/>
      <c r="B2745" s="1"/>
      <c r="C2745" s="1"/>
      <c r="D2745" s="1"/>
      <c r="E2745" s="79"/>
      <c r="F2745" s="79"/>
      <c r="G2745" s="79"/>
    </row>
    <row r="2746" spans="1:7" ht="20.100000000000001" customHeight="1">
      <c r="A2746" s="80" t="s">
        <v>2194</v>
      </c>
      <c r="B2746" s="80"/>
      <c r="C2746" s="80"/>
      <c r="D2746" s="80"/>
      <c r="E2746" s="80"/>
      <c r="F2746" s="80"/>
      <c r="G2746" s="80"/>
    </row>
    <row r="2747" spans="1:7" ht="15" customHeight="1">
      <c r="A2747" s="76" t="s">
        <v>500</v>
      </c>
      <c r="B2747" s="76"/>
      <c r="C2747" s="12" t="s">
        <v>4</v>
      </c>
      <c r="D2747" s="12" t="s">
        <v>501</v>
      </c>
      <c r="E2747" s="12" t="s">
        <v>502</v>
      </c>
      <c r="F2747" s="12" t="s">
        <v>503</v>
      </c>
      <c r="G2747" s="12" t="s">
        <v>504</v>
      </c>
    </row>
    <row r="2748" spans="1:7" ht="21" customHeight="1">
      <c r="A2748" s="18" t="s">
        <v>1359</v>
      </c>
      <c r="B2748" s="19" t="s">
        <v>1360</v>
      </c>
      <c r="C2748" s="18" t="s">
        <v>14</v>
      </c>
      <c r="D2748" s="18" t="s">
        <v>15</v>
      </c>
      <c r="E2748" s="20">
        <v>1</v>
      </c>
      <c r="F2748" s="21">
        <v>3.39</v>
      </c>
      <c r="G2748" s="21">
        <f t="shared" ref="G2748:G2753" si="30">TRUNC(TRUNC(E2748,8)*F2748,2)</f>
        <v>3.39</v>
      </c>
    </row>
    <row r="2749" spans="1:7" ht="21" customHeight="1">
      <c r="A2749" s="18" t="s">
        <v>2164</v>
      </c>
      <c r="B2749" s="19" t="s">
        <v>2165</v>
      </c>
      <c r="C2749" s="18" t="s">
        <v>14</v>
      </c>
      <c r="D2749" s="18" t="s">
        <v>15</v>
      </c>
      <c r="E2749" s="20">
        <v>1</v>
      </c>
      <c r="F2749" s="21">
        <v>0.86</v>
      </c>
      <c r="G2749" s="21">
        <f t="shared" si="30"/>
        <v>0.86</v>
      </c>
    </row>
    <row r="2750" spans="1:7" ht="21" customHeight="1">
      <c r="A2750" s="18" t="s">
        <v>507</v>
      </c>
      <c r="B2750" s="19" t="s">
        <v>508</v>
      </c>
      <c r="C2750" s="18" t="s">
        <v>14</v>
      </c>
      <c r="D2750" s="18" t="s">
        <v>15</v>
      </c>
      <c r="E2750" s="20">
        <v>1</v>
      </c>
      <c r="F2750" s="21">
        <v>1.34</v>
      </c>
      <c r="G2750" s="21">
        <f t="shared" si="30"/>
        <v>1.34</v>
      </c>
    </row>
    <row r="2751" spans="1:7" ht="29.1" customHeight="1">
      <c r="A2751" s="18" t="s">
        <v>2166</v>
      </c>
      <c r="B2751" s="19" t="s">
        <v>2167</v>
      </c>
      <c r="C2751" s="18" t="s">
        <v>14</v>
      </c>
      <c r="D2751" s="18" t="s">
        <v>15</v>
      </c>
      <c r="E2751" s="20">
        <v>1</v>
      </c>
      <c r="F2751" s="21">
        <v>0.01</v>
      </c>
      <c r="G2751" s="21">
        <f t="shared" si="30"/>
        <v>0.01</v>
      </c>
    </row>
    <row r="2752" spans="1:7" ht="21" customHeight="1">
      <c r="A2752" s="18" t="s">
        <v>511</v>
      </c>
      <c r="B2752" s="19" t="s">
        <v>512</v>
      </c>
      <c r="C2752" s="18" t="s">
        <v>14</v>
      </c>
      <c r="D2752" s="18" t="s">
        <v>15</v>
      </c>
      <c r="E2752" s="20">
        <v>1</v>
      </c>
      <c r="F2752" s="21">
        <v>0.04</v>
      </c>
      <c r="G2752" s="21">
        <f t="shared" si="30"/>
        <v>0.04</v>
      </c>
    </row>
    <row r="2753" spans="1:7" ht="21" customHeight="1">
      <c r="A2753" s="18" t="s">
        <v>1365</v>
      </c>
      <c r="B2753" s="19" t="s">
        <v>1366</v>
      </c>
      <c r="C2753" s="18" t="s">
        <v>14</v>
      </c>
      <c r="D2753" s="18" t="s">
        <v>15</v>
      </c>
      <c r="E2753" s="20">
        <v>1</v>
      </c>
      <c r="F2753" s="21">
        <v>1.1000000000000001</v>
      </c>
      <c r="G2753" s="21">
        <f t="shared" si="30"/>
        <v>1.1000000000000001</v>
      </c>
    </row>
    <row r="2754" spans="1:7" ht="15" customHeight="1">
      <c r="A2754" s="1"/>
      <c r="B2754" s="1"/>
      <c r="C2754" s="1"/>
      <c r="D2754" s="1"/>
      <c r="E2754" s="77" t="s">
        <v>513</v>
      </c>
      <c r="F2754" s="77"/>
      <c r="G2754" s="22">
        <f>SUM(G2748:G2753)</f>
        <v>6.74</v>
      </c>
    </row>
    <row r="2755" spans="1:7" ht="15" customHeight="1">
      <c r="A2755" s="76" t="s">
        <v>514</v>
      </c>
      <c r="B2755" s="76"/>
      <c r="C2755" s="12" t="s">
        <v>4</v>
      </c>
      <c r="D2755" s="12" t="s">
        <v>501</v>
      </c>
      <c r="E2755" s="12" t="s">
        <v>502</v>
      </c>
      <c r="F2755" s="12" t="s">
        <v>503</v>
      </c>
      <c r="G2755" s="12" t="s">
        <v>504</v>
      </c>
    </row>
    <row r="2756" spans="1:7" ht="21" customHeight="1">
      <c r="A2756" s="18" t="s">
        <v>1751</v>
      </c>
      <c r="B2756" s="19" t="s">
        <v>1752</v>
      </c>
      <c r="C2756" s="18" t="s">
        <v>14</v>
      </c>
      <c r="D2756" s="18" t="s">
        <v>15</v>
      </c>
      <c r="E2756" s="20">
        <v>1</v>
      </c>
      <c r="F2756" s="21">
        <v>25.15</v>
      </c>
      <c r="G2756" s="21">
        <f>TRUNC(TRUNC(E2756,8)*F2756,2)</f>
        <v>25.15</v>
      </c>
    </row>
    <row r="2757" spans="1:7" ht="15" customHeight="1">
      <c r="A2757" s="1"/>
      <c r="B2757" s="1"/>
      <c r="C2757" s="1"/>
      <c r="D2757" s="1"/>
      <c r="E2757" s="77" t="s">
        <v>517</v>
      </c>
      <c r="F2757" s="77"/>
      <c r="G2757" s="22">
        <f>SUM(G2756:G2756)</f>
        <v>25.15</v>
      </c>
    </row>
    <row r="2758" spans="1:7" ht="15" customHeight="1">
      <c r="A2758" s="76" t="s">
        <v>518</v>
      </c>
      <c r="B2758" s="76"/>
      <c r="C2758" s="12" t="s">
        <v>4</v>
      </c>
      <c r="D2758" s="12" t="s">
        <v>501</v>
      </c>
      <c r="E2758" s="12" t="s">
        <v>502</v>
      </c>
      <c r="F2758" s="12" t="s">
        <v>503</v>
      </c>
      <c r="G2758" s="12" t="s">
        <v>504</v>
      </c>
    </row>
    <row r="2759" spans="1:7" ht="29.1" customHeight="1">
      <c r="A2759" s="18" t="s">
        <v>2195</v>
      </c>
      <c r="B2759" s="19" t="s">
        <v>2196</v>
      </c>
      <c r="C2759" s="18" t="s">
        <v>14</v>
      </c>
      <c r="D2759" s="18" t="s">
        <v>15</v>
      </c>
      <c r="E2759" s="20">
        <v>1</v>
      </c>
      <c r="F2759" s="21">
        <v>0.33</v>
      </c>
      <c r="G2759" s="21">
        <f>TRUNC(TRUNC(E2759,8)*F2759,2)</f>
        <v>0.33</v>
      </c>
    </row>
    <row r="2760" spans="1:7" ht="15" customHeight="1">
      <c r="A2760" s="1"/>
      <c r="B2760" s="1"/>
      <c r="C2760" s="1"/>
      <c r="D2760" s="1"/>
      <c r="E2760" s="77" t="s">
        <v>521</v>
      </c>
      <c r="F2760" s="77"/>
      <c r="G2760" s="22">
        <f>SUM(G2759:G2759)</f>
        <v>0.33</v>
      </c>
    </row>
    <row r="2761" spans="1:7" ht="15" customHeight="1">
      <c r="A2761" s="1"/>
      <c r="B2761" s="1"/>
      <c r="C2761" s="1"/>
      <c r="D2761" s="1"/>
      <c r="E2761" s="78" t="s">
        <v>522</v>
      </c>
      <c r="F2761" s="78"/>
      <c r="G2761" s="4">
        <f>SUM(G2754,G2757,G2760)</f>
        <v>32.22</v>
      </c>
    </row>
    <row r="2762" spans="1:7" ht="15" customHeight="1">
      <c r="A2762" s="1"/>
      <c r="B2762" s="1"/>
      <c r="C2762" s="1"/>
      <c r="D2762" s="1"/>
      <c r="E2762" s="78" t="s">
        <v>523</v>
      </c>
      <c r="F2762" s="78"/>
      <c r="G2762" s="4">
        <f>ROUND(G2761*(0/100),2)</f>
        <v>0</v>
      </c>
    </row>
    <row r="2763" spans="1:7" ht="15" customHeight="1">
      <c r="A2763" s="1"/>
      <c r="B2763" s="1"/>
      <c r="C2763" s="1"/>
      <c r="D2763" s="1"/>
      <c r="E2763" s="78" t="s">
        <v>524</v>
      </c>
      <c r="F2763" s="78"/>
      <c r="G2763" s="4">
        <f>G2762+G2761</f>
        <v>32.22</v>
      </c>
    </row>
    <row r="2764" spans="1:7" ht="9.9499999999999993" customHeight="1">
      <c r="A2764" s="1"/>
      <c r="B2764" s="1"/>
      <c r="C2764" s="1"/>
      <c r="D2764" s="1"/>
      <c r="E2764" s="79"/>
      <c r="F2764" s="79"/>
      <c r="G2764" s="79"/>
    </row>
    <row r="2765" spans="1:7" ht="20.100000000000001" customHeight="1">
      <c r="A2765" s="80" t="s">
        <v>2197</v>
      </c>
      <c r="B2765" s="80"/>
      <c r="C2765" s="80"/>
      <c r="D2765" s="80"/>
      <c r="E2765" s="80"/>
      <c r="F2765" s="80"/>
      <c r="G2765" s="80"/>
    </row>
    <row r="2766" spans="1:7" ht="15" customHeight="1">
      <c r="A2766" s="76" t="s">
        <v>500</v>
      </c>
      <c r="B2766" s="76"/>
      <c r="C2766" s="12" t="s">
        <v>4</v>
      </c>
      <c r="D2766" s="12" t="s">
        <v>501</v>
      </c>
      <c r="E2766" s="12" t="s">
        <v>502</v>
      </c>
      <c r="F2766" s="12" t="s">
        <v>503</v>
      </c>
      <c r="G2766" s="12" t="s">
        <v>504</v>
      </c>
    </row>
    <row r="2767" spans="1:7" ht="21" customHeight="1">
      <c r="A2767" s="18" t="s">
        <v>1359</v>
      </c>
      <c r="B2767" s="19" t="s">
        <v>1360</v>
      </c>
      <c r="C2767" s="18" t="s">
        <v>14</v>
      </c>
      <c r="D2767" s="18" t="s">
        <v>15</v>
      </c>
      <c r="E2767" s="20">
        <v>1</v>
      </c>
      <c r="F2767" s="21">
        <v>3.39</v>
      </c>
      <c r="G2767" s="21">
        <f t="shared" ref="G2767:G2772" si="31">TRUNC(TRUNC(E2767,8)*F2767,2)</f>
        <v>3.39</v>
      </c>
    </row>
    <row r="2768" spans="1:7" ht="21" customHeight="1">
      <c r="A2768" s="18" t="s">
        <v>2164</v>
      </c>
      <c r="B2768" s="19" t="s">
        <v>2165</v>
      </c>
      <c r="C2768" s="18" t="s">
        <v>14</v>
      </c>
      <c r="D2768" s="18" t="s">
        <v>15</v>
      </c>
      <c r="E2768" s="20">
        <v>1</v>
      </c>
      <c r="F2768" s="21">
        <v>0.86</v>
      </c>
      <c r="G2768" s="21">
        <f t="shared" si="31"/>
        <v>0.86</v>
      </c>
    </row>
    <row r="2769" spans="1:7" ht="21" customHeight="1">
      <c r="A2769" s="18" t="s">
        <v>507</v>
      </c>
      <c r="B2769" s="19" t="s">
        <v>508</v>
      </c>
      <c r="C2769" s="18" t="s">
        <v>14</v>
      </c>
      <c r="D2769" s="18" t="s">
        <v>15</v>
      </c>
      <c r="E2769" s="20">
        <v>1</v>
      </c>
      <c r="F2769" s="21">
        <v>1.34</v>
      </c>
      <c r="G2769" s="21">
        <f t="shared" si="31"/>
        <v>1.34</v>
      </c>
    </row>
    <row r="2770" spans="1:7" ht="29.1" customHeight="1">
      <c r="A2770" s="18" t="s">
        <v>2166</v>
      </c>
      <c r="B2770" s="19" t="s">
        <v>2167</v>
      </c>
      <c r="C2770" s="18" t="s">
        <v>14</v>
      </c>
      <c r="D2770" s="18" t="s">
        <v>15</v>
      </c>
      <c r="E2770" s="20">
        <v>1</v>
      </c>
      <c r="F2770" s="21">
        <v>0.01</v>
      </c>
      <c r="G2770" s="21">
        <f t="shared" si="31"/>
        <v>0.01</v>
      </c>
    </row>
    <row r="2771" spans="1:7" ht="21" customHeight="1">
      <c r="A2771" s="18" t="s">
        <v>511</v>
      </c>
      <c r="B2771" s="19" t="s">
        <v>512</v>
      </c>
      <c r="C2771" s="18" t="s">
        <v>14</v>
      </c>
      <c r="D2771" s="18" t="s">
        <v>15</v>
      </c>
      <c r="E2771" s="20">
        <v>1</v>
      </c>
      <c r="F2771" s="21">
        <v>0.04</v>
      </c>
      <c r="G2771" s="21">
        <f t="shared" si="31"/>
        <v>0.04</v>
      </c>
    </row>
    <row r="2772" spans="1:7" ht="21" customHeight="1">
      <c r="A2772" s="18" t="s">
        <v>1365</v>
      </c>
      <c r="B2772" s="19" t="s">
        <v>1366</v>
      </c>
      <c r="C2772" s="18" t="s">
        <v>14</v>
      </c>
      <c r="D2772" s="18" t="s">
        <v>15</v>
      </c>
      <c r="E2772" s="20">
        <v>1</v>
      </c>
      <c r="F2772" s="21">
        <v>1.1000000000000001</v>
      </c>
      <c r="G2772" s="21">
        <f t="shared" si="31"/>
        <v>1.1000000000000001</v>
      </c>
    </row>
    <row r="2773" spans="1:7" ht="15" customHeight="1">
      <c r="A2773" s="1"/>
      <c r="B2773" s="1"/>
      <c r="C2773" s="1"/>
      <c r="D2773" s="1"/>
      <c r="E2773" s="77" t="s">
        <v>513</v>
      </c>
      <c r="F2773" s="77"/>
      <c r="G2773" s="22">
        <f>SUM(G2767:G2772)</f>
        <v>6.74</v>
      </c>
    </row>
    <row r="2774" spans="1:7" ht="15" customHeight="1">
      <c r="A2774" s="76" t="s">
        <v>514</v>
      </c>
      <c r="B2774" s="76"/>
      <c r="C2774" s="12" t="s">
        <v>4</v>
      </c>
      <c r="D2774" s="12" t="s">
        <v>501</v>
      </c>
      <c r="E2774" s="12" t="s">
        <v>502</v>
      </c>
      <c r="F2774" s="12" t="s">
        <v>503</v>
      </c>
      <c r="G2774" s="12" t="s">
        <v>504</v>
      </c>
    </row>
    <row r="2775" spans="1:7" ht="15" customHeight="1">
      <c r="A2775" s="18" t="s">
        <v>1754</v>
      </c>
      <c r="B2775" s="19" t="s">
        <v>1755</v>
      </c>
      <c r="C2775" s="18" t="s">
        <v>14</v>
      </c>
      <c r="D2775" s="18" t="s">
        <v>15</v>
      </c>
      <c r="E2775" s="20">
        <v>1</v>
      </c>
      <c r="F2775" s="21">
        <v>23.22</v>
      </c>
      <c r="G2775" s="21">
        <f>TRUNC(TRUNC(E2775,8)*F2775,2)</f>
        <v>23.22</v>
      </c>
    </row>
    <row r="2776" spans="1:7" ht="15" customHeight="1">
      <c r="A2776" s="1"/>
      <c r="B2776" s="1"/>
      <c r="C2776" s="1"/>
      <c r="D2776" s="1"/>
      <c r="E2776" s="77" t="s">
        <v>517</v>
      </c>
      <c r="F2776" s="77"/>
      <c r="G2776" s="22">
        <f>SUM(G2775:G2775)</f>
        <v>23.22</v>
      </c>
    </row>
    <row r="2777" spans="1:7" ht="15" customHeight="1">
      <c r="A2777" s="76" t="s">
        <v>518</v>
      </c>
      <c r="B2777" s="76"/>
      <c r="C2777" s="12" t="s">
        <v>4</v>
      </c>
      <c r="D2777" s="12" t="s">
        <v>501</v>
      </c>
      <c r="E2777" s="12" t="s">
        <v>502</v>
      </c>
      <c r="F2777" s="12" t="s">
        <v>503</v>
      </c>
      <c r="G2777" s="12" t="s">
        <v>504</v>
      </c>
    </row>
    <row r="2778" spans="1:7" ht="21" customHeight="1">
      <c r="A2778" s="18" t="s">
        <v>2198</v>
      </c>
      <c r="B2778" s="19" t="s">
        <v>2199</v>
      </c>
      <c r="C2778" s="18" t="s">
        <v>14</v>
      </c>
      <c r="D2778" s="18" t="s">
        <v>15</v>
      </c>
      <c r="E2778" s="20">
        <v>1</v>
      </c>
      <c r="F2778" s="21">
        <v>0.22</v>
      </c>
      <c r="G2778" s="21">
        <f>TRUNC(TRUNC(E2778,8)*F2778,2)</f>
        <v>0.22</v>
      </c>
    </row>
    <row r="2779" spans="1:7" ht="15" customHeight="1">
      <c r="A2779" s="1"/>
      <c r="B2779" s="1"/>
      <c r="C2779" s="1"/>
      <c r="D2779" s="1"/>
      <c r="E2779" s="77" t="s">
        <v>521</v>
      </c>
      <c r="F2779" s="77"/>
      <c r="G2779" s="22">
        <f>SUM(G2778:G2778)</f>
        <v>0.22</v>
      </c>
    </row>
    <row r="2780" spans="1:7" ht="15" customHeight="1">
      <c r="A2780" s="1"/>
      <c r="B2780" s="1"/>
      <c r="C2780" s="1"/>
      <c r="D2780" s="1"/>
      <c r="E2780" s="78" t="s">
        <v>522</v>
      </c>
      <c r="F2780" s="78"/>
      <c r="G2780" s="4">
        <f>SUM(G2773,G2776,G2779)</f>
        <v>30.18</v>
      </c>
    </row>
    <row r="2781" spans="1:7" ht="15" customHeight="1">
      <c r="A2781" s="1"/>
      <c r="B2781" s="1"/>
      <c r="C2781" s="1"/>
      <c r="D2781" s="1"/>
      <c r="E2781" s="78" t="s">
        <v>523</v>
      </c>
      <c r="F2781" s="78"/>
      <c r="G2781" s="4">
        <f>ROUND(G2780*(0/100),2)</f>
        <v>0</v>
      </c>
    </row>
    <row r="2782" spans="1:7" ht="15" customHeight="1">
      <c r="A2782" s="1"/>
      <c r="B2782" s="1"/>
      <c r="C2782" s="1"/>
      <c r="D2782" s="1"/>
      <c r="E2782" s="78" t="s">
        <v>524</v>
      </c>
      <c r="F2782" s="78"/>
      <c r="G2782" s="4">
        <f>G2781+G2780</f>
        <v>30.18</v>
      </c>
    </row>
    <row r="2783" spans="1:7" ht="9.9499999999999993" customHeight="1">
      <c r="A2783" s="1"/>
      <c r="B2783" s="1"/>
      <c r="C2783" s="1"/>
      <c r="D2783" s="1"/>
      <c r="E2783" s="79"/>
      <c r="F2783" s="79"/>
      <c r="G2783" s="79"/>
    </row>
    <row r="2784" spans="1:7" ht="20.100000000000001" customHeight="1">
      <c r="A2784" s="80" t="s">
        <v>2200</v>
      </c>
      <c r="B2784" s="80"/>
      <c r="C2784" s="80"/>
      <c r="D2784" s="80"/>
      <c r="E2784" s="80"/>
      <c r="F2784" s="80"/>
      <c r="G2784" s="80"/>
    </row>
    <row r="2785" spans="1:7" ht="15" customHeight="1">
      <c r="A2785" s="76" t="s">
        <v>807</v>
      </c>
      <c r="B2785" s="76"/>
      <c r="C2785" s="12" t="s">
        <v>4</v>
      </c>
      <c r="D2785" s="12" t="s">
        <v>501</v>
      </c>
      <c r="E2785" s="12" t="s">
        <v>502</v>
      </c>
      <c r="F2785" s="12" t="s">
        <v>503</v>
      </c>
      <c r="G2785" s="12" t="s">
        <v>504</v>
      </c>
    </row>
    <row r="2786" spans="1:7" ht="29.1" customHeight="1">
      <c r="A2786" s="18" t="s">
        <v>1947</v>
      </c>
      <c r="B2786" s="19" t="s">
        <v>1948</v>
      </c>
      <c r="C2786" s="18" t="s">
        <v>14</v>
      </c>
      <c r="D2786" s="18" t="s">
        <v>840</v>
      </c>
      <c r="E2786" s="20">
        <v>5.1799999999999999E-2</v>
      </c>
      <c r="F2786" s="21">
        <v>32.36</v>
      </c>
      <c r="G2786" s="21">
        <f>TRUNC(TRUNC(E2786,8)*F2786,2)</f>
        <v>1.67</v>
      </c>
    </row>
    <row r="2787" spans="1:7" ht="29.1" customHeight="1">
      <c r="A2787" s="18" t="s">
        <v>1949</v>
      </c>
      <c r="B2787" s="19" t="s">
        <v>1950</v>
      </c>
      <c r="C2787" s="18" t="s">
        <v>14</v>
      </c>
      <c r="D2787" s="18" t="s">
        <v>810</v>
      </c>
      <c r="E2787" s="20">
        <v>1.1900000000000001E-2</v>
      </c>
      <c r="F2787" s="21">
        <v>33.75</v>
      </c>
      <c r="G2787" s="21">
        <f>TRUNC(TRUNC(E2787,8)*F2787,2)</f>
        <v>0.4</v>
      </c>
    </row>
    <row r="2788" spans="1:7" ht="18" customHeight="1">
      <c r="A2788" s="1"/>
      <c r="B2788" s="1"/>
      <c r="C2788" s="1"/>
      <c r="D2788" s="1"/>
      <c r="E2788" s="77" t="s">
        <v>811</v>
      </c>
      <c r="F2788" s="77"/>
      <c r="G2788" s="22">
        <f>SUM(G2786:G2787)</f>
        <v>2.0699999999999998</v>
      </c>
    </row>
    <row r="2789" spans="1:7" ht="15" customHeight="1">
      <c r="A2789" s="76" t="s">
        <v>553</v>
      </c>
      <c r="B2789" s="76"/>
      <c r="C2789" s="12" t="s">
        <v>4</v>
      </c>
      <c r="D2789" s="12" t="s">
        <v>501</v>
      </c>
      <c r="E2789" s="12" t="s">
        <v>502</v>
      </c>
      <c r="F2789" s="12" t="s">
        <v>503</v>
      </c>
      <c r="G2789" s="12" t="s">
        <v>504</v>
      </c>
    </row>
    <row r="2790" spans="1:7" ht="29.1" customHeight="1">
      <c r="A2790" s="18" t="s">
        <v>2201</v>
      </c>
      <c r="B2790" s="19" t="s">
        <v>2202</v>
      </c>
      <c r="C2790" s="18" t="s">
        <v>14</v>
      </c>
      <c r="D2790" s="18" t="s">
        <v>81</v>
      </c>
      <c r="E2790" s="20">
        <v>1.8032999999999999</v>
      </c>
      <c r="F2790" s="21">
        <v>24.44</v>
      </c>
      <c r="G2790" s="21">
        <f>TRUNC(TRUNC(E2790,8)*F2790,2)</f>
        <v>44.07</v>
      </c>
    </row>
    <row r="2791" spans="1:7" ht="29.1" customHeight="1">
      <c r="A2791" s="18" t="s">
        <v>2203</v>
      </c>
      <c r="B2791" s="19" t="s">
        <v>2204</v>
      </c>
      <c r="C2791" s="18" t="s">
        <v>14</v>
      </c>
      <c r="D2791" s="18" t="s">
        <v>48</v>
      </c>
      <c r="E2791" s="20">
        <v>1.050038</v>
      </c>
      <c r="F2791" s="21">
        <v>36.57</v>
      </c>
      <c r="G2791" s="21">
        <f>TRUNC(TRUNC(E2791,8)*F2791,2)</f>
        <v>38.39</v>
      </c>
    </row>
    <row r="2792" spans="1:7" ht="15" customHeight="1">
      <c r="A2792" s="18" t="s">
        <v>774</v>
      </c>
      <c r="B2792" s="19" t="s">
        <v>775</v>
      </c>
      <c r="C2792" s="18" t="s">
        <v>14</v>
      </c>
      <c r="D2792" s="18" t="s">
        <v>101</v>
      </c>
      <c r="E2792" s="20">
        <v>6.2799999999999995E-2</v>
      </c>
      <c r="F2792" s="21">
        <v>13.38</v>
      </c>
      <c r="G2792" s="21">
        <f>TRUNC(TRUNC(E2792,8)*F2792,2)</f>
        <v>0.84</v>
      </c>
    </row>
    <row r="2793" spans="1:7" ht="29.1" customHeight="1">
      <c r="A2793" s="18" t="s">
        <v>2205</v>
      </c>
      <c r="B2793" s="19" t="s">
        <v>2206</v>
      </c>
      <c r="C2793" s="18" t="s">
        <v>14</v>
      </c>
      <c r="D2793" s="18" t="s">
        <v>81</v>
      </c>
      <c r="E2793" s="20">
        <v>1.8032999999999999</v>
      </c>
      <c r="F2793" s="21">
        <v>29</v>
      </c>
      <c r="G2793" s="21">
        <f>TRUNC(TRUNC(E2793,8)*F2793,2)</f>
        <v>52.29</v>
      </c>
    </row>
    <row r="2794" spans="1:7" ht="15" customHeight="1">
      <c r="A2794" s="1"/>
      <c r="B2794" s="1"/>
      <c r="C2794" s="1"/>
      <c r="D2794" s="1"/>
      <c r="E2794" s="77" t="s">
        <v>555</v>
      </c>
      <c r="F2794" s="77"/>
      <c r="G2794" s="22">
        <f>SUM(G2790:G2793)</f>
        <v>135.59</v>
      </c>
    </row>
    <row r="2795" spans="1:7" ht="15" customHeight="1">
      <c r="A2795" s="76" t="s">
        <v>586</v>
      </c>
      <c r="B2795" s="76"/>
      <c r="C2795" s="12" t="s">
        <v>4</v>
      </c>
      <c r="D2795" s="12" t="s">
        <v>501</v>
      </c>
      <c r="E2795" s="12" t="s">
        <v>502</v>
      </c>
      <c r="F2795" s="12" t="s">
        <v>503</v>
      </c>
      <c r="G2795" s="12" t="s">
        <v>504</v>
      </c>
    </row>
    <row r="2796" spans="1:7" ht="21" customHeight="1">
      <c r="A2796" s="18" t="s">
        <v>795</v>
      </c>
      <c r="B2796" s="19" t="s">
        <v>796</v>
      </c>
      <c r="C2796" s="18" t="s">
        <v>14</v>
      </c>
      <c r="D2796" s="18" t="s">
        <v>15</v>
      </c>
      <c r="E2796" s="20">
        <v>0.36470000000000002</v>
      </c>
      <c r="F2796" s="21">
        <v>23.13</v>
      </c>
      <c r="G2796" s="21">
        <f>TRUNC(TRUNC(E2796,8)*F2796,2)</f>
        <v>8.43</v>
      </c>
    </row>
    <row r="2797" spans="1:7" ht="21" customHeight="1">
      <c r="A2797" s="18" t="s">
        <v>605</v>
      </c>
      <c r="B2797" s="19" t="s">
        <v>606</v>
      </c>
      <c r="C2797" s="18" t="s">
        <v>14</v>
      </c>
      <c r="D2797" s="18" t="s">
        <v>15</v>
      </c>
      <c r="E2797" s="20">
        <v>1.0941000000000001</v>
      </c>
      <c r="F2797" s="21">
        <v>28.52</v>
      </c>
      <c r="G2797" s="21">
        <f>TRUNC(TRUNC(E2797,8)*F2797,2)</f>
        <v>31.2</v>
      </c>
    </row>
    <row r="2798" spans="1:7" ht="18" customHeight="1">
      <c r="A2798" s="1"/>
      <c r="B2798" s="1"/>
      <c r="C2798" s="1"/>
      <c r="D2798" s="1"/>
      <c r="E2798" s="77" t="s">
        <v>589</v>
      </c>
      <c r="F2798" s="77"/>
      <c r="G2798" s="22">
        <f>SUM(G2796:G2797)</f>
        <v>39.629999999999995</v>
      </c>
    </row>
    <row r="2799" spans="1:7" ht="15" customHeight="1">
      <c r="A2799" s="76" t="s">
        <v>518</v>
      </c>
      <c r="B2799" s="76"/>
      <c r="C2799" s="12" t="s">
        <v>4</v>
      </c>
      <c r="D2799" s="12" t="s">
        <v>501</v>
      </c>
      <c r="E2799" s="12" t="s">
        <v>502</v>
      </c>
      <c r="F2799" s="12" t="s">
        <v>503</v>
      </c>
      <c r="G2799" s="12" t="s">
        <v>504</v>
      </c>
    </row>
    <row r="2800" spans="1:7" ht="29.1" customHeight="1">
      <c r="A2800" s="18" t="s">
        <v>2207</v>
      </c>
      <c r="B2800" s="19" t="s">
        <v>2208</v>
      </c>
      <c r="C2800" s="18" t="s">
        <v>14</v>
      </c>
      <c r="D2800" s="18" t="s">
        <v>118</v>
      </c>
      <c r="E2800" s="20">
        <v>2.0999999999999999E-3</v>
      </c>
      <c r="F2800" s="21">
        <v>476.56</v>
      </c>
      <c r="G2800" s="21">
        <f>TRUNC(TRUNC(E2800,8)*F2800,2)</f>
        <v>1</v>
      </c>
    </row>
    <row r="2801" spans="1:7" ht="15" customHeight="1">
      <c r="A2801" s="1"/>
      <c r="B2801" s="1"/>
      <c r="C2801" s="1"/>
      <c r="D2801" s="1"/>
      <c r="E2801" s="77" t="s">
        <v>521</v>
      </c>
      <c r="F2801" s="77"/>
      <c r="G2801" s="22">
        <f>SUM(G2800:G2800)</f>
        <v>1</v>
      </c>
    </row>
    <row r="2802" spans="1:7" ht="15" customHeight="1">
      <c r="A2802" s="1"/>
      <c r="B2802" s="1"/>
      <c r="C2802" s="1"/>
      <c r="D2802" s="1"/>
      <c r="E2802" s="78" t="s">
        <v>522</v>
      </c>
      <c r="F2802" s="78"/>
      <c r="G2802" s="4">
        <f>SUM(G2788,G2794,G2798,G2801)</f>
        <v>178.29</v>
      </c>
    </row>
    <row r="2803" spans="1:7" ht="15" customHeight="1">
      <c r="A2803" s="1"/>
      <c r="B2803" s="1"/>
      <c r="C2803" s="1"/>
      <c r="D2803" s="1"/>
      <c r="E2803" s="78" t="s">
        <v>523</v>
      </c>
      <c r="F2803" s="78"/>
      <c r="G2803" s="4">
        <f>ROUND(G2802*(0/100),2)</f>
        <v>0</v>
      </c>
    </row>
    <row r="2804" spans="1:7" ht="15" customHeight="1">
      <c r="A2804" s="1"/>
      <c r="B2804" s="1"/>
      <c r="C2804" s="1"/>
      <c r="D2804" s="1"/>
      <c r="E2804" s="78" t="s">
        <v>524</v>
      </c>
      <c r="F2804" s="78"/>
      <c r="G2804" s="4">
        <f>G2803+G2802</f>
        <v>178.29</v>
      </c>
    </row>
    <row r="2805" spans="1:7" ht="9.9499999999999993" customHeight="1">
      <c r="A2805" s="1"/>
      <c r="B2805" s="1"/>
      <c r="C2805" s="1"/>
      <c r="D2805" s="1"/>
      <c r="E2805" s="79"/>
      <c r="F2805" s="79"/>
      <c r="G2805" s="79"/>
    </row>
    <row r="2806" spans="1:7" ht="20.100000000000001" customHeight="1">
      <c r="A2806" s="80" t="s">
        <v>2209</v>
      </c>
      <c r="B2806" s="80"/>
      <c r="C2806" s="80"/>
      <c r="D2806" s="80"/>
      <c r="E2806" s="80"/>
      <c r="F2806" s="80"/>
      <c r="G2806" s="80"/>
    </row>
    <row r="2807" spans="1:7" ht="15" customHeight="1">
      <c r="A2807" s="76" t="s">
        <v>807</v>
      </c>
      <c r="B2807" s="76"/>
      <c r="C2807" s="12" t="s">
        <v>4</v>
      </c>
      <c r="D2807" s="12" t="s">
        <v>501</v>
      </c>
      <c r="E2807" s="12" t="s">
        <v>502</v>
      </c>
      <c r="F2807" s="12" t="s">
        <v>503</v>
      </c>
      <c r="G2807" s="12" t="s">
        <v>504</v>
      </c>
    </row>
    <row r="2808" spans="1:7" ht="29.1" customHeight="1">
      <c r="A2808" s="18" t="s">
        <v>1947</v>
      </c>
      <c r="B2808" s="19" t="s">
        <v>1948</v>
      </c>
      <c r="C2808" s="18" t="s">
        <v>14</v>
      </c>
      <c r="D2808" s="18" t="s">
        <v>840</v>
      </c>
      <c r="E2808" s="20">
        <v>0.1391</v>
      </c>
      <c r="F2808" s="21">
        <v>32.36</v>
      </c>
      <c r="G2808" s="21">
        <f>TRUNC(TRUNC(E2808,8)*F2808,2)</f>
        <v>4.5</v>
      </c>
    </row>
    <row r="2809" spans="1:7" ht="29.1" customHeight="1">
      <c r="A2809" s="18" t="s">
        <v>1949</v>
      </c>
      <c r="B2809" s="19" t="s">
        <v>1950</v>
      </c>
      <c r="C2809" s="18" t="s">
        <v>14</v>
      </c>
      <c r="D2809" s="18" t="s">
        <v>810</v>
      </c>
      <c r="E2809" s="20">
        <v>3.4599999999999999E-2</v>
      </c>
      <c r="F2809" s="21">
        <v>33.75</v>
      </c>
      <c r="G2809" s="21">
        <f>TRUNC(TRUNC(E2809,8)*F2809,2)</f>
        <v>1.1599999999999999</v>
      </c>
    </row>
    <row r="2810" spans="1:7" ht="18" customHeight="1">
      <c r="A2810" s="1"/>
      <c r="B2810" s="1"/>
      <c r="C2810" s="1"/>
      <c r="D2810" s="1"/>
      <c r="E2810" s="77" t="s">
        <v>811</v>
      </c>
      <c r="F2810" s="77"/>
      <c r="G2810" s="22">
        <f>SUM(G2808:G2809)</f>
        <v>5.66</v>
      </c>
    </row>
    <row r="2811" spans="1:7" ht="15" customHeight="1">
      <c r="A2811" s="76" t="s">
        <v>553</v>
      </c>
      <c r="B2811" s="76"/>
      <c r="C2811" s="12" t="s">
        <v>4</v>
      </c>
      <c r="D2811" s="12" t="s">
        <v>501</v>
      </c>
      <c r="E2811" s="12" t="s">
        <v>502</v>
      </c>
      <c r="F2811" s="12" t="s">
        <v>503</v>
      </c>
      <c r="G2811" s="12" t="s">
        <v>504</v>
      </c>
    </row>
    <row r="2812" spans="1:7" ht="29.1" customHeight="1">
      <c r="A2812" s="18" t="s">
        <v>2203</v>
      </c>
      <c r="B2812" s="19" t="s">
        <v>2204</v>
      </c>
      <c r="C2812" s="18" t="s">
        <v>14</v>
      </c>
      <c r="D2812" s="18" t="s">
        <v>48</v>
      </c>
      <c r="E2812" s="20">
        <v>1.050038</v>
      </c>
      <c r="F2812" s="21">
        <v>36.57</v>
      </c>
      <c r="G2812" s="21">
        <f>TRUNC(TRUNC(E2812,8)*F2812,2)</f>
        <v>38.39</v>
      </c>
    </row>
    <row r="2813" spans="1:7" ht="21" customHeight="1">
      <c r="A2813" s="18" t="s">
        <v>1548</v>
      </c>
      <c r="B2813" s="19" t="s">
        <v>1549</v>
      </c>
      <c r="C2813" s="18" t="s">
        <v>14</v>
      </c>
      <c r="D2813" s="18" t="s">
        <v>81</v>
      </c>
      <c r="E2813" s="20">
        <v>2.6139000000000001</v>
      </c>
      <c r="F2813" s="21">
        <v>11.26</v>
      </c>
      <c r="G2813" s="21">
        <f>TRUNC(TRUNC(E2813,8)*F2813,2)</f>
        <v>29.43</v>
      </c>
    </row>
    <row r="2814" spans="1:7" ht="15" customHeight="1">
      <c r="A2814" s="18" t="s">
        <v>774</v>
      </c>
      <c r="B2814" s="19" t="s">
        <v>775</v>
      </c>
      <c r="C2814" s="18" t="s">
        <v>14</v>
      </c>
      <c r="D2814" s="18" t="s">
        <v>101</v>
      </c>
      <c r="E2814" s="20">
        <v>8.5999999999999993E-2</v>
      </c>
      <c r="F2814" s="21">
        <v>13.38</v>
      </c>
      <c r="G2814" s="21">
        <f>TRUNC(TRUNC(E2814,8)*F2814,2)</f>
        <v>1.1499999999999999</v>
      </c>
    </row>
    <row r="2815" spans="1:7" ht="21" customHeight="1">
      <c r="A2815" s="18" t="s">
        <v>2210</v>
      </c>
      <c r="B2815" s="19" t="s">
        <v>2211</v>
      </c>
      <c r="C2815" s="18" t="s">
        <v>14</v>
      </c>
      <c r="D2815" s="18" t="s">
        <v>81</v>
      </c>
      <c r="E2815" s="20">
        <v>1.9603999999999999</v>
      </c>
      <c r="F2815" s="21">
        <v>8.0299999999999994</v>
      </c>
      <c r="G2815" s="21">
        <f>TRUNC(TRUNC(E2815,8)*F2815,2)</f>
        <v>15.74</v>
      </c>
    </row>
    <row r="2816" spans="1:7" ht="15" customHeight="1">
      <c r="A2816" s="1"/>
      <c r="B2816" s="1"/>
      <c r="C2816" s="1"/>
      <c r="D2816" s="1"/>
      <c r="E2816" s="77" t="s">
        <v>555</v>
      </c>
      <c r="F2816" s="77"/>
      <c r="G2816" s="22">
        <f>SUM(G2812:G2815)</f>
        <v>84.71</v>
      </c>
    </row>
    <row r="2817" spans="1:7" ht="15" customHeight="1">
      <c r="A2817" s="76" t="s">
        <v>586</v>
      </c>
      <c r="B2817" s="76"/>
      <c r="C2817" s="12" t="s">
        <v>4</v>
      </c>
      <c r="D2817" s="12" t="s">
        <v>501</v>
      </c>
      <c r="E2817" s="12" t="s">
        <v>502</v>
      </c>
      <c r="F2817" s="12" t="s">
        <v>503</v>
      </c>
      <c r="G2817" s="12" t="s">
        <v>504</v>
      </c>
    </row>
    <row r="2818" spans="1:7" ht="21" customHeight="1">
      <c r="A2818" s="18" t="s">
        <v>795</v>
      </c>
      <c r="B2818" s="19" t="s">
        <v>796</v>
      </c>
      <c r="C2818" s="18" t="s">
        <v>14</v>
      </c>
      <c r="D2818" s="18" t="s">
        <v>15</v>
      </c>
      <c r="E2818" s="20">
        <v>0.995</v>
      </c>
      <c r="F2818" s="21">
        <v>23.13</v>
      </c>
      <c r="G2818" s="21">
        <f>TRUNC(TRUNC(E2818,8)*F2818,2)</f>
        <v>23.01</v>
      </c>
    </row>
    <row r="2819" spans="1:7" ht="21" customHeight="1">
      <c r="A2819" s="18" t="s">
        <v>605</v>
      </c>
      <c r="B2819" s="19" t="s">
        <v>606</v>
      </c>
      <c r="C2819" s="18" t="s">
        <v>14</v>
      </c>
      <c r="D2819" s="18" t="s">
        <v>15</v>
      </c>
      <c r="E2819" s="20">
        <v>1.4750000000000001</v>
      </c>
      <c r="F2819" s="21">
        <v>28.52</v>
      </c>
      <c r="G2819" s="21">
        <f>TRUNC(TRUNC(E2819,8)*F2819,2)</f>
        <v>42.06</v>
      </c>
    </row>
    <row r="2820" spans="1:7" ht="18" customHeight="1">
      <c r="A2820" s="1"/>
      <c r="B2820" s="1"/>
      <c r="C2820" s="1"/>
      <c r="D2820" s="1"/>
      <c r="E2820" s="77" t="s">
        <v>589</v>
      </c>
      <c r="F2820" s="77"/>
      <c r="G2820" s="22">
        <f>SUM(G2818:G2819)</f>
        <v>65.070000000000007</v>
      </c>
    </row>
    <row r="2821" spans="1:7" ht="15" customHeight="1">
      <c r="A2821" s="76" t="s">
        <v>518</v>
      </c>
      <c r="B2821" s="76"/>
      <c r="C2821" s="12" t="s">
        <v>4</v>
      </c>
      <c r="D2821" s="12" t="s">
        <v>501</v>
      </c>
      <c r="E2821" s="12" t="s">
        <v>502</v>
      </c>
      <c r="F2821" s="12" t="s">
        <v>503</v>
      </c>
      <c r="G2821" s="12" t="s">
        <v>504</v>
      </c>
    </row>
    <row r="2822" spans="1:7" ht="29.1" customHeight="1">
      <c r="A2822" s="18" t="s">
        <v>2207</v>
      </c>
      <c r="B2822" s="19" t="s">
        <v>2208</v>
      </c>
      <c r="C2822" s="18" t="s">
        <v>14</v>
      </c>
      <c r="D2822" s="18" t="s">
        <v>118</v>
      </c>
      <c r="E2822" s="20">
        <v>6.1999999999999998E-3</v>
      </c>
      <c r="F2822" s="21">
        <v>476.56</v>
      </c>
      <c r="G2822" s="21">
        <f>TRUNC(TRUNC(E2822,8)*F2822,2)</f>
        <v>2.95</v>
      </c>
    </row>
    <row r="2823" spans="1:7" ht="15" customHeight="1">
      <c r="A2823" s="1"/>
      <c r="B2823" s="1"/>
      <c r="C2823" s="1"/>
      <c r="D2823" s="1"/>
      <c r="E2823" s="77" t="s">
        <v>521</v>
      </c>
      <c r="F2823" s="77"/>
      <c r="G2823" s="22">
        <f>SUM(G2822:G2822)</f>
        <v>2.95</v>
      </c>
    </row>
    <row r="2824" spans="1:7" ht="15" customHeight="1">
      <c r="A2824" s="1"/>
      <c r="B2824" s="1"/>
      <c r="C2824" s="1"/>
      <c r="D2824" s="1"/>
      <c r="E2824" s="78" t="s">
        <v>522</v>
      </c>
      <c r="F2824" s="78"/>
      <c r="G2824" s="4">
        <f>SUM(G2810,G2816,G2820,G2823)</f>
        <v>158.38999999999999</v>
      </c>
    </row>
    <row r="2825" spans="1:7" ht="15" customHeight="1">
      <c r="A2825" s="1"/>
      <c r="B2825" s="1"/>
      <c r="C2825" s="1"/>
      <c r="D2825" s="1"/>
      <c r="E2825" s="78" t="s">
        <v>523</v>
      </c>
      <c r="F2825" s="78"/>
      <c r="G2825" s="4">
        <f>ROUND(G2824*(0/100),2)</f>
        <v>0</v>
      </c>
    </row>
    <row r="2826" spans="1:7" ht="15" customHeight="1">
      <c r="A2826" s="1"/>
      <c r="B2826" s="1"/>
      <c r="C2826" s="1"/>
      <c r="D2826" s="1"/>
      <c r="E2826" s="78" t="s">
        <v>524</v>
      </c>
      <c r="F2826" s="78"/>
      <c r="G2826" s="4">
        <f>G2825+G2824</f>
        <v>158.38999999999999</v>
      </c>
    </row>
    <row r="2827" spans="1:7" ht="9.9499999999999993" customHeight="1">
      <c r="A2827" s="1"/>
      <c r="B2827" s="1"/>
      <c r="C2827" s="1"/>
      <c r="D2827" s="1"/>
      <c r="E2827" s="79"/>
      <c r="F2827" s="79"/>
      <c r="G2827" s="79"/>
    </row>
    <row r="2828" spans="1:7" ht="20.100000000000001" customHeight="1">
      <c r="A2828" s="80" t="s">
        <v>2212</v>
      </c>
      <c r="B2828" s="80"/>
      <c r="C2828" s="80"/>
      <c r="D2828" s="80"/>
      <c r="E2828" s="80"/>
      <c r="F2828" s="80"/>
      <c r="G2828" s="80"/>
    </row>
    <row r="2829" spans="1:7" ht="15" customHeight="1">
      <c r="A2829" s="76" t="s">
        <v>807</v>
      </c>
      <c r="B2829" s="76"/>
      <c r="C2829" s="12" t="s">
        <v>4</v>
      </c>
      <c r="D2829" s="12" t="s">
        <v>501</v>
      </c>
      <c r="E2829" s="12" t="s">
        <v>502</v>
      </c>
      <c r="F2829" s="12" t="s">
        <v>503</v>
      </c>
      <c r="G2829" s="12" t="s">
        <v>504</v>
      </c>
    </row>
    <row r="2830" spans="1:7" ht="29.1" customHeight="1">
      <c r="A2830" s="18" t="s">
        <v>1947</v>
      </c>
      <c r="B2830" s="19" t="s">
        <v>1948</v>
      </c>
      <c r="C2830" s="18" t="s">
        <v>14</v>
      </c>
      <c r="D2830" s="18" t="s">
        <v>840</v>
      </c>
      <c r="E2830" s="20">
        <v>3.32E-2</v>
      </c>
      <c r="F2830" s="21">
        <v>32.36</v>
      </c>
      <c r="G2830" s="21">
        <f>TRUNC(TRUNC(E2830,8)*F2830,2)</f>
        <v>1.07</v>
      </c>
    </row>
    <row r="2831" spans="1:7" ht="29.1" customHeight="1">
      <c r="A2831" s="18" t="s">
        <v>1949</v>
      </c>
      <c r="B2831" s="19" t="s">
        <v>1950</v>
      </c>
      <c r="C2831" s="18" t="s">
        <v>14</v>
      </c>
      <c r="D2831" s="18" t="s">
        <v>810</v>
      </c>
      <c r="E2831" s="20">
        <v>7.6E-3</v>
      </c>
      <c r="F2831" s="21">
        <v>33.75</v>
      </c>
      <c r="G2831" s="21">
        <f>TRUNC(TRUNC(E2831,8)*F2831,2)</f>
        <v>0.25</v>
      </c>
    </row>
    <row r="2832" spans="1:7" ht="18" customHeight="1">
      <c r="A2832" s="1"/>
      <c r="B2832" s="1"/>
      <c r="C2832" s="1"/>
      <c r="D2832" s="1"/>
      <c r="E2832" s="77" t="s">
        <v>811</v>
      </c>
      <c r="F2832" s="77"/>
      <c r="G2832" s="22">
        <f>SUM(G2830:G2831)</f>
        <v>1.32</v>
      </c>
    </row>
    <row r="2833" spans="1:7" ht="15" customHeight="1">
      <c r="A2833" s="76" t="s">
        <v>553</v>
      </c>
      <c r="B2833" s="76"/>
      <c r="C2833" s="12" t="s">
        <v>4</v>
      </c>
      <c r="D2833" s="12" t="s">
        <v>501</v>
      </c>
      <c r="E2833" s="12" t="s">
        <v>502</v>
      </c>
      <c r="F2833" s="12" t="s">
        <v>503</v>
      </c>
      <c r="G2833" s="12" t="s">
        <v>504</v>
      </c>
    </row>
    <row r="2834" spans="1:7" ht="29.1" customHeight="1">
      <c r="A2834" s="18" t="s">
        <v>2201</v>
      </c>
      <c r="B2834" s="19" t="s">
        <v>2202</v>
      </c>
      <c r="C2834" s="18" t="s">
        <v>14</v>
      </c>
      <c r="D2834" s="18" t="s">
        <v>81</v>
      </c>
      <c r="E2834" s="20">
        <v>1.2307999999999999</v>
      </c>
      <c r="F2834" s="21">
        <v>24.44</v>
      </c>
      <c r="G2834" s="21">
        <f>TRUNC(TRUNC(E2834,8)*F2834,2)</f>
        <v>30.08</v>
      </c>
    </row>
    <row r="2835" spans="1:7" ht="29.1" customHeight="1">
      <c r="A2835" s="18" t="s">
        <v>2203</v>
      </c>
      <c r="B2835" s="19" t="s">
        <v>2204</v>
      </c>
      <c r="C2835" s="18" t="s">
        <v>14</v>
      </c>
      <c r="D2835" s="18" t="s">
        <v>48</v>
      </c>
      <c r="E2835" s="20">
        <v>1.050038</v>
      </c>
      <c r="F2835" s="21">
        <v>36.57</v>
      </c>
      <c r="G2835" s="21">
        <f>TRUNC(TRUNC(E2835,8)*F2835,2)</f>
        <v>38.39</v>
      </c>
    </row>
    <row r="2836" spans="1:7" ht="15" customHeight="1">
      <c r="A2836" s="18" t="s">
        <v>774</v>
      </c>
      <c r="B2836" s="19" t="s">
        <v>775</v>
      </c>
      <c r="C2836" s="18" t="s">
        <v>14</v>
      </c>
      <c r="D2836" s="18" t="s">
        <v>101</v>
      </c>
      <c r="E2836" s="20">
        <v>5.1700000000000003E-2</v>
      </c>
      <c r="F2836" s="21">
        <v>13.38</v>
      </c>
      <c r="G2836" s="21">
        <f>TRUNC(TRUNC(E2836,8)*F2836,2)</f>
        <v>0.69</v>
      </c>
    </row>
    <row r="2837" spans="1:7" ht="29.1" customHeight="1">
      <c r="A2837" s="18" t="s">
        <v>2205</v>
      </c>
      <c r="B2837" s="19" t="s">
        <v>2206</v>
      </c>
      <c r="C2837" s="18" t="s">
        <v>14</v>
      </c>
      <c r="D2837" s="18" t="s">
        <v>81</v>
      </c>
      <c r="E2837" s="20">
        <v>1.6922999999999999</v>
      </c>
      <c r="F2837" s="21">
        <v>29</v>
      </c>
      <c r="G2837" s="21">
        <f>TRUNC(TRUNC(E2837,8)*F2837,2)</f>
        <v>49.07</v>
      </c>
    </row>
    <row r="2838" spans="1:7" ht="15" customHeight="1">
      <c r="A2838" s="1"/>
      <c r="B2838" s="1"/>
      <c r="C2838" s="1"/>
      <c r="D2838" s="1"/>
      <c r="E2838" s="77" t="s">
        <v>555</v>
      </c>
      <c r="F2838" s="77"/>
      <c r="G2838" s="22">
        <f>SUM(G2834:G2837)</f>
        <v>118.22999999999999</v>
      </c>
    </row>
    <row r="2839" spans="1:7" ht="15" customHeight="1">
      <c r="A2839" s="76" t="s">
        <v>586</v>
      </c>
      <c r="B2839" s="76"/>
      <c r="C2839" s="12" t="s">
        <v>4</v>
      </c>
      <c r="D2839" s="12" t="s">
        <v>501</v>
      </c>
      <c r="E2839" s="12" t="s">
        <v>502</v>
      </c>
      <c r="F2839" s="12" t="s">
        <v>503</v>
      </c>
      <c r="G2839" s="12" t="s">
        <v>504</v>
      </c>
    </row>
    <row r="2840" spans="1:7" ht="21" customHeight="1">
      <c r="A2840" s="18" t="s">
        <v>795</v>
      </c>
      <c r="B2840" s="19" t="s">
        <v>796</v>
      </c>
      <c r="C2840" s="18" t="s">
        <v>14</v>
      </c>
      <c r="D2840" s="18" t="s">
        <v>15</v>
      </c>
      <c r="E2840" s="20">
        <v>0.28439999999999999</v>
      </c>
      <c r="F2840" s="21">
        <v>23.13</v>
      </c>
      <c r="G2840" s="21">
        <f>TRUNC(TRUNC(E2840,8)*F2840,2)</f>
        <v>6.57</v>
      </c>
    </row>
    <row r="2841" spans="1:7" ht="21" customHeight="1">
      <c r="A2841" s="18" t="s">
        <v>605</v>
      </c>
      <c r="B2841" s="19" t="s">
        <v>606</v>
      </c>
      <c r="C2841" s="18" t="s">
        <v>14</v>
      </c>
      <c r="D2841" s="18" t="s">
        <v>15</v>
      </c>
      <c r="E2841" s="20">
        <v>0.85319999999999996</v>
      </c>
      <c r="F2841" s="21">
        <v>28.52</v>
      </c>
      <c r="G2841" s="21">
        <f>TRUNC(TRUNC(E2841,8)*F2841,2)</f>
        <v>24.33</v>
      </c>
    </row>
    <row r="2842" spans="1:7" ht="18" customHeight="1">
      <c r="A2842" s="1"/>
      <c r="B2842" s="1"/>
      <c r="C2842" s="1"/>
      <c r="D2842" s="1"/>
      <c r="E2842" s="77" t="s">
        <v>589</v>
      </c>
      <c r="F2842" s="77"/>
      <c r="G2842" s="22">
        <f>SUM(G2840:G2841)</f>
        <v>30.9</v>
      </c>
    </row>
    <row r="2843" spans="1:7" ht="15" customHeight="1">
      <c r="A2843" s="76" t="s">
        <v>518</v>
      </c>
      <c r="B2843" s="76"/>
      <c r="C2843" s="12" t="s">
        <v>4</v>
      </c>
      <c r="D2843" s="12" t="s">
        <v>501</v>
      </c>
      <c r="E2843" s="12" t="s">
        <v>502</v>
      </c>
      <c r="F2843" s="12" t="s">
        <v>503</v>
      </c>
      <c r="G2843" s="12" t="s">
        <v>504</v>
      </c>
    </row>
    <row r="2844" spans="1:7" ht="29.1" customHeight="1">
      <c r="A2844" s="18" t="s">
        <v>2207</v>
      </c>
      <c r="B2844" s="19" t="s">
        <v>2208</v>
      </c>
      <c r="C2844" s="18" t="s">
        <v>14</v>
      </c>
      <c r="D2844" s="18" t="s">
        <v>118</v>
      </c>
      <c r="E2844" s="20">
        <v>1.5E-3</v>
      </c>
      <c r="F2844" s="21">
        <v>476.56</v>
      </c>
      <c r="G2844" s="21">
        <f>TRUNC(TRUNC(E2844,8)*F2844,2)</f>
        <v>0.71</v>
      </c>
    </row>
    <row r="2845" spans="1:7" ht="15" customHeight="1">
      <c r="A2845" s="1"/>
      <c r="B2845" s="1"/>
      <c r="C2845" s="1"/>
      <c r="D2845" s="1"/>
      <c r="E2845" s="77" t="s">
        <v>521</v>
      </c>
      <c r="F2845" s="77"/>
      <c r="G2845" s="22">
        <f>SUM(G2844:G2844)</f>
        <v>0.71</v>
      </c>
    </row>
    <row r="2846" spans="1:7" ht="15" customHeight="1">
      <c r="A2846" s="1"/>
      <c r="B2846" s="1"/>
      <c r="C2846" s="1"/>
      <c r="D2846" s="1"/>
      <c r="E2846" s="78" t="s">
        <v>522</v>
      </c>
      <c r="F2846" s="78"/>
      <c r="G2846" s="4">
        <f>SUM(G2832,G2838,G2842,G2845)</f>
        <v>151.16</v>
      </c>
    </row>
    <row r="2847" spans="1:7" ht="15" customHeight="1">
      <c r="A2847" s="1"/>
      <c r="B2847" s="1"/>
      <c r="C2847" s="1"/>
      <c r="D2847" s="1"/>
      <c r="E2847" s="78" t="s">
        <v>523</v>
      </c>
      <c r="F2847" s="78"/>
      <c r="G2847" s="4">
        <f>ROUND(G2846*(0/100),2)</f>
        <v>0</v>
      </c>
    </row>
    <row r="2848" spans="1:7" ht="15" customHeight="1">
      <c r="A2848" s="1"/>
      <c r="B2848" s="1"/>
      <c r="C2848" s="1"/>
      <c r="D2848" s="1"/>
      <c r="E2848" s="78" t="s">
        <v>524</v>
      </c>
      <c r="F2848" s="78"/>
      <c r="G2848" s="4">
        <f>G2847+G2846</f>
        <v>151.16</v>
      </c>
    </row>
    <row r="2849" spans="1:7" ht="9.9499999999999993" customHeight="1">
      <c r="A2849" s="1"/>
      <c r="B2849" s="1"/>
      <c r="C2849" s="1"/>
      <c r="D2849" s="1"/>
      <c r="E2849" s="79"/>
      <c r="F2849" s="79"/>
      <c r="G2849" s="79"/>
    </row>
    <row r="2850" spans="1:7" ht="20.100000000000001" customHeight="1">
      <c r="A2850" s="80" t="s">
        <v>2213</v>
      </c>
      <c r="B2850" s="80"/>
      <c r="C2850" s="80"/>
      <c r="D2850" s="80"/>
      <c r="E2850" s="80"/>
      <c r="F2850" s="80"/>
      <c r="G2850" s="80"/>
    </row>
    <row r="2851" spans="1:7" ht="15" customHeight="1">
      <c r="A2851" s="76" t="s">
        <v>807</v>
      </c>
      <c r="B2851" s="76"/>
      <c r="C2851" s="12" t="s">
        <v>4</v>
      </c>
      <c r="D2851" s="12" t="s">
        <v>501</v>
      </c>
      <c r="E2851" s="12" t="s">
        <v>502</v>
      </c>
      <c r="F2851" s="12" t="s">
        <v>503</v>
      </c>
      <c r="G2851" s="12" t="s">
        <v>504</v>
      </c>
    </row>
    <row r="2852" spans="1:7" ht="29.1" customHeight="1">
      <c r="A2852" s="18" t="s">
        <v>1947</v>
      </c>
      <c r="B2852" s="19" t="s">
        <v>1948</v>
      </c>
      <c r="C2852" s="18" t="s">
        <v>14</v>
      </c>
      <c r="D2852" s="18" t="s">
        <v>840</v>
      </c>
      <c r="E2852" s="20">
        <v>7.51E-2</v>
      </c>
      <c r="F2852" s="21">
        <v>32.36</v>
      </c>
      <c r="G2852" s="21">
        <f>TRUNC(TRUNC(E2852,8)*F2852,2)</f>
        <v>2.4300000000000002</v>
      </c>
    </row>
    <row r="2853" spans="1:7" ht="29.1" customHeight="1">
      <c r="A2853" s="18" t="s">
        <v>1949</v>
      </c>
      <c r="B2853" s="19" t="s">
        <v>1950</v>
      </c>
      <c r="C2853" s="18" t="s">
        <v>14</v>
      </c>
      <c r="D2853" s="18" t="s">
        <v>810</v>
      </c>
      <c r="E2853" s="20">
        <v>1.8700000000000001E-2</v>
      </c>
      <c r="F2853" s="21">
        <v>33.75</v>
      </c>
      <c r="G2853" s="21">
        <f>TRUNC(TRUNC(E2853,8)*F2853,2)</f>
        <v>0.63</v>
      </c>
    </row>
    <row r="2854" spans="1:7" ht="18" customHeight="1">
      <c r="A2854" s="1"/>
      <c r="B2854" s="1"/>
      <c r="C2854" s="1"/>
      <c r="D2854" s="1"/>
      <c r="E2854" s="77" t="s">
        <v>811</v>
      </c>
      <c r="F2854" s="77"/>
      <c r="G2854" s="22">
        <f>SUM(G2852:G2853)</f>
        <v>3.06</v>
      </c>
    </row>
    <row r="2855" spans="1:7" ht="15" customHeight="1">
      <c r="A2855" s="76" t="s">
        <v>553</v>
      </c>
      <c r="B2855" s="76"/>
      <c r="C2855" s="12" t="s">
        <v>4</v>
      </c>
      <c r="D2855" s="12" t="s">
        <v>501</v>
      </c>
      <c r="E2855" s="12" t="s">
        <v>502</v>
      </c>
      <c r="F2855" s="12" t="s">
        <v>503</v>
      </c>
      <c r="G2855" s="12" t="s">
        <v>504</v>
      </c>
    </row>
    <row r="2856" spans="1:7" ht="29.1" customHeight="1">
      <c r="A2856" s="18" t="s">
        <v>2203</v>
      </c>
      <c r="B2856" s="19" t="s">
        <v>2204</v>
      </c>
      <c r="C2856" s="18" t="s">
        <v>14</v>
      </c>
      <c r="D2856" s="18" t="s">
        <v>48</v>
      </c>
      <c r="E2856" s="20">
        <v>1.050038</v>
      </c>
      <c r="F2856" s="21">
        <v>36.57</v>
      </c>
      <c r="G2856" s="21">
        <f>TRUNC(TRUNC(E2856,8)*F2856,2)</f>
        <v>38.39</v>
      </c>
    </row>
    <row r="2857" spans="1:7" ht="21" customHeight="1">
      <c r="A2857" s="18" t="s">
        <v>1548</v>
      </c>
      <c r="B2857" s="19" t="s">
        <v>1549</v>
      </c>
      <c r="C2857" s="18" t="s">
        <v>14</v>
      </c>
      <c r="D2857" s="18" t="s">
        <v>81</v>
      </c>
      <c r="E2857" s="20">
        <v>1.2307999999999999</v>
      </c>
      <c r="F2857" s="21">
        <v>11.26</v>
      </c>
      <c r="G2857" s="21">
        <f>TRUNC(TRUNC(E2857,8)*F2857,2)</f>
        <v>13.85</v>
      </c>
    </row>
    <row r="2858" spans="1:7" ht="15" customHeight="1">
      <c r="A2858" s="18" t="s">
        <v>774</v>
      </c>
      <c r="B2858" s="19" t="s">
        <v>775</v>
      </c>
      <c r="C2858" s="18" t="s">
        <v>14</v>
      </c>
      <c r="D2858" s="18" t="s">
        <v>101</v>
      </c>
      <c r="E2858" s="20">
        <v>5.7000000000000002E-2</v>
      </c>
      <c r="F2858" s="21">
        <v>13.38</v>
      </c>
      <c r="G2858" s="21">
        <f>TRUNC(TRUNC(E2858,8)*F2858,2)</f>
        <v>0.76</v>
      </c>
    </row>
    <row r="2859" spans="1:7" ht="21" customHeight="1">
      <c r="A2859" s="18" t="s">
        <v>2210</v>
      </c>
      <c r="B2859" s="19" t="s">
        <v>2211</v>
      </c>
      <c r="C2859" s="18" t="s">
        <v>14</v>
      </c>
      <c r="D2859" s="18" t="s">
        <v>81</v>
      </c>
      <c r="E2859" s="20">
        <v>1.6922999999999999</v>
      </c>
      <c r="F2859" s="21">
        <v>8.0299999999999994</v>
      </c>
      <c r="G2859" s="21">
        <f>TRUNC(TRUNC(E2859,8)*F2859,2)</f>
        <v>13.58</v>
      </c>
    </row>
    <row r="2860" spans="1:7" ht="15" customHeight="1">
      <c r="A2860" s="1"/>
      <c r="B2860" s="1"/>
      <c r="C2860" s="1"/>
      <c r="D2860" s="1"/>
      <c r="E2860" s="77" t="s">
        <v>555</v>
      </c>
      <c r="F2860" s="77"/>
      <c r="G2860" s="22">
        <f>SUM(G2856:G2859)</f>
        <v>66.58</v>
      </c>
    </row>
    <row r="2861" spans="1:7" ht="15" customHeight="1">
      <c r="A2861" s="76" t="s">
        <v>586</v>
      </c>
      <c r="B2861" s="76"/>
      <c r="C2861" s="12" t="s">
        <v>4</v>
      </c>
      <c r="D2861" s="12" t="s">
        <v>501</v>
      </c>
      <c r="E2861" s="12" t="s">
        <v>502</v>
      </c>
      <c r="F2861" s="12" t="s">
        <v>503</v>
      </c>
      <c r="G2861" s="12" t="s">
        <v>504</v>
      </c>
    </row>
    <row r="2862" spans="1:7" ht="21" customHeight="1">
      <c r="A2862" s="18" t="s">
        <v>795</v>
      </c>
      <c r="B2862" s="19" t="s">
        <v>796</v>
      </c>
      <c r="C2862" s="18" t="s">
        <v>14</v>
      </c>
      <c r="D2862" s="18" t="s">
        <v>15</v>
      </c>
      <c r="E2862" s="20">
        <v>0.55000000000000004</v>
      </c>
      <c r="F2862" s="21">
        <v>23.13</v>
      </c>
      <c r="G2862" s="21">
        <f>TRUNC(TRUNC(E2862,8)*F2862,2)</f>
        <v>12.72</v>
      </c>
    </row>
    <row r="2863" spans="1:7" ht="21" customHeight="1">
      <c r="A2863" s="18" t="s">
        <v>605</v>
      </c>
      <c r="B2863" s="19" t="s">
        <v>606</v>
      </c>
      <c r="C2863" s="18" t="s">
        <v>14</v>
      </c>
      <c r="D2863" s="18" t="s">
        <v>15</v>
      </c>
      <c r="E2863" s="20">
        <v>0.81599999999999995</v>
      </c>
      <c r="F2863" s="21">
        <v>28.52</v>
      </c>
      <c r="G2863" s="21">
        <f>TRUNC(TRUNC(E2863,8)*F2863,2)</f>
        <v>23.27</v>
      </c>
    </row>
    <row r="2864" spans="1:7" ht="18" customHeight="1">
      <c r="A2864" s="1"/>
      <c r="B2864" s="1"/>
      <c r="C2864" s="1"/>
      <c r="D2864" s="1"/>
      <c r="E2864" s="77" t="s">
        <v>589</v>
      </c>
      <c r="F2864" s="77"/>
      <c r="G2864" s="22">
        <f>SUM(G2862:G2863)</f>
        <v>35.99</v>
      </c>
    </row>
    <row r="2865" spans="1:7" ht="15" customHeight="1">
      <c r="A2865" s="76" t="s">
        <v>518</v>
      </c>
      <c r="B2865" s="76"/>
      <c r="C2865" s="12" t="s">
        <v>4</v>
      </c>
      <c r="D2865" s="12" t="s">
        <v>501</v>
      </c>
      <c r="E2865" s="12" t="s">
        <v>502</v>
      </c>
      <c r="F2865" s="12" t="s">
        <v>503</v>
      </c>
      <c r="G2865" s="12" t="s">
        <v>504</v>
      </c>
    </row>
    <row r="2866" spans="1:7" ht="29.1" customHeight="1">
      <c r="A2866" s="18" t="s">
        <v>2207</v>
      </c>
      <c r="B2866" s="19" t="s">
        <v>2208</v>
      </c>
      <c r="C2866" s="18" t="s">
        <v>14</v>
      </c>
      <c r="D2866" s="18" t="s">
        <v>118</v>
      </c>
      <c r="E2866" s="20">
        <v>2.8999999999999998E-3</v>
      </c>
      <c r="F2866" s="21">
        <v>476.56</v>
      </c>
      <c r="G2866" s="21">
        <f>TRUNC(TRUNC(E2866,8)*F2866,2)</f>
        <v>1.38</v>
      </c>
    </row>
    <row r="2867" spans="1:7" ht="15" customHeight="1">
      <c r="A2867" s="1"/>
      <c r="B2867" s="1"/>
      <c r="C2867" s="1"/>
      <c r="D2867" s="1"/>
      <c r="E2867" s="77" t="s">
        <v>521</v>
      </c>
      <c r="F2867" s="77"/>
      <c r="G2867" s="22">
        <f>SUM(G2866:G2866)</f>
        <v>1.38</v>
      </c>
    </row>
    <row r="2868" spans="1:7" ht="15" customHeight="1">
      <c r="A2868" s="1"/>
      <c r="B2868" s="1"/>
      <c r="C2868" s="1"/>
      <c r="D2868" s="1"/>
      <c r="E2868" s="78" t="s">
        <v>522</v>
      </c>
      <c r="F2868" s="78"/>
      <c r="G2868" s="4">
        <f>SUM(G2854,G2860,G2864,G2867)</f>
        <v>107.00999999999999</v>
      </c>
    </row>
    <row r="2869" spans="1:7" ht="15" customHeight="1">
      <c r="A2869" s="1"/>
      <c r="B2869" s="1"/>
      <c r="C2869" s="1"/>
      <c r="D2869" s="1"/>
      <c r="E2869" s="78" t="s">
        <v>523</v>
      </c>
      <c r="F2869" s="78"/>
      <c r="G2869" s="4">
        <f>ROUND(G2868*(0/100),2)</f>
        <v>0</v>
      </c>
    </row>
    <row r="2870" spans="1:7" ht="15" customHeight="1">
      <c r="A2870" s="1"/>
      <c r="B2870" s="1"/>
      <c r="C2870" s="1"/>
      <c r="D2870" s="1"/>
      <c r="E2870" s="78" t="s">
        <v>524</v>
      </c>
      <c r="F2870" s="78"/>
      <c r="G2870" s="4">
        <f>G2869+G2868</f>
        <v>107.00999999999999</v>
      </c>
    </row>
    <row r="2871" spans="1:7" ht="9.9499999999999993" customHeight="1">
      <c r="A2871" s="1"/>
      <c r="B2871" s="1"/>
      <c r="C2871" s="1"/>
      <c r="D2871" s="1"/>
      <c r="E2871" s="79"/>
      <c r="F2871" s="79"/>
      <c r="G2871" s="79"/>
    </row>
    <row r="2872" spans="1:7" ht="20.100000000000001" customHeight="1">
      <c r="A2872" s="80" t="s">
        <v>2214</v>
      </c>
      <c r="B2872" s="80"/>
      <c r="C2872" s="80"/>
      <c r="D2872" s="80"/>
      <c r="E2872" s="80"/>
      <c r="F2872" s="80"/>
      <c r="G2872" s="80"/>
    </row>
    <row r="2873" spans="1:7" ht="15" customHeight="1">
      <c r="A2873" s="76" t="s">
        <v>807</v>
      </c>
      <c r="B2873" s="76"/>
      <c r="C2873" s="12" t="s">
        <v>4</v>
      </c>
      <c r="D2873" s="12" t="s">
        <v>501</v>
      </c>
      <c r="E2873" s="12" t="s">
        <v>502</v>
      </c>
      <c r="F2873" s="12" t="s">
        <v>503</v>
      </c>
      <c r="G2873" s="12" t="s">
        <v>504</v>
      </c>
    </row>
    <row r="2874" spans="1:7" ht="29.1" customHeight="1">
      <c r="A2874" s="18" t="s">
        <v>1947</v>
      </c>
      <c r="B2874" s="19" t="s">
        <v>1948</v>
      </c>
      <c r="C2874" s="18" t="s">
        <v>14</v>
      </c>
      <c r="D2874" s="18" t="s">
        <v>840</v>
      </c>
      <c r="E2874" s="20">
        <v>8.5599999999999996E-2</v>
      </c>
      <c r="F2874" s="21">
        <v>32.36</v>
      </c>
      <c r="G2874" s="21">
        <f>TRUNC(TRUNC(E2874,8)*F2874,2)</f>
        <v>2.77</v>
      </c>
    </row>
    <row r="2875" spans="1:7" ht="29.1" customHeight="1">
      <c r="A2875" s="18" t="s">
        <v>1949</v>
      </c>
      <c r="B2875" s="19" t="s">
        <v>1950</v>
      </c>
      <c r="C2875" s="18" t="s">
        <v>14</v>
      </c>
      <c r="D2875" s="18" t="s">
        <v>810</v>
      </c>
      <c r="E2875" s="20">
        <v>2.1299999999999999E-2</v>
      </c>
      <c r="F2875" s="21">
        <v>33.75</v>
      </c>
      <c r="G2875" s="21">
        <f>TRUNC(TRUNC(E2875,8)*F2875,2)</f>
        <v>0.71</v>
      </c>
    </row>
    <row r="2876" spans="1:7" ht="18" customHeight="1">
      <c r="A2876" s="1"/>
      <c r="B2876" s="1"/>
      <c r="C2876" s="1"/>
      <c r="D2876" s="1"/>
      <c r="E2876" s="77" t="s">
        <v>811</v>
      </c>
      <c r="F2876" s="77"/>
      <c r="G2876" s="22">
        <f>SUM(G2874:G2875)</f>
        <v>3.48</v>
      </c>
    </row>
    <row r="2877" spans="1:7" ht="15" customHeight="1">
      <c r="A2877" s="76" t="s">
        <v>553</v>
      </c>
      <c r="B2877" s="76"/>
      <c r="C2877" s="12" t="s">
        <v>4</v>
      </c>
      <c r="D2877" s="12" t="s">
        <v>501</v>
      </c>
      <c r="E2877" s="12" t="s">
        <v>502</v>
      </c>
      <c r="F2877" s="12" t="s">
        <v>503</v>
      </c>
      <c r="G2877" s="12" t="s">
        <v>504</v>
      </c>
    </row>
    <row r="2878" spans="1:7" ht="29.1" customHeight="1">
      <c r="A2878" s="18" t="s">
        <v>2203</v>
      </c>
      <c r="B2878" s="19" t="s">
        <v>2204</v>
      </c>
      <c r="C2878" s="18" t="s">
        <v>14</v>
      </c>
      <c r="D2878" s="18" t="s">
        <v>48</v>
      </c>
      <c r="E2878" s="20">
        <v>1.050038</v>
      </c>
      <c r="F2878" s="21">
        <v>36.57</v>
      </c>
      <c r="G2878" s="21">
        <f>TRUNC(TRUNC(E2878,8)*F2878,2)</f>
        <v>38.39</v>
      </c>
    </row>
    <row r="2879" spans="1:7" ht="21" customHeight="1">
      <c r="A2879" s="18" t="s">
        <v>1548</v>
      </c>
      <c r="B2879" s="19" t="s">
        <v>1549</v>
      </c>
      <c r="C2879" s="18" t="s">
        <v>14</v>
      </c>
      <c r="D2879" s="18" t="s">
        <v>81</v>
      </c>
      <c r="E2879" s="20">
        <v>1.7875000000000001</v>
      </c>
      <c r="F2879" s="21">
        <v>11.26</v>
      </c>
      <c r="G2879" s="21">
        <f>TRUNC(TRUNC(E2879,8)*F2879,2)</f>
        <v>20.12</v>
      </c>
    </row>
    <row r="2880" spans="1:7" ht="15" customHeight="1">
      <c r="A2880" s="18" t="s">
        <v>774</v>
      </c>
      <c r="B2880" s="19" t="s">
        <v>775</v>
      </c>
      <c r="C2880" s="18" t="s">
        <v>14</v>
      </c>
      <c r="D2880" s="18" t="s">
        <v>101</v>
      </c>
      <c r="E2880" s="20">
        <v>7.0999999999999994E-2</v>
      </c>
      <c r="F2880" s="21">
        <v>13.38</v>
      </c>
      <c r="G2880" s="21">
        <f>TRUNC(TRUNC(E2880,8)*F2880,2)</f>
        <v>0.94</v>
      </c>
    </row>
    <row r="2881" spans="1:7" ht="21" customHeight="1">
      <c r="A2881" s="18" t="s">
        <v>2210</v>
      </c>
      <c r="B2881" s="19" t="s">
        <v>2211</v>
      </c>
      <c r="C2881" s="18" t="s">
        <v>14</v>
      </c>
      <c r="D2881" s="18" t="s">
        <v>81</v>
      </c>
      <c r="E2881" s="20">
        <v>1.595</v>
      </c>
      <c r="F2881" s="21">
        <v>8.0299999999999994</v>
      </c>
      <c r="G2881" s="21">
        <f>TRUNC(TRUNC(E2881,8)*F2881,2)</f>
        <v>12.8</v>
      </c>
    </row>
    <row r="2882" spans="1:7" ht="15" customHeight="1">
      <c r="A2882" s="1"/>
      <c r="B2882" s="1"/>
      <c r="C2882" s="1"/>
      <c r="D2882" s="1"/>
      <c r="E2882" s="77" t="s">
        <v>555</v>
      </c>
      <c r="F2882" s="77"/>
      <c r="G2882" s="22">
        <f>SUM(G2878:G2881)</f>
        <v>72.25</v>
      </c>
    </row>
    <row r="2883" spans="1:7" ht="15" customHeight="1">
      <c r="A2883" s="76" t="s">
        <v>586</v>
      </c>
      <c r="B2883" s="76"/>
      <c r="C2883" s="12" t="s">
        <v>4</v>
      </c>
      <c r="D2883" s="12" t="s">
        <v>501</v>
      </c>
      <c r="E2883" s="12" t="s">
        <v>502</v>
      </c>
      <c r="F2883" s="12" t="s">
        <v>503</v>
      </c>
      <c r="G2883" s="12" t="s">
        <v>504</v>
      </c>
    </row>
    <row r="2884" spans="1:7" ht="21" customHeight="1">
      <c r="A2884" s="18" t="s">
        <v>795</v>
      </c>
      <c r="B2884" s="19" t="s">
        <v>796</v>
      </c>
      <c r="C2884" s="18" t="s">
        <v>14</v>
      </c>
      <c r="D2884" s="18" t="s">
        <v>15</v>
      </c>
      <c r="E2884" s="20">
        <v>0.38300000000000001</v>
      </c>
      <c r="F2884" s="21">
        <v>23.13</v>
      </c>
      <c r="G2884" s="21">
        <f>TRUNC(TRUNC(E2884,8)*F2884,2)</f>
        <v>8.85</v>
      </c>
    </row>
    <row r="2885" spans="1:7" ht="21" customHeight="1">
      <c r="A2885" s="18" t="s">
        <v>605</v>
      </c>
      <c r="B2885" s="19" t="s">
        <v>606</v>
      </c>
      <c r="C2885" s="18" t="s">
        <v>14</v>
      </c>
      <c r="D2885" s="18" t="s">
        <v>15</v>
      </c>
      <c r="E2885" s="20">
        <v>0.56399999999999995</v>
      </c>
      <c r="F2885" s="21">
        <v>28.52</v>
      </c>
      <c r="G2885" s="21">
        <f>TRUNC(TRUNC(E2885,8)*F2885,2)</f>
        <v>16.079999999999998</v>
      </c>
    </row>
    <row r="2886" spans="1:7" ht="18" customHeight="1">
      <c r="A2886" s="1"/>
      <c r="B2886" s="1"/>
      <c r="C2886" s="1"/>
      <c r="D2886" s="1"/>
      <c r="E2886" s="77" t="s">
        <v>589</v>
      </c>
      <c r="F2886" s="77"/>
      <c r="G2886" s="22">
        <f>SUM(G2884:G2885)</f>
        <v>24.93</v>
      </c>
    </row>
    <row r="2887" spans="1:7" ht="15" customHeight="1">
      <c r="A2887" s="1"/>
      <c r="B2887" s="1"/>
      <c r="C2887" s="1"/>
      <c r="D2887" s="1"/>
      <c r="E2887" s="78" t="s">
        <v>522</v>
      </c>
      <c r="F2887" s="78"/>
      <c r="G2887" s="4">
        <f>SUM(G2876,G2882,G2886)</f>
        <v>100.66</v>
      </c>
    </row>
    <row r="2888" spans="1:7" ht="15" customHeight="1">
      <c r="A2888" s="1"/>
      <c r="B2888" s="1"/>
      <c r="C2888" s="1"/>
      <c r="D2888" s="1"/>
      <c r="E2888" s="78" t="s">
        <v>523</v>
      </c>
      <c r="F2888" s="78"/>
      <c r="G2888" s="4">
        <f>ROUND(G2887*(0/100),2)</f>
        <v>0</v>
      </c>
    </row>
    <row r="2889" spans="1:7" ht="15" customHeight="1">
      <c r="A2889" s="1"/>
      <c r="B2889" s="1"/>
      <c r="C2889" s="1"/>
      <c r="D2889" s="1"/>
      <c r="E2889" s="78" t="s">
        <v>524</v>
      </c>
      <c r="F2889" s="78"/>
      <c r="G2889" s="4">
        <f>G2888+G2887</f>
        <v>100.66</v>
      </c>
    </row>
    <row r="2890" spans="1:7" ht="9.9499999999999993" customHeight="1">
      <c r="A2890" s="1"/>
      <c r="B2890" s="1"/>
      <c r="C2890" s="1"/>
      <c r="D2890" s="1"/>
      <c r="E2890" s="79"/>
      <c r="F2890" s="79"/>
      <c r="G2890" s="79"/>
    </row>
    <row r="2891" spans="1:7" ht="20.100000000000001" customHeight="1">
      <c r="A2891" s="80" t="s">
        <v>2215</v>
      </c>
      <c r="B2891" s="80"/>
      <c r="C2891" s="80"/>
      <c r="D2891" s="80"/>
      <c r="E2891" s="80"/>
      <c r="F2891" s="80"/>
      <c r="G2891" s="80"/>
    </row>
    <row r="2892" spans="1:7" ht="15" customHeight="1">
      <c r="A2892" s="76" t="s">
        <v>807</v>
      </c>
      <c r="B2892" s="76"/>
      <c r="C2892" s="12" t="s">
        <v>4</v>
      </c>
      <c r="D2892" s="12" t="s">
        <v>501</v>
      </c>
      <c r="E2892" s="12" t="s">
        <v>502</v>
      </c>
      <c r="F2892" s="12" t="s">
        <v>503</v>
      </c>
      <c r="G2892" s="12" t="s">
        <v>504</v>
      </c>
    </row>
    <row r="2893" spans="1:7" ht="29.1" customHeight="1">
      <c r="A2893" s="18" t="s">
        <v>1947</v>
      </c>
      <c r="B2893" s="19" t="s">
        <v>1948</v>
      </c>
      <c r="C2893" s="18" t="s">
        <v>14</v>
      </c>
      <c r="D2893" s="18" t="s">
        <v>840</v>
      </c>
      <c r="E2893" s="20">
        <v>7.4399999999999994E-2</v>
      </c>
      <c r="F2893" s="21">
        <v>32.36</v>
      </c>
      <c r="G2893" s="21">
        <f>TRUNC(TRUNC(E2893,8)*F2893,2)</f>
        <v>2.4</v>
      </c>
    </row>
    <row r="2894" spans="1:7" ht="29.1" customHeight="1">
      <c r="A2894" s="18" t="s">
        <v>1949</v>
      </c>
      <c r="B2894" s="19" t="s">
        <v>1950</v>
      </c>
      <c r="C2894" s="18" t="s">
        <v>14</v>
      </c>
      <c r="D2894" s="18" t="s">
        <v>810</v>
      </c>
      <c r="E2894" s="20">
        <v>1.7000000000000001E-2</v>
      </c>
      <c r="F2894" s="21">
        <v>33.75</v>
      </c>
      <c r="G2894" s="21">
        <f>TRUNC(TRUNC(E2894,8)*F2894,2)</f>
        <v>0.56999999999999995</v>
      </c>
    </row>
    <row r="2895" spans="1:7" ht="18" customHeight="1">
      <c r="A2895" s="1"/>
      <c r="B2895" s="1"/>
      <c r="C2895" s="1"/>
      <c r="D2895" s="1"/>
      <c r="E2895" s="77" t="s">
        <v>811</v>
      </c>
      <c r="F2895" s="77"/>
      <c r="G2895" s="22">
        <f>SUM(G2893:G2894)</f>
        <v>2.9699999999999998</v>
      </c>
    </row>
    <row r="2896" spans="1:7" ht="15" customHeight="1">
      <c r="A2896" s="76" t="s">
        <v>553</v>
      </c>
      <c r="B2896" s="76"/>
      <c r="C2896" s="12" t="s">
        <v>4</v>
      </c>
      <c r="D2896" s="12" t="s">
        <v>501</v>
      </c>
      <c r="E2896" s="12" t="s">
        <v>502</v>
      </c>
      <c r="F2896" s="12" t="s">
        <v>503</v>
      </c>
      <c r="G2896" s="12" t="s">
        <v>504</v>
      </c>
    </row>
    <row r="2897" spans="1:7" ht="29.1" customHeight="1">
      <c r="A2897" s="18" t="s">
        <v>2201</v>
      </c>
      <c r="B2897" s="19" t="s">
        <v>2202</v>
      </c>
      <c r="C2897" s="18" t="s">
        <v>14</v>
      </c>
      <c r="D2897" s="18" t="s">
        <v>81</v>
      </c>
      <c r="E2897" s="20">
        <v>2.1238000000000001</v>
      </c>
      <c r="F2897" s="21">
        <v>24.44</v>
      </c>
      <c r="G2897" s="21">
        <f>TRUNC(TRUNC(E2897,8)*F2897,2)</f>
        <v>51.9</v>
      </c>
    </row>
    <row r="2898" spans="1:7" ht="29.1" customHeight="1">
      <c r="A2898" s="18" t="s">
        <v>2203</v>
      </c>
      <c r="B2898" s="19" t="s">
        <v>2204</v>
      </c>
      <c r="C2898" s="18" t="s">
        <v>14</v>
      </c>
      <c r="D2898" s="18" t="s">
        <v>48</v>
      </c>
      <c r="E2898" s="20">
        <v>1.050038</v>
      </c>
      <c r="F2898" s="21">
        <v>36.57</v>
      </c>
      <c r="G2898" s="21">
        <f>TRUNC(TRUNC(E2898,8)*F2898,2)</f>
        <v>38.39</v>
      </c>
    </row>
    <row r="2899" spans="1:7" ht="15" customHeight="1">
      <c r="A2899" s="18" t="s">
        <v>774</v>
      </c>
      <c r="B2899" s="19" t="s">
        <v>775</v>
      </c>
      <c r="C2899" s="18" t="s">
        <v>14</v>
      </c>
      <c r="D2899" s="18" t="s">
        <v>101</v>
      </c>
      <c r="E2899" s="20">
        <v>7.8399999999999997E-2</v>
      </c>
      <c r="F2899" s="21">
        <v>13.38</v>
      </c>
      <c r="G2899" s="21">
        <f>TRUNC(TRUNC(E2899,8)*F2899,2)</f>
        <v>1.04</v>
      </c>
    </row>
    <row r="2900" spans="1:7" ht="29.1" customHeight="1">
      <c r="A2900" s="18" t="s">
        <v>2205</v>
      </c>
      <c r="B2900" s="19" t="s">
        <v>2206</v>
      </c>
      <c r="C2900" s="18" t="s">
        <v>14</v>
      </c>
      <c r="D2900" s="18" t="s">
        <v>81</v>
      </c>
      <c r="E2900" s="20">
        <v>1.9603999999999999</v>
      </c>
      <c r="F2900" s="21">
        <v>29</v>
      </c>
      <c r="G2900" s="21">
        <f>TRUNC(TRUNC(E2900,8)*F2900,2)</f>
        <v>56.85</v>
      </c>
    </row>
    <row r="2901" spans="1:7" ht="15" customHeight="1">
      <c r="A2901" s="1"/>
      <c r="B2901" s="1"/>
      <c r="C2901" s="1"/>
      <c r="D2901" s="1"/>
      <c r="E2901" s="77" t="s">
        <v>555</v>
      </c>
      <c r="F2901" s="77"/>
      <c r="G2901" s="22">
        <f>SUM(G2897:G2900)</f>
        <v>148.18</v>
      </c>
    </row>
    <row r="2902" spans="1:7" ht="15" customHeight="1">
      <c r="A2902" s="76" t="s">
        <v>586</v>
      </c>
      <c r="B2902" s="76"/>
      <c r="C2902" s="12" t="s">
        <v>4</v>
      </c>
      <c r="D2902" s="12" t="s">
        <v>501</v>
      </c>
      <c r="E2902" s="12" t="s">
        <v>502</v>
      </c>
      <c r="F2902" s="12" t="s">
        <v>503</v>
      </c>
      <c r="G2902" s="12" t="s">
        <v>504</v>
      </c>
    </row>
    <row r="2903" spans="1:7" ht="21" customHeight="1">
      <c r="A2903" s="18" t="s">
        <v>795</v>
      </c>
      <c r="B2903" s="19" t="s">
        <v>796</v>
      </c>
      <c r="C2903" s="18" t="s">
        <v>14</v>
      </c>
      <c r="D2903" s="18" t="s">
        <v>15</v>
      </c>
      <c r="E2903" s="20">
        <v>0.36830000000000002</v>
      </c>
      <c r="F2903" s="21">
        <v>23.13</v>
      </c>
      <c r="G2903" s="21">
        <f>TRUNC(TRUNC(E2903,8)*F2903,2)</f>
        <v>8.51</v>
      </c>
    </row>
    <row r="2904" spans="1:7" ht="21" customHeight="1">
      <c r="A2904" s="18" t="s">
        <v>605</v>
      </c>
      <c r="B2904" s="19" t="s">
        <v>606</v>
      </c>
      <c r="C2904" s="18" t="s">
        <v>14</v>
      </c>
      <c r="D2904" s="18" t="s">
        <v>15</v>
      </c>
      <c r="E2904" s="20">
        <v>1.105</v>
      </c>
      <c r="F2904" s="21">
        <v>28.52</v>
      </c>
      <c r="G2904" s="21">
        <f>TRUNC(TRUNC(E2904,8)*F2904,2)</f>
        <v>31.51</v>
      </c>
    </row>
    <row r="2905" spans="1:7" ht="18" customHeight="1">
      <c r="A2905" s="1"/>
      <c r="B2905" s="1"/>
      <c r="C2905" s="1"/>
      <c r="D2905" s="1"/>
      <c r="E2905" s="77" t="s">
        <v>589</v>
      </c>
      <c r="F2905" s="77"/>
      <c r="G2905" s="22">
        <f>SUM(G2903:G2904)</f>
        <v>40.020000000000003</v>
      </c>
    </row>
    <row r="2906" spans="1:7" ht="15" customHeight="1">
      <c r="A2906" s="1"/>
      <c r="B2906" s="1"/>
      <c r="C2906" s="1"/>
      <c r="D2906" s="1"/>
      <c r="E2906" s="78" t="s">
        <v>522</v>
      </c>
      <c r="F2906" s="78"/>
      <c r="G2906" s="4">
        <f>SUM(G2895,G2901,G2905)</f>
        <v>191.17000000000002</v>
      </c>
    </row>
    <row r="2907" spans="1:7" ht="15" customHeight="1">
      <c r="A2907" s="1"/>
      <c r="B2907" s="1"/>
      <c r="C2907" s="1"/>
      <c r="D2907" s="1"/>
      <c r="E2907" s="78" t="s">
        <v>523</v>
      </c>
      <c r="F2907" s="78"/>
      <c r="G2907" s="4">
        <f>ROUND(G2906*(0/100),2)</f>
        <v>0</v>
      </c>
    </row>
    <row r="2908" spans="1:7" ht="15" customHeight="1">
      <c r="A2908" s="1"/>
      <c r="B2908" s="1"/>
      <c r="C2908" s="1"/>
      <c r="D2908" s="1"/>
      <c r="E2908" s="78" t="s">
        <v>524</v>
      </c>
      <c r="F2908" s="78"/>
      <c r="G2908" s="4">
        <f>G2907+G2906</f>
        <v>191.17000000000002</v>
      </c>
    </row>
    <row r="2909" spans="1:7" ht="9.9499999999999993" customHeight="1">
      <c r="A2909" s="1"/>
      <c r="B2909" s="1"/>
      <c r="C2909" s="1"/>
      <c r="D2909" s="1"/>
      <c r="E2909" s="79"/>
      <c r="F2909" s="79"/>
      <c r="G2909" s="79"/>
    </row>
    <row r="2910" spans="1:7" ht="20.100000000000001" customHeight="1">
      <c r="A2910" s="80" t="s">
        <v>2216</v>
      </c>
      <c r="B2910" s="80"/>
      <c r="C2910" s="80"/>
      <c r="D2910" s="80"/>
      <c r="E2910" s="80"/>
      <c r="F2910" s="80"/>
      <c r="G2910" s="80"/>
    </row>
    <row r="2911" spans="1:7" ht="15" customHeight="1">
      <c r="A2911" s="76" t="s">
        <v>807</v>
      </c>
      <c r="B2911" s="76"/>
      <c r="C2911" s="12" t="s">
        <v>4</v>
      </c>
      <c r="D2911" s="12" t="s">
        <v>501</v>
      </c>
      <c r="E2911" s="12" t="s">
        <v>502</v>
      </c>
      <c r="F2911" s="12" t="s">
        <v>503</v>
      </c>
      <c r="G2911" s="12" t="s">
        <v>504</v>
      </c>
    </row>
    <row r="2912" spans="1:7" ht="29.1" customHeight="1">
      <c r="A2912" s="18" t="s">
        <v>1947</v>
      </c>
      <c r="B2912" s="19" t="s">
        <v>1948</v>
      </c>
      <c r="C2912" s="18" t="s">
        <v>14</v>
      </c>
      <c r="D2912" s="18" t="s">
        <v>840</v>
      </c>
      <c r="E2912" s="20">
        <v>3.32E-2</v>
      </c>
      <c r="F2912" s="21">
        <v>32.36</v>
      </c>
      <c r="G2912" s="21">
        <f>TRUNC(TRUNC(E2912,8)*F2912,2)</f>
        <v>1.07</v>
      </c>
    </row>
    <row r="2913" spans="1:7" ht="29.1" customHeight="1">
      <c r="A2913" s="18" t="s">
        <v>1949</v>
      </c>
      <c r="B2913" s="19" t="s">
        <v>1950</v>
      </c>
      <c r="C2913" s="18" t="s">
        <v>14</v>
      </c>
      <c r="D2913" s="18" t="s">
        <v>810</v>
      </c>
      <c r="E2913" s="20">
        <v>7.6E-3</v>
      </c>
      <c r="F2913" s="21">
        <v>33.75</v>
      </c>
      <c r="G2913" s="21">
        <f>TRUNC(TRUNC(E2913,8)*F2913,2)</f>
        <v>0.25</v>
      </c>
    </row>
    <row r="2914" spans="1:7" ht="18" customHeight="1">
      <c r="A2914" s="1"/>
      <c r="B2914" s="1"/>
      <c r="C2914" s="1"/>
      <c r="D2914" s="1"/>
      <c r="E2914" s="77" t="s">
        <v>811</v>
      </c>
      <c r="F2914" s="77"/>
      <c r="G2914" s="22">
        <f>SUM(G2912:G2913)</f>
        <v>1.32</v>
      </c>
    </row>
    <row r="2915" spans="1:7" ht="15" customHeight="1">
      <c r="A2915" s="76" t="s">
        <v>553</v>
      </c>
      <c r="B2915" s="76"/>
      <c r="C2915" s="12" t="s">
        <v>4</v>
      </c>
      <c r="D2915" s="12" t="s">
        <v>501</v>
      </c>
      <c r="E2915" s="12" t="s">
        <v>502</v>
      </c>
      <c r="F2915" s="12" t="s">
        <v>503</v>
      </c>
      <c r="G2915" s="12" t="s">
        <v>504</v>
      </c>
    </row>
    <row r="2916" spans="1:7" ht="29.1" customHeight="1">
      <c r="A2916" s="18" t="s">
        <v>2201</v>
      </c>
      <c r="B2916" s="19" t="s">
        <v>2202</v>
      </c>
      <c r="C2916" s="18" t="s">
        <v>14</v>
      </c>
      <c r="D2916" s="18" t="s">
        <v>81</v>
      </c>
      <c r="E2916" s="20">
        <v>1</v>
      </c>
      <c r="F2916" s="21">
        <v>24.44</v>
      </c>
      <c r="G2916" s="21">
        <f>TRUNC(TRUNC(E2916,8)*F2916,2)</f>
        <v>24.44</v>
      </c>
    </row>
    <row r="2917" spans="1:7" ht="29.1" customHeight="1">
      <c r="A2917" s="18" t="s">
        <v>2203</v>
      </c>
      <c r="B2917" s="19" t="s">
        <v>2204</v>
      </c>
      <c r="C2917" s="18" t="s">
        <v>14</v>
      </c>
      <c r="D2917" s="18" t="s">
        <v>48</v>
      </c>
      <c r="E2917" s="20">
        <v>1.050038</v>
      </c>
      <c r="F2917" s="21">
        <v>36.57</v>
      </c>
      <c r="G2917" s="21">
        <f>TRUNC(TRUNC(E2917,8)*F2917,2)</f>
        <v>38.39</v>
      </c>
    </row>
    <row r="2918" spans="1:7" ht="15" customHeight="1">
      <c r="A2918" s="18" t="s">
        <v>774</v>
      </c>
      <c r="B2918" s="19" t="s">
        <v>775</v>
      </c>
      <c r="C2918" s="18" t="s">
        <v>14</v>
      </c>
      <c r="D2918" s="18" t="s">
        <v>101</v>
      </c>
      <c r="E2918" s="20">
        <v>5.1700000000000003E-2</v>
      </c>
      <c r="F2918" s="21">
        <v>13.38</v>
      </c>
      <c r="G2918" s="21">
        <f>TRUNC(TRUNC(E2918,8)*F2918,2)</f>
        <v>0.69</v>
      </c>
    </row>
    <row r="2919" spans="1:7" ht="29.1" customHeight="1">
      <c r="A2919" s="18" t="s">
        <v>2205</v>
      </c>
      <c r="B2919" s="19" t="s">
        <v>2206</v>
      </c>
      <c r="C2919" s="18" t="s">
        <v>14</v>
      </c>
      <c r="D2919" s="18" t="s">
        <v>81</v>
      </c>
      <c r="E2919" s="20">
        <v>1.6922999999999999</v>
      </c>
      <c r="F2919" s="21">
        <v>29</v>
      </c>
      <c r="G2919" s="21">
        <f>TRUNC(TRUNC(E2919,8)*F2919,2)</f>
        <v>49.07</v>
      </c>
    </row>
    <row r="2920" spans="1:7" ht="15" customHeight="1">
      <c r="A2920" s="1"/>
      <c r="B2920" s="1"/>
      <c r="C2920" s="1"/>
      <c r="D2920" s="1"/>
      <c r="E2920" s="77" t="s">
        <v>555</v>
      </c>
      <c r="F2920" s="77"/>
      <c r="G2920" s="22">
        <f>SUM(G2916:G2919)</f>
        <v>112.59</v>
      </c>
    </row>
    <row r="2921" spans="1:7" ht="15" customHeight="1">
      <c r="A2921" s="76" t="s">
        <v>586</v>
      </c>
      <c r="B2921" s="76"/>
      <c r="C2921" s="12" t="s">
        <v>4</v>
      </c>
      <c r="D2921" s="12" t="s">
        <v>501</v>
      </c>
      <c r="E2921" s="12" t="s">
        <v>502</v>
      </c>
      <c r="F2921" s="12" t="s">
        <v>503</v>
      </c>
      <c r="G2921" s="12" t="s">
        <v>504</v>
      </c>
    </row>
    <row r="2922" spans="1:7" ht="21" customHeight="1">
      <c r="A2922" s="18" t="s">
        <v>795</v>
      </c>
      <c r="B2922" s="19" t="s">
        <v>796</v>
      </c>
      <c r="C2922" s="18" t="s">
        <v>14</v>
      </c>
      <c r="D2922" s="18" t="s">
        <v>15</v>
      </c>
      <c r="E2922" s="20">
        <v>0.15479999999999999</v>
      </c>
      <c r="F2922" s="21">
        <v>23.13</v>
      </c>
      <c r="G2922" s="21">
        <f>TRUNC(TRUNC(E2922,8)*F2922,2)</f>
        <v>3.58</v>
      </c>
    </row>
    <row r="2923" spans="1:7" ht="21" customHeight="1">
      <c r="A2923" s="18" t="s">
        <v>605</v>
      </c>
      <c r="B2923" s="19" t="s">
        <v>606</v>
      </c>
      <c r="C2923" s="18" t="s">
        <v>14</v>
      </c>
      <c r="D2923" s="18" t="s">
        <v>15</v>
      </c>
      <c r="E2923" s="20">
        <v>0.46439999999999998</v>
      </c>
      <c r="F2923" s="21">
        <v>28.52</v>
      </c>
      <c r="G2923" s="21">
        <f>TRUNC(TRUNC(E2923,8)*F2923,2)</f>
        <v>13.24</v>
      </c>
    </row>
    <row r="2924" spans="1:7" ht="18" customHeight="1">
      <c r="A2924" s="1"/>
      <c r="B2924" s="1"/>
      <c r="C2924" s="1"/>
      <c r="D2924" s="1"/>
      <c r="E2924" s="77" t="s">
        <v>589</v>
      </c>
      <c r="F2924" s="77"/>
      <c r="G2924" s="22">
        <f>SUM(G2922:G2923)</f>
        <v>16.82</v>
      </c>
    </row>
    <row r="2925" spans="1:7" ht="15" customHeight="1">
      <c r="A2925" s="1"/>
      <c r="B2925" s="1"/>
      <c r="C2925" s="1"/>
      <c r="D2925" s="1"/>
      <c r="E2925" s="78" t="s">
        <v>522</v>
      </c>
      <c r="F2925" s="78"/>
      <c r="G2925" s="4">
        <f>SUM(G2914,G2920,G2924)</f>
        <v>130.72999999999999</v>
      </c>
    </row>
    <row r="2926" spans="1:7" ht="15" customHeight="1">
      <c r="A2926" s="1"/>
      <c r="B2926" s="1"/>
      <c r="C2926" s="1"/>
      <c r="D2926" s="1"/>
      <c r="E2926" s="78" t="s">
        <v>523</v>
      </c>
      <c r="F2926" s="78"/>
      <c r="G2926" s="4">
        <f>ROUND(G2925*(0/100),2)</f>
        <v>0</v>
      </c>
    </row>
    <row r="2927" spans="1:7" ht="15" customHeight="1">
      <c r="A2927" s="1"/>
      <c r="B2927" s="1"/>
      <c r="C2927" s="1"/>
      <c r="D2927" s="1"/>
      <c r="E2927" s="78" t="s">
        <v>524</v>
      </c>
      <c r="F2927" s="78"/>
      <c r="G2927" s="4">
        <f>G2926+G2925</f>
        <v>130.72999999999999</v>
      </c>
    </row>
    <row r="2928" spans="1:7" ht="9.9499999999999993" customHeight="1">
      <c r="A2928" s="1"/>
      <c r="B2928" s="1"/>
      <c r="C2928" s="1"/>
      <c r="D2928" s="1"/>
      <c r="E2928" s="79"/>
      <c r="F2928" s="79"/>
      <c r="G2928" s="79"/>
    </row>
    <row r="2929" spans="1:7" ht="20.100000000000001" customHeight="1">
      <c r="A2929" s="80" t="s">
        <v>2217</v>
      </c>
      <c r="B2929" s="80"/>
      <c r="C2929" s="80"/>
      <c r="D2929" s="80"/>
      <c r="E2929" s="80"/>
      <c r="F2929" s="80"/>
      <c r="G2929" s="80"/>
    </row>
    <row r="2930" spans="1:7" ht="15" customHeight="1">
      <c r="A2930" s="76" t="s">
        <v>807</v>
      </c>
      <c r="B2930" s="76"/>
      <c r="C2930" s="12" t="s">
        <v>4</v>
      </c>
      <c r="D2930" s="12" t="s">
        <v>501</v>
      </c>
      <c r="E2930" s="12" t="s">
        <v>502</v>
      </c>
      <c r="F2930" s="12" t="s">
        <v>503</v>
      </c>
      <c r="G2930" s="12" t="s">
        <v>504</v>
      </c>
    </row>
    <row r="2931" spans="1:7" ht="29.1" customHeight="1">
      <c r="A2931" s="18" t="s">
        <v>1947</v>
      </c>
      <c r="B2931" s="19" t="s">
        <v>1948</v>
      </c>
      <c r="C2931" s="18" t="s">
        <v>14</v>
      </c>
      <c r="D2931" s="18" t="s">
        <v>840</v>
      </c>
      <c r="E2931" s="20">
        <v>6.1499999999999999E-2</v>
      </c>
      <c r="F2931" s="21">
        <v>32.36</v>
      </c>
      <c r="G2931" s="21">
        <f>TRUNC(TRUNC(E2931,8)*F2931,2)</f>
        <v>1.99</v>
      </c>
    </row>
    <row r="2932" spans="1:7" ht="29.1" customHeight="1">
      <c r="A2932" s="18" t="s">
        <v>1949</v>
      </c>
      <c r="B2932" s="19" t="s">
        <v>1950</v>
      </c>
      <c r="C2932" s="18" t="s">
        <v>14</v>
      </c>
      <c r="D2932" s="18" t="s">
        <v>810</v>
      </c>
      <c r="E2932" s="20">
        <v>1.5299999999999999E-2</v>
      </c>
      <c r="F2932" s="21">
        <v>33.75</v>
      </c>
      <c r="G2932" s="21">
        <f>TRUNC(TRUNC(E2932,8)*F2932,2)</f>
        <v>0.51</v>
      </c>
    </row>
    <row r="2933" spans="1:7" ht="18" customHeight="1">
      <c r="A2933" s="1"/>
      <c r="B2933" s="1"/>
      <c r="C2933" s="1"/>
      <c r="D2933" s="1"/>
      <c r="E2933" s="77" t="s">
        <v>811</v>
      </c>
      <c r="F2933" s="77"/>
      <c r="G2933" s="22">
        <f>SUM(G2931:G2932)</f>
        <v>2.5</v>
      </c>
    </row>
    <row r="2934" spans="1:7" ht="15" customHeight="1">
      <c r="A2934" s="76" t="s">
        <v>553</v>
      </c>
      <c r="B2934" s="76"/>
      <c r="C2934" s="12" t="s">
        <v>4</v>
      </c>
      <c r="D2934" s="12" t="s">
        <v>501</v>
      </c>
      <c r="E2934" s="12" t="s">
        <v>502</v>
      </c>
      <c r="F2934" s="12" t="s">
        <v>503</v>
      </c>
      <c r="G2934" s="12" t="s">
        <v>504</v>
      </c>
    </row>
    <row r="2935" spans="1:7" ht="29.1" customHeight="1">
      <c r="A2935" s="18" t="s">
        <v>2203</v>
      </c>
      <c r="B2935" s="19" t="s">
        <v>2204</v>
      </c>
      <c r="C2935" s="18" t="s">
        <v>14</v>
      </c>
      <c r="D2935" s="18" t="s">
        <v>48</v>
      </c>
      <c r="E2935" s="20">
        <v>1.050038</v>
      </c>
      <c r="F2935" s="21">
        <v>36.57</v>
      </c>
      <c r="G2935" s="21">
        <f>TRUNC(TRUNC(E2935,8)*F2935,2)</f>
        <v>38.39</v>
      </c>
    </row>
    <row r="2936" spans="1:7" ht="21" customHeight="1">
      <c r="A2936" s="18" t="s">
        <v>1548</v>
      </c>
      <c r="B2936" s="19" t="s">
        <v>1549</v>
      </c>
      <c r="C2936" s="18" t="s">
        <v>14</v>
      </c>
      <c r="D2936" s="18" t="s">
        <v>81</v>
      </c>
      <c r="E2936" s="20">
        <v>1.1818</v>
      </c>
      <c r="F2936" s="21">
        <v>11.26</v>
      </c>
      <c r="G2936" s="21">
        <f>TRUNC(TRUNC(E2936,8)*F2936,2)</f>
        <v>13.3</v>
      </c>
    </row>
    <row r="2937" spans="1:7" ht="15" customHeight="1">
      <c r="A2937" s="18" t="s">
        <v>774</v>
      </c>
      <c r="B2937" s="19" t="s">
        <v>775</v>
      </c>
      <c r="C2937" s="18" t="s">
        <v>14</v>
      </c>
      <c r="D2937" s="18" t="s">
        <v>101</v>
      </c>
      <c r="E2937" s="20">
        <v>5.7000000000000002E-2</v>
      </c>
      <c r="F2937" s="21">
        <v>13.38</v>
      </c>
      <c r="G2937" s="21">
        <f>TRUNC(TRUNC(E2937,8)*F2937,2)</f>
        <v>0.76</v>
      </c>
    </row>
    <row r="2938" spans="1:7" ht="21" customHeight="1">
      <c r="A2938" s="18" t="s">
        <v>2210</v>
      </c>
      <c r="B2938" s="19" t="s">
        <v>2211</v>
      </c>
      <c r="C2938" s="18" t="s">
        <v>14</v>
      </c>
      <c r="D2938" s="18" t="s">
        <v>81</v>
      </c>
      <c r="E2938" s="20">
        <v>1.5</v>
      </c>
      <c r="F2938" s="21">
        <v>8.0299999999999994</v>
      </c>
      <c r="G2938" s="21">
        <f>TRUNC(TRUNC(E2938,8)*F2938,2)</f>
        <v>12.04</v>
      </c>
    </row>
    <row r="2939" spans="1:7" ht="15" customHeight="1">
      <c r="A2939" s="1"/>
      <c r="B2939" s="1"/>
      <c r="C2939" s="1"/>
      <c r="D2939" s="1"/>
      <c r="E2939" s="77" t="s">
        <v>555</v>
      </c>
      <c r="F2939" s="77"/>
      <c r="G2939" s="22">
        <f>SUM(G2935:G2938)</f>
        <v>64.489999999999995</v>
      </c>
    </row>
    <row r="2940" spans="1:7" ht="15" customHeight="1">
      <c r="A2940" s="76" t="s">
        <v>586</v>
      </c>
      <c r="B2940" s="76"/>
      <c r="C2940" s="12" t="s">
        <v>4</v>
      </c>
      <c r="D2940" s="12" t="s">
        <v>501</v>
      </c>
      <c r="E2940" s="12" t="s">
        <v>502</v>
      </c>
      <c r="F2940" s="12" t="s">
        <v>503</v>
      </c>
      <c r="G2940" s="12" t="s">
        <v>504</v>
      </c>
    </row>
    <row r="2941" spans="1:7" ht="21" customHeight="1">
      <c r="A2941" s="18" t="s">
        <v>795</v>
      </c>
      <c r="B2941" s="19" t="s">
        <v>796</v>
      </c>
      <c r="C2941" s="18" t="s">
        <v>14</v>
      </c>
      <c r="D2941" s="18" t="s">
        <v>15</v>
      </c>
      <c r="E2941" s="20">
        <v>0.28799999999999998</v>
      </c>
      <c r="F2941" s="21">
        <v>23.13</v>
      </c>
      <c r="G2941" s="21">
        <f>TRUNC(TRUNC(E2941,8)*F2941,2)</f>
        <v>6.66</v>
      </c>
    </row>
    <row r="2942" spans="1:7" ht="21" customHeight="1">
      <c r="A2942" s="18" t="s">
        <v>605</v>
      </c>
      <c r="B2942" s="19" t="s">
        <v>606</v>
      </c>
      <c r="C2942" s="18" t="s">
        <v>14</v>
      </c>
      <c r="D2942" s="18" t="s">
        <v>15</v>
      </c>
      <c r="E2942" s="20">
        <v>0.42399999999999999</v>
      </c>
      <c r="F2942" s="21">
        <v>28.52</v>
      </c>
      <c r="G2942" s="21">
        <f>TRUNC(TRUNC(E2942,8)*F2942,2)</f>
        <v>12.09</v>
      </c>
    </row>
    <row r="2943" spans="1:7" ht="18" customHeight="1">
      <c r="A2943" s="1"/>
      <c r="B2943" s="1"/>
      <c r="C2943" s="1"/>
      <c r="D2943" s="1"/>
      <c r="E2943" s="77" t="s">
        <v>589</v>
      </c>
      <c r="F2943" s="77"/>
      <c r="G2943" s="22">
        <f>SUM(G2941:G2942)</f>
        <v>18.75</v>
      </c>
    </row>
    <row r="2944" spans="1:7" ht="15" customHeight="1">
      <c r="A2944" s="1"/>
      <c r="B2944" s="1"/>
      <c r="C2944" s="1"/>
      <c r="D2944" s="1"/>
      <c r="E2944" s="78" t="s">
        <v>522</v>
      </c>
      <c r="F2944" s="78"/>
      <c r="G2944" s="4">
        <f>SUM(G2933,G2939,G2943)</f>
        <v>85.74</v>
      </c>
    </row>
    <row r="2945" spans="1:7" ht="15" customHeight="1">
      <c r="A2945" s="1"/>
      <c r="B2945" s="1"/>
      <c r="C2945" s="1"/>
      <c r="D2945" s="1"/>
      <c r="E2945" s="78" t="s">
        <v>523</v>
      </c>
      <c r="F2945" s="78"/>
      <c r="G2945" s="4">
        <f>ROUND(G2944*(0/100),2)</f>
        <v>0</v>
      </c>
    </row>
    <row r="2946" spans="1:7" ht="15" customHeight="1">
      <c r="A2946" s="1"/>
      <c r="B2946" s="1"/>
      <c r="C2946" s="1"/>
      <c r="D2946" s="1"/>
      <c r="E2946" s="78" t="s">
        <v>524</v>
      </c>
      <c r="F2946" s="78"/>
      <c r="G2946" s="4">
        <f>G2945+G2944</f>
        <v>85.74</v>
      </c>
    </row>
    <row r="2947" spans="1:7" ht="9.9499999999999993" customHeight="1">
      <c r="A2947" s="1"/>
      <c r="B2947" s="1"/>
      <c r="C2947" s="1"/>
      <c r="D2947" s="1"/>
      <c r="E2947" s="79"/>
      <c r="F2947" s="79"/>
      <c r="G2947" s="79"/>
    </row>
    <row r="2948" spans="1:7" ht="20.100000000000001" customHeight="1">
      <c r="A2948" s="80" t="s">
        <v>2218</v>
      </c>
      <c r="B2948" s="80"/>
      <c r="C2948" s="80"/>
      <c r="D2948" s="80"/>
      <c r="E2948" s="80"/>
      <c r="F2948" s="80"/>
      <c r="G2948" s="80"/>
    </row>
    <row r="2949" spans="1:7" ht="15" customHeight="1">
      <c r="A2949" s="76" t="s">
        <v>500</v>
      </c>
      <c r="B2949" s="76"/>
      <c r="C2949" s="12" t="s">
        <v>4</v>
      </c>
      <c r="D2949" s="12" t="s">
        <v>501</v>
      </c>
      <c r="E2949" s="12" t="s">
        <v>502</v>
      </c>
      <c r="F2949" s="12" t="s">
        <v>503</v>
      </c>
      <c r="G2949" s="12" t="s">
        <v>504</v>
      </c>
    </row>
    <row r="2950" spans="1:7" ht="21" customHeight="1">
      <c r="A2950" s="18" t="s">
        <v>1359</v>
      </c>
      <c r="B2950" s="19" t="s">
        <v>1360</v>
      </c>
      <c r="C2950" s="18" t="s">
        <v>14</v>
      </c>
      <c r="D2950" s="18" t="s">
        <v>15</v>
      </c>
      <c r="E2950" s="20">
        <v>1</v>
      </c>
      <c r="F2950" s="21">
        <v>3.39</v>
      </c>
      <c r="G2950" s="21">
        <f t="shared" ref="G2950:G2955" si="32">TRUNC(TRUNC(E2950,8)*F2950,2)</f>
        <v>3.39</v>
      </c>
    </row>
    <row r="2951" spans="1:7" ht="21" customHeight="1">
      <c r="A2951" s="18" t="s">
        <v>1361</v>
      </c>
      <c r="B2951" s="19" t="s">
        <v>1362</v>
      </c>
      <c r="C2951" s="18" t="s">
        <v>14</v>
      </c>
      <c r="D2951" s="18" t="s">
        <v>15</v>
      </c>
      <c r="E2951" s="20">
        <v>1</v>
      </c>
      <c r="F2951" s="21">
        <v>1.24</v>
      </c>
      <c r="G2951" s="21">
        <f t="shared" si="32"/>
        <v>1.24</v>
      </c>
    </row>
    <row r="2952" spans="1:7" ht="21" customHeight="1">
      <c r="A2952" s="18" t="s">
        <v>507</v>
      </c>
      <c r="B2952" s="19" t="s">
        <v>508</v>
      </c>
      <c r="C2952" s="18" t="s">
        <v>14</v>
      </c>
      <c r="D2952" s="18" t="s">
        <v>15</v>
      </c>
      <c r="E2952" s="20">
        <v>1</v>
      </c>
      <c r="F2952" s="21">
        <v>1.34</v>
      </c>
      <c r="G2952" s="21">
        <f t="shared" si="32"/>
        <v>1.34</v>
      </c>
    </row>
    <row r="2953" spans="1:7" ht="21" customHeight="1">
      <c r="A2953" s="18" t="s">
        <v>1363</v>
      </c>
      <c r="B2953" s="19" t="s">
        <v>1364</v>
      </c>
      <c r="C2953" s="18" t="s">
        <v>14</v>
      </c>
      <c r="D2953" s="18" t="s">
        <v>15</v>
      </c>
      <c r="E2953" s="20">
        <v>1</v>
      </c>
      <c r="F2953" s="21">
        <v>0.82</v>
      </c>
      <c r="G2953" s="21">
        <f t="shared" si="32"/>
        <v>0.82</v>
      </c>
    </row>
    <row r="2954" spans="1:7" ht="21" customHeight="1">
      <c r="A2954" s="18" t="s">
        <v>511</v>
      </c>
      <c r="B2954" s="19" t="s">
        <v>512</v>
      </c>
      <c r="C2954" s="18" t="s">
        <v>14</v>
      </c>
      <c r="D2954" s="18" t="s">
        <v>15</v>
      </c>
      <c r="E2954" s="20">
        <v>1</v>
      </c>
      <c r="F2954" s="21">
        <v>0.04</v>
      </c>
      <c r="G2954" s="21">
        <f t="shared" si="32"/>
        <v>0.04</v>
      </c>
    </row>
    <row r="2955" spans="1:7" ht="21" customHeight="1">
      <c r="A2955" s="18" t="s">
        <v>1365</v>
      </c>
      <c r="B2955" s="19" t="s">
        <v>1366</v>
      </c>
      <c r="C2955" s="18" t="s">
        <v>14</v>
      </c>
      <c r="D2955" s="18" t="s">
        <v>15</v>
      </c>
      <c r="E2955" s="20">
        <v>1</v>
      </c>
      <c r="F2955" s="21">
        <v>1.1000000000000001</v>
      </c>
      <c r="G2955" s="21">
        <f t="shared" si="32"/>
        <v>1.1000000000000001</v>
      </c>
    </row>
    <row r="2956" spans="1:7" ht="15" customHeight="1">
      <c r="A2956" s="1"/>
      <c r="B2956" s="1"/>
      <c r="C2956" s="1"/>
      <c r="D2956" s="1"/>
      <c r="E2956" s="77" t="s">
        <v>513</v>
      </c>
      <c r="F2956" s="77"/>
      <c r="G2956" s="22">
        <f>SUM(G2950:G2955)</f>
        <v>7.93</v>
      </c>
    </row>
    <row r="2957" spans="1:7" ht="15" customHeight="1">
      <c r="A2957" s="76" t="s">
        <v>514</v>
      </c>
      <c r="B2957" s="76"/>
      <c r="C2957" s="12" t="s">
        <v>4</v>
      </c>
      <c r="D2957" s="12" t="s">
        <v>501</v>
      </c>
      <c r="E2957" s="12" t="s">
        <v>502</v>
      </c>
      <c r="F2957" s="12" t="s">
        <v>503</v>
      </c>
      <c r="G2957" s="12" t="s">
        <v>504</v>
      </c>
    </row>
    <row r="2958" spans="1:7" ht="15" customHeight="1">
      <c r="A2958" s="18" t="s">
        <v>1757</v>
      </c>
      <c r="B2958" s="19" t="s">
        <v>1758</v>
      </c>
      <c r="C2958" s="18" t="s">
        <v>14</v>
      </c>
      <c r="D2958" s="18" t="s">
        <v>15</v>
      </c>
      <c r="E2958" s="20">
        <v>1</v>
      </c>
      <c r="F2958" s="21">
        <v>20.46</v>
      </c>
      <c r="G2958" s="21">
        <f>TRUNC(TRUNC(E2958,8)*F2958,2)</f>
        <v>20.46</v>
      </c>
    </row>
    <row r="2959" spans="1:7" ht="15" customHeight="1">
      <c r="A2959" s="1"/>
      <c r="B2959" s="1"/>
      <c r="C2959" s="1"/>
      <c r="D2959" s="1"/>
      <c r="E2959" s="77" t="s">
        <v>517</v>
      </c>
      <c r="F2959" s="77"/>
      <c r="G2959" s="22">
        <f>SUM(G2958:G2958)</f>
        <v>20.46</v>
      </c>
    </row>
    <row r="2960" spans="1:7" ht="15" customHeight="1">
      <c r="A2960" s="76" t="s">
        <v>518</v>
      </c>
      <c r="B2960" s="76"/>
      <c r="C2960" s="12" t="s">
        <v>4</v>
      </c>
      <c r="D2960" s="12" t="s">
        <v>501</v>
      </c>
      <c r="E2960" s="12" t="s">
        <v>502</v>
      </c>
      <c r="F2960" s="12" t="s">
        <v>503</v>
      </c>
      <c r="G2960" s="12" t="s">
        <v>504</v>
      </c>
    </row>
    <row r="2961" spans="1:7" ht="21" customHeight="1">
      <c r="A2961" s="18" t="s">
        <v>2219</v>
      </c>
      <c r="B2961" s="19" t="s">
        <v>2220</v>
      </c>
      <c r="C2961" s="18" t="s">
        <v>14</v>
      </c>
      <c r="D2961" s="18" t="s">
        <v>15</v>
      </c>
      <c r="E2961" s="20">
        <v>1</v>
      </c>
      <c r="F2961" s="21">
        <v>0.49</v>
      </c>
      <c r="G2961" s="21">
        <f>TRUNC(TRUNC(E2961,8)*F2961,2)</f>
        <v>0.49</v>
      </c>
    </row>
    <row r="2962" spans="1:7" ht="15" customHeight="1">
      <c r="A2962" s="1"/>
      <c r="B2962" s="1"/>
      <c r="C2962" s="1"/>
      <c r="D2962" s="1"/>
      <c r="E2962" s="77" t="s">
        <v>521</v>
      </c>
      <c r="F2962" s="77"/>
      <c r="G2962" s="22">
        <f>SUM(G2961:G2961)</f>
        <v>0.49</v>
      </c>
    </row>
    <row r="2963" spans="1:7" ht="15" customHeight="1">
      <c r="A2963" s="1"/>
      <c r="B2963" s="1"/>
      <c r="C2963" s="1"/>
      <c r="D2963" s="1"/>
      <c r="E2963" s="78" t="s">
        <v>522</v>
      </c>
      <c r="F2963" s="78"/>
      <c r="G2963" s="4">
        <f>SUM(G2956,G2959,G2962)</f>
        <v>28.88</v>
      </c>
    </row>
    <row r="2964" spans="1:7" ht="15" customHeight="1">
      <c r="A2964" s="1"/>
      <c r="B2964" s="1"/>
      <c r="C2964" s="1"/>
      <c r="D2964" s="1"/>
      <c r="E2964" s="78" t="s">
        <v>523</v>
      </c>
      <c r="F2964" s="78"/>
      <c r="G2964" s="4">
        <f>ROUND(G2963*(0/100),2)</f>
        <v>0</v>
      </c>
    </row>
    <row r="2965" spans="1:7" ht="15" customHeight="1">
      <c r="A2965" s="1"/>
      <c r="B2965" s="1"/>
      <c r="C2965" s="1"/>
      <c r="D2965" s="1"/>
      <c r="E2965" s="78" t="s">
        <v>524</v>
      </c>
      <c r="F2965" s="78"/>
      <c r="G2965" s="4">
        <f>G2964+G2963</f>
        <v>28.88</v>
      </c>
    </row>
    <row r="2966" spans="1:7" ht="9.9499999999999993" customHeight="1">
      <c r="A2966" s="1"/>
      <c r="B2966" s="1"/>
      <c r="C2966" s="1"/>
      <c r="D2966" s="1"/>
      <c r="E2966" s="79"/>
      <c r="F2966" s="79"/>
      <c r="G2966" s="79"/>
    </row>
    <row r="2967" spans="1:7" ht="20.100000000000001" customHeight="1">
      <c r="A2967" s="80" t="s">
        <v>2221</v>
      </c>
      <c r="B2967" s="80"/>
      <c r="C2967" s="80"/>
      <c r="D2967" s="80"/>
      <c r="E2967" s="80"/>
      <c r="F2967" s="80"/>
      <c r="G2967" s="80"/>
    </row>
    <row r="2968" spans="1:7" ht="15" customHeight="1">
      <c r="A2968" s="76" t="s">
        <v>807</v>
      </c>
      <c r="B2968" s="76"/>
      <c r="C2968" s="12" t="s">
        <v>4</v>
      </c>
      <c r="D2968" s="12" t="s">
        <v>501</v>
      </c>
      <c r="E2968" s="12" t="s">
        <v>502</v>
      </c>
      <c r="F2968" s="12" t="s">
        <v>503</v>
      </c>
      <c r="G2968" s="12" t="s">
        <v>504</v>
      </c>
    </row>
    <row r="2969" spans="1:7" ht="29.1" customHeight="1">
      <c r="A2969" s="18" t="s">
        <v>1947</v>
      </c>
      <c r="B2969" s="19" t="s">
        <v>1948</v>
      </c>
      <c r="C2969" s="18" t="s">
        <v>14</v>
      </c>
      <c r="D2969" s="18" t="s">
        <v>840</v>
      </c>
      <c r="E2969" s="20">
        <v>0.42259999999999998</v>
      </c>
      <c r="F2969" s="21">
        <v>32.36</v>
      </c>
      <c r="G2969" s="21">
        <f>TRUNC(TRUNC(E2969,8)*F2969,2)</f>
        <v>13.67</v>
      </c>
    </row>
    <row r="2970" spans="1:7" ht="29.1" customHeight="1">
      <c r="A2970" s="18" t="s">
        <v>1949</v>
      </c>
      <c r="B2970" s="19" t="s">
        <v>1950</v>
      </c>
      <c r="C2970" s="18" t="s">
        <v>14</v>
      </c>
      <c r="D2970" s="18" t="s">
        <v>810</v>
      </c>
      <c r="E2970" s="20">
        <v>0.313</v>
      </c>
      <c r="F2970" s="21">
        <v>33.75</v>
      </c>
      <c r="G2970" s="21">
        <f>TRUNC(TRUNC(E2970,8)*F2970,2)</f>
        <v>10.56</v>
      </c>
    </row>
    <row r="2971" spans="1:7" ht="29.1" customHeight="1">
      <c r="A2971" s="18" t="s">
        <v>1077</v>
      </c>
      <c r="B2971" s="19" t="s">
        <v>1078</v>
      </c>
      <c r="C2971" s="18" t="s">
        <v>14</v>
      </c>
      <c r="D2971" s="18" t="s">
        <v>840</v>
      </c>
      <c r="E2971" s="20">
        <v>12.7788</v>
      </c>
      <c r="F2971" s="21">
        <v>0.45</v>
      </c>
      <c r="G2971" s="21">
        <f>TRUNC(TRUNC(E2971,8)*F2971,2)</f>
        <v>5.75</v>
      </c>
    </row>
    <row r="2972" spans="1:7" ht="29.1" customHeight="1">
      <c r="A2972" s="18" t="s">
        <v>1079</v>
      </c>
      <c r="B2972" s="19" t="s">
        <v>1080</v>
      </c>
      <c r="C2972" s="18" t="s">
        <v>14</v>
      </c>
      <c r="D2972" s="18" t="s">
        <v>810</v>
      </c>
      <c r="E2972" s="20">
        <v>4.6864999999999997</v>
      </c>
      <c r="F2972" s="21">
        <v>1.23</v>
      </c>
      <c r="G2972" s="21">
        <f>TRUNC(TRUNC(E2972,8)*F2972,2)</f>
        <v>5.76</v>
      </c>
    </row>
    <row r="2973" spans="1:7" ht="18" customHeight="1">
      <c r="A2973" s="1"/>
      <c r="B2973" s="1"/>
      <c r="C2973" s="1"/>
      <c r="D2973" s="1"/>
      <c r="E2973" s="77" t="s">
        <v>811</v>
      </c>
      <c r="F2973" s="77"/>
      <c r="G2973" s="22">
        <f>SUM(G2969:G2972)</f>
        <v>35.74</v>
      </c>
    </row>
    <row r="2974" spans="1:7" ht="15" customHeight="1">
      <c r="A2974" s="76" t="s">
        <v>553</v>
      </c>
      <c r="B2974" s="76"/>
      <c r="C2974" s="12" t="s">
        <v>4</v>
      </c>
      <c r="D2974" s="12" t="s">
        <v>501</v>
      </c>
      <c r="E2974" s="12" t="s">
        <v>502</v>
      </c>
      <c r="F2974" s="12" t="s">
        <v>503</v>
      </c>
      <c r="G2974" s="12" t="s">
        <v>504</v>
      </c>
    </row>
    <row r="2975" spans="1:7" ht="29.1" customHeight="1">
      <c r="A2975" s="18" t="s">
        <v>1957</v>
      </c>
      <c r="B2975" s="19" t="s">
        <v>1958</v>
      </c>
      <c r="C2975" s="18" t="s">
        <v>14</v>
      </c>
      <c r="D2975" s="18" t="s">
        <v>48</v>
      </c>
      <c r="E2975" s="20">
        <v>1.3111999999999999</v>
      </c>
      <c r="F2975" s="21">
        <v>58.04</v>
      </c>
      <c r="G2975" s="21">
        <f>TRUNC(TRUNC(E2975,8)*F2975,2)</f>
        <v>76.099999999999994</v>
      </c>
    </row>
    <row r="2976" spans="1:7" ht="21" customHeight="1">
      <c r="A2976" s="18" t="s">
        <v>977</v>
      </c>
      <c r="B2976" s="19" t="s">
        <v>978</v>
      </c>
      <c r="C2976" s="18" t="s">
        <v>14</v>
      </c>
      <c r="D2976" s="18" t="s">
        <v>817</v>
      </c>
      <c r="E2976" s="20">
        <v>5.67E-2</v>
      </c>
      <c r="F2976" s="21">
        <v>7.74</v>
      </c>
      <c r="G2976" s="21">
        <f>TRUNC(TRUNC(E2976,8)*F2976,2)</f>
        <v>0.43</v>
      </c>
    </row>
    <row r="2977" spans="1:7" ht="15" customHeight="1">
      <c r="A2977" s="18" t="s">
        <v>2222</v>
      </c>
      <c r="B2977" s="19" t="s">
        <v>2223</v>
      </c>
      <c r="C2977" s="18" t="s">
        <v>14</v>
      </c>
      <c r="D2977" s="18" t="s">
        <v>101</v>
      </c>
      <c r="E2977" s="20">
        <v>0.26190000000000002</v>
      </c>
      <c r="F2977" s="21">
        <v>15.07</v>
      </c>
      <c r="G2977" s="21">
        <f>TRUNC(TRUNC(E2977,8)*F2977,2)</f>
        <v>3.94</v>
      </c>
    </row>
    <row r="2978" spans="1:7" ht="21" customHeight="1">
      <c r="A2978" s="18" t="s">
        <v>1550</v>
      </c>
      <c r="B2978" s="19" t="s">
        <v>1551</v>
      </c>
      <c r="C2978" s="18" t="s">
        <v>14</v>
      </c>
      <c r="D2978" s="18" t="s">
        <v>81</v>
      </c>
      <c r="E2978" s="20">
        <v>4.4770000000000003</v>
      </c>
      <c r="F2978" s="21">
        <v>3.94</v>
      </c>
      <c r="G2978" s="21">
        <f>TRUNC(TRUNC(E2978,8)*F2978,2)</f>
        <v>17.63</v>
      </c>
    </row>
    <row r="2979" spans="1:7" ht="15" customHeight="1">
      <c r="A2979" s="1"/>
      <c r="B2979" s="1"/>
      <c r="C2979" s="1"/>
      <c r="D2979" s="1"/>
      <c r="E2979" s="77" t="s">
        <v>555</v>
      </c>
      <c r="F2979" s="77"/>
      <c r="G2979" s="22">
        <f>SUM(G2975:G2978)</f>
        <v>98.1</v>
      </c>
    </row>
    <row r="2980" spans="1:7" ht="15" customHeight="1">
      <c r="A2980" s="76" t="s">
        <v>586</v>
      </c>
      <c r="B2980" s="76"/>
      <c r="C2980" s="12" t="s">
        <v>4</v>
      </c>
      <c r="D2980" s="12" t="s">
        <v>501</v>
      </c>
      <c r="E2980" s="12" t="s">
        <v>502</v>
      </c>
      <c r="F2980" s="12" t="s">
        <v>503</v>
      </c>
      <c r="G2980" s="12" t="s">
        <v>504</v>
      </c>
    </row>
    <row r="2981" spans="1:7" ht="21" customHeight="1">
      <c r="A2981" s="18" t="s">
        <v>795</v>
      </c>
      <c r="B2981" s="19" t="s">
        <v>796</v>
      </c>
      <c r="C2981" s="18" t="s">
        <v>14</v>
      </c>
      <c r="D2981" s="18" t="s">
        <v>15</v>
      </c>
      <c r="E2981" s="20">
        <v>0.73560000000000003</v>
      </c>
      <c r="F2981" s="21">
        <v>23.13</v>
      </c>
      <c r="G2981" s="21">
        <f>TRUNC(TRUNC(E2981,8)*F2981,2)</f>
        <v>17.010000000000002</v>
      </c>
    </row>
    <row r="2982" spans="1:7" ht="21" customHeight="1">
      <c r="A2982" s="18" t="s">
        <v>1235</v>
      </c>
      <c r="B2982" s="19" t="s">
        <v>1236</v>
      </c>
      <c r="C2982" s="18" t="s">
        <v>14</v>
      </c>
      <c r="D2982" s="18" t="s">
        <v>15</v>
      </c>
      <c r="E2982" s="20">
        <v>3.6779999999999999</v>
      </c>
      <c r="F2982" s="21">
        <v>27.62</v>
      </c>
      <c r="G2982" s="21">
        <f>TRUNC(TRUNC(E2982,8)*F2982,2)</f>
        <v>101.58</v>
      </c>
    </row>
    <row r="2983" spans="1:7" ht="15" customHeight="1">
      <c r="A2983" s="18" t="s">
        <v>818</v>
      </c>
      <c r="B2983" s="19" t="s">
        <v>819</v>
      </c>
      <c r="C2983" s="18" t="s">
        <v>14</v>
      </c>
      <c r="D2983" s="18" t="s">
        <v>15</v>
      </c>
      <c r="E2983" s="20">
        <v>22.497399999999999</v>
      </c>
      <c r="F2983" s="21">
        <v>28.88</v>
      </c>
      <c r="G2983" s="21">
        <f>TRUNC(TRUNC(E2983,8)*F2983,2)</f>
        <v>649.72</v>
      </c>
    </row>
    <row r="2984" spans="1:7" ht="15" customHeight="1">
      <c r="A2984" s="18" t="s">
        <v>607</v>
      </c>
      <c r="B2984" s="19" t="s">
        <v>608</v>
      </c>
      <c r="C2984" s="18" t="s">
        <v>14</v>
      </c>
      <c r="D2984" s="18" t="s">
        <v>15</v>
      </c>
      <c r="E2984" s="20">
        <v>22.497399999999999</v>
      </c>
      <c r="F2984" s="21">
        <v>22.1</v>
      </c>
      <c r="G2984" s="21">
        <f>TRUNC(TRUNC(E2984,8)*F2984,2)</f>
        <v>497.19</v>
      </c>
    </row>
    <row r="2985" spans="1:7" ht="18" customHeight="1">
      <c r="A2985" s="1"/>
      <c r="B2985" s="1"/>
      <c r="C2985" s="1"/>
      <c r="D2985" s="1"/>
      <c r="E2985" s="77" t="s">
        <v>589</v>
      </c>
      <c r="F2985" s="77"/>
      <c r="G2985" s="22">
        <f>SUM(G2981:G2984)</f>
        <v>1265.5</v>
      </c>
    </row>
    <row r="2986" spans="1:7" ht="15" customHeight="1">
      <c r="A2986" s="76" t="s">
        <v>518</v>
      </c>
      <c r="B2986" s="76"/>
      <c r="C2986" s="12" t="s">
        <v>4</v>
      </c>
      <c r="D2986" s="12" t="s">
        <v>501</v>
      </c>
      <c r="E2986" s="12" t="s">
        <v>502</v>
      </c>
      <c r="F2986" s="12" t="s">
        <v>503</v>
      </c>
      <c r="G2986" s="12" t="s">
        <v>504</v>
      </c>
    </row>
    <row r="2987" spans="1:7" ht="29.1" customHeight="1">
      <c r="A2987" s="18" t="s">
        <v>345</v>
      </c>
      <c r="B2987" s="19" t="s">
        <v>2224</v>
      </c>
      <c r="C2987" s="18" t="s">
        <v>14</v>
      </c>
      <c r="D2987" s="18" t="s">
        <v>101</v>
      </c>
      <c r="E2987" s="20">
        <v>28.936900000000001</v>
      </c>
      <c r="F2987" s="21">
        <v>15.58</v>
      </c>
      <c r="G2987" s="21">
        <f>TRUNC(TRUNC(E2987,8)*F2987,2)</f>
        <v>450.83</v>
      </c>
    </row>
    <row r="2988" spans="1:7" ht="29.1" customHeight="1">
      <c r="A2988" s="18" t="s">
        <v>1132</v>
      </c>
      <c r="B2988" s="19" t="s">
        <v>1133</v>
      </c>
      <c r="C2988" s="18" t="s">
        <v>14</v>
      </c>
      <c r="D2988" s="18" t="s">
        <v>118</v>
      </c>
      <c r="E2988" s="20">
        <v>1.2</v>
      </c>
      <c r="F2988" s="21">
        <v>523.38</v>
      </c>
      <c r="G2988" s="21">
        <f>TRUNC(TRUNC(E2988,8)*F2988,2)</f>
        <v>628.04999999999995</v>
      </c>
    </row>
    <row r="2989" spans="1:7" ht="15" customHeight="1">
      <c r="A2989" s="1"/>
      <c r="B2989" s="1"/>
      <c r="C2989" s="1"/>
      <c r="D2989" s="1"/>
      <c r="E2989" s="77" t="s">
        <v>521</v>
      </c>
      <c r="F2989" s="77"/>
      <c r="G2989" s="22">
        <f>SUM(G2987:G2988)</f>
        <v>1078.8799999999999</v>
      </c>
    </row>
    <row r="2990" spans="1:7" ht="15" customHeight="1">
      <c r="A2990" s="1"/>
      <c r="B2990" s="1"/>
      <c r="C2990" s="1"/>
      <c r="D2990" s="1"/>
      <c r="E2990" s="78" t="s">
        <v>522</v>
      </c>
      <c r="F2990" s="78"/>
      <c r="G2990" s="4">
        <f>SUM(G2973,G2979,G2985,G2989)</f>
        <v>2478.2199999999998</v>
      </c>
    </row>
    <row r="2991" spans="1:7" ht="15" customHeight="1">
      <c r="A2991" s="1"/>
      <c r="B2991" s="1"/>
      <c r="C2991" s="1"/>
      <c r="D2991" s="1"/>
      <c r="E2991" s="78" t="s">
        <v>523</v>
      </c>
      <c r="F2991" s="78"/>
      <c r="G2991" s="4">
        <f>ROUND(G2990*(0/100),2)</f>
        <v>0</v>
      </c>
    </row>
    <row r="2992" spans="1:7" ht="15" customHeight="1">
      <c r="A2992" s="1"/>
      <c r="B2992" s="1"/>
      <c r="C2992" s="1"/>
      <c r="D2992" s="1"/>
      <c r="E2992" s="78" t="s">
        <v>524</v>
      </c>
      <c r="F2992" s="78"/>
      <c r="G2992" s="4">
        <f>G2991+G2990</f>
        <v>2478.2199999999998</v>
      </c>
    </row>
    <row r="2993" spans="1:7" ht="9.9499999999999993" customHeight="1">
      <c r="A2993" s="1"/>
      <c r="B2993" s="1"/>
      <c r="C2993" s="1"/>
      <c r="D2993" s="1"/>
      <c r="E2993" s="79"/>
      <c r="F2993" s="79"/>
      <c r="G2993" s="79"/>
    </row>
    <row r="2994" spans="1:7" ht="20.100000000000001" customHeight="1">
      <c r="A2994" s="80" t="s">
        <v>2225</v>
      </c>
      <c r="B2994" s="80"/>
      <c r="C2994" s="80"/>
      <c r="D2994" s="80"/>
      <c r="E2994" s="80"/>
      <c r="F2994" s="80"/>
      <c r="G2994" s="80"/>
    </row>
    <row r="2995" spans="1:7" ht="15" customHeight="1">
      <c r="A2995" s="76" t="s">
        <v>500</v>
      </c>
      <c r="B2995" s="76"/>
      <c r="C2995" s="12" t="s">
        <v>4</v>
      </c>
      <c r="D2995" s="12" t="s">
        <v>501</v>
      </c>
      <c r="E2995" s="12" t="s">
        <v>502</v>
      </c>
      <c r="F2995" s="12" t="s">
        <v>503</v>
      </c>
      <c r="G2995" s="12" t="s">
        <v>504</v>
      </c>
    </row>
    <row r="2996" spans="1:7" ht="21" customHeight="1">
      <c r="A2996" s="18" t="s">
        <v>1359</v>
      </c>
      <c r="B2996" s="19" t="s">
        <v>1360</v>
      </c>
      <c r="C2996" s="18" t="s">
        <v>14</v>
      </c>
      <c r="D2996" s="18" t="s">
        <v>15</v>
      </c>
      <c r="E2996" s="20">
        <v>1</v>
      </c>
      <c r="F2996" s="21">
        <v>3.39</v>
      </c>
      <c r="G2996" s="21">
        <f t="shared" ref="G2996:G3001" si="33">TRUNC(TRUNC(E2996,8)*F2996,2)</f>
        <v>3.39</v>
      </c>
    </row>
    <row r="2997" spans="1:7" ht="21" customHeight="1">
      <c r="A2997" s="18" t="s">
        <v>2226</v>
      </c>
      <c r="B2997" s="19" t="s">
        <v>2227</v>
      </c>
      <c r="C2997" s="18" t="s">
        <v>14</v>
      </c>
      <c r="D2997" s="18" t="s">
        <v>15</v>
      </c>
      <c r="E2997" s="20">
        <v>1</v>
      </c>
      <c r="F2997" s="21">
        <v>1.73</v>
      </c>
      <c r="G2997" s="21">
        <f t="shared" si="33"/>
        <v>1.73</v>
      </c>
    </row>
    <row r="2998" spans="1:7" ht="21" customHeight="1">
      <c r="A2998" s="18" t="s">
        <v>507</v>
      </c>
      <c r="B2998" s="19" t="s">
        <v>508</v>
      </c>
      <c r="C2998" s="18" t="s">
        <v>14</v>
      </c>
      <c r="D2998" s="18" t="s">
        <v>15</v>
      </c>
      <c r="E2998" s="20">
        <v>1</v>
      </c>
      <c r="F2998" s="21">
        <v>1.34</v>
      </c>
      <c r="G2998" s="21">
        <f t="shared" si="33"/>
        <v>1.34</v>
      </c>
    </row>
    <row r="2999" spans="1:7" ht="21" customHeight="1">
      <c r="A2999" s="18" t="s">
        <v>2228</v>
      </c>
      <c r="B2999" s="19" t="s">
        <v>2229</v>
      </c>
      <c r="C2999" s="18" t="s">
        <v>14</v>
      </c>
      <c r="D2999" s="18" t="s">
        <v>15</v>
      </c>
      <c r="E2999" s="20">
        <v>1</v>
      </c>
      <c r="F2999" s="21">
        <v>1.97</v>
      </c>
      <c r="G2999" s="21">
        <f t="shared" si="33"/>
        <v>1.97</v>
      </c>
    </row>
    <row r="3000" spans="1:7" ht="21" customHeight="1">
      <c r="A3000" s="18" t="s">
        <v>511</v>
      </c>
      <c r="B3000" s="19" t="s">
        <v>512</v>
      </c>
      <c r="C3000" s="18" t="s">
        <v>14</v>
      </c>
      <c r="D3000" s="18" t="s">
        <v>15</v>
      </c>
      <c r="E3000" s="20">
        <v>1</v>
      </c>
      <c r="F3000" s="21">
        <v>0.04</v>
      </c>
      <c r="G3000" s="21">
        <f t="shared" si="33"/>
        <v>0.04</v>
      </c>
    </row>
    <row r="3001" spans="1:7" ht="21" customHeight="1">
      <c r="A3001" s="18" t="s">
        <v>1365</v>
      </c>
      <c r="B3001" s="19" t="s">
        <v>1366</v>
      </c>
      <c r="C3001" s="18" t="s">
        <v>14</v>
      </c>
      <c r="D3001" s="18" t="s">
        <v>15</v>
      </c>
      <c r="E3001" s="20">
        <v>1</v>
      </c>
      <c r="F3001" s="21">
        <v>1.1000000000000001</v>
      </c>
      <c r="G3001" s="21">
        <f t="shared" si="33"/>
        <v>1.1000000000000001</v>
      </c>
    </row>
    <row r="3002" spans="1:7" ht="15" customHeight="1">
      <c r="A3002" s="1"/>
      <c r="B3002" s="1"/>
      <c r="C3002" s="1"/>
      <c r="D3002" s="1"/>
      <c r="E3002" s="77" t="s">
        <v>513</v>
      </c>
      <c r="F3002" s="77"/>
      <c r="G3002" s="22">
        <f>SUM(G2996:G3001)</f>
        <v>9.5699999999999985</v>
      </c>
    </row>
    <row r="3003" spans="1:7" ht="15" customHeight="1">
      <c r="A3003" s="76" t="s">
        <v>514</v>
      </c>
      <c r="B3003" s="76"/>
      <c r="C3003" s="12" t="s">
        <v>4</v>
      </c>
      <c r="D3003" s="12" t="s">
        <v>501</v>
      </c>
      <c r="E3003" s="12" t="s">
        <v>502</v>
      </c>
      <c r="F3003" s="12" t="s">
        <v>503</v>
      </c>
      <c r="G3003" s="12" t="s">
        <v>504</v>
      </c>
    </row>
    <row r="3004" spans="1:7" ht="15" customHeight="1">
      <c r="A3004" s="18" t="s">
        <v>1760</v>
      </c>
      <c r="B3004" s="19" t="s">
        <v>1761</v>
      </c>
      <c r="C3004" s="18" t="s">
        <v>14</v>
      </c>
      <c r="D3004" s="18" t="s">
        <v>15</v>
      </c>
      <c r="E3004" s="20">
        <v>1</v>
      </c>
      <c r="F3004" s="21">
        <v>20.46</v>
      </c>
      <c r="G3004" s="21">
        <f>TRUNC(TRUNC(E3004,8)*F3004,2)</f>
        <v>20.46</v>
      </c>
    </row>
    <row r="3005" spans="1:7" ht="15" customHeight="1">
      <c r="A3005" s="1"/>
      <c r="B3005" s="1"/>
      <c r="C3005" s="1"/>
      <c r="D3005" s="1"/>
      <c r="E3005" s="77" t="s">
        <v>517</v>
      </c>
      <c r="F3005" s="77"/>
      <c r="G3005" s="22">
        <f>SUM(G3004:G3004)</f>
        <v>20.46</v>
      </c>
    </row>
    <row r="3006" spans="1:7" ht="15" customHeight="1">
      <c r="A3006" s="76" t="s">
        <v>518</v>
      </c>
      <c r="B3006" s="76"/>
      <c r="C3006" s="12" t="s">
        <v>4</v>
      </c>
      <c r="D3006" s="12" t="s">
        <v>501</v>
      </c>
      <c r="E3006" s="12" t="s">
        <v>502</v>
      </c>
      <c r="F3006" s="12" t="s">
        <v>503</v>
      </c>
      <c r="G3006" s="12" t="s">
        <v>504</v>
      </c>
    </row>
    <row r="3007" spans="1:7" ht="21" customHeight="1">
      <c r="A3007" s="18" t="s">
        <v>2230</v>
      </c>
      <c r="B3007" s="19" t="s">
        <v>2231</v>
      </c>
      <c r="C3007" s="18" t="s">
        <v>14</v>
      </c>
      <c r="D3007" s="18" t="s">
        <v>15</v>
      </c>
      <c r="E3007" s="20">
        <v>1</v>
      </c>
      <c r="F3007" s="21">
        <v>0.34</v>
      </c>
      <c r="G3007" s="21">
        <f>TRUNC(TRUNC(E3007,8)*F3007,2)</f>
        <v>0.34</v>
      </c>
    </row>
    <row r="3008" spans="1:7" ht="15" customHeight="1">
      <c r="A3008" s="1"/>
      <c r="B3008" s="1"/>
      <c r="C3008" s="1"/>
      <c r="D3008" s="1"/>
      <c r="E3008" s="77" t="s">
        <v>521</v>
      </c>
      <c r="F3008" s="77"/>
      <c r="G3008" s="22">
        <f>SUM(G3007:G3007)</f>
        <v>0.34</v>
      </c>
    </row>
    <row r="3009" spans="1:7" ht="15" customHeight="1">
      <c r="A3009" s="1"/>
      <c r="B3009" s="1"/>
      <c r="C3009" s="1"/>
      <c r="D3009" s="1"/>
      <c r="E3009" s="78" t="s">
        <v>522</v>
      </c>
      <c r="F3009" s="78"/>
      <c r="G3009" s="4">
        <f>SUM(G3002,G3005,G3008)</f>
        <v>30.37</v>
      </c>
    </row>
    <row r="3010" spans="1:7" ht="15" customHeight="1">
      <c r="A3010" s="1"/>
      <c r="B3010" s="1"/>
      <c r="C3010" s="1"/>
      <c r="D3010" s="1"/>
      <c r="E3010" s="78" t="s">
        <v>523</v>
      </c>
      <c r="F3010" s="78"/>
      <c r="G3010" s="4">
        <f>ROUND(G3009*(0/100),2)</f>
        <v>0</v>
      </c>
    </row>
    <row r="3011" spans="1:7" ht="15" customHeight="1">
      <c r="A3011" s="1"/>
      <c r="B3011" s="1"/>
      <c r="C3011" s="1"/>
      <c r="D3011" s="1"/>
      <c r="E3011" s="78" t="s">
        <v>524</v>
      </c>
      <c r="F3011" s="78"/>
      <c r="G3011" s="4">
        <f>G3010+G3009</f>
        <v>30.37</v>
      </c>
    </row>
    <row r="3012" spans="1:7" ht="9.9499999999999993" customHeight="1">
      <c r="A3012" s="1"/>
      <c r="B3012" s="1"/>
      <c r="C3012" s="1"/>
      <c r="D3012" s="1"/>
      <c r="E3012" s="79"/>
      <c r="F3012" s="79"/>
      <c r="G3012" s="79"/>
    </row>
    <row r="3013" spans="1:7" ht="20.100000000000001" customHeight="1">
      <c r="A3013" s="80" t="s">
        <v>2232</v>
      </c>
      <c r="B3013" s="80"/>
      <c r="C3013" s="80"/>
      <c r="D3013" s="80"/>
      <c r="E3013" s="80"/>
      <c r="F3013" s="80"/>
      <c r="G3013" s="80"/>
    </row>
    <row r="3014" spans="1:7" ht="15" customHeight="1">
      <c r="A3014" s="76" t="s">
        <v>553</v>
      </c>
      <c r="B3014" s="76"/>
      <c r="C3014" s="12" t="s">
        <v>4</v>
      </c>
      <c r="D3014" s="12" t="s">
        <v>501</v>
      </c>
      <c r="E3014" s="12" t="s">
        <v>502</v>
      </c>
      <c r="F3014" s="12" t="s">
        <v>503</v>
      </c>
      <c r="G3014" s="12" t="s">
        <v>504</v>
      </c>
    </row>
    <row r="3015" spans="1:7" ht="15" customHeight="1">
      <c r="A3015" s="18" t="s">
        <v>2233</v>
      </c>
      <c r="B3015" s="19" t="s">
        <v>2234</v>
      </c>
      <c r="C3015" s="18" t="s">
        <v>14</v>
      </c>
      <c r="D3015" s="18" t="s">
        <v>817</v>
      </c>
      <c r="E3015" s="20">
        <v>0.32569999999999999</v>
      </c>
      <c r="F3015" s="21">
        <v>30.96</v>
      </c>
      <c r="G3015" s="21">
        <f>TRUNC(TRUNC(E3015,8)*F3015,2)</f>
        <v>10.08</v>
      </c>
    </row>
    <row r="3016" spans="1:7" ht="15" customHeight="1">
      <c r="A3016" s="1"/>
      <c r="B3016" s="1"/>
      <c r="C3016" s="1"/>
      <c r="D3016" s="1"/>
      <c r="E3016" s="77" t="s">
        <v>555</v>
      </c>
      <c r="F3016" s="77"/>
      <c r="G3016" s="22">
        <f>SUM(G3015:G3015)</f>
        <v>10.08</v>
      </c>
    </row>
    <row r="3017" spans="1:7" ht="15" customHeight="1">
      <c r="A3017" s="76" t="s">
        <v>586</v>
      </c>
      <c r="B3017" s="76"/>
      <c r="C3017" s="12" t="s">
        <v>4</v>
      </c>
      <c r="D3017" s="12" t="s">
        <v>501</v>
      </c>
      <c r="E3017" s="12" t="s">
        <v>502</v>
      </c>
      <c r="F3017" s="12" t="s">
        <v>503</v>
      </c>
      <c r="G3017" s="12" t="s">
        <v>504</v>
      </c>
    </row>
    <row r="3018" spans="1:7" ht="15" customHeight="1">
      <c r="A3018" s="18" t="s">
        <v>1035</v>
      </c>
      <c r="B3018" s="19" t="s">
        <v>1036</v>
      </c>
      <c r="C3018" s="18" t="s">
        <v>14</v>
      </c>
      <c r="D3018" s="18" t="s">
        <v>15</v>
      </c>
      <c r="E3018" s="20">
        <v>0.45290000000000002</v>
      </c>
      <c r="F3018" s="21">
        <v>30.37</v>
      </c>
      <c r="G3018" s="21">
        <f>TRUNC(TRUNC(E3018,8)*F3018,2)</f>
        <v>13.75</v>
      </c>
    </row>
    <row r="3019" spans="1:7" ht="18" customHeight="1">
      <c r="A3019" s="1"/>
      <c r="B3019" s="1"/>
      <c r="C3019" s="1"/>
      <c r="D3019" s="1"/>
      <c r="E3019" s="77" t="s">
        <v>589</v>
      </c>
      <c r="F3019" s="77"/>
      <c r="G3019" s="22">
        <f>SUM(G3018:G3018)</f>
        <v>13.75</v>
      </c>
    </row>
    <row r="3020" spans="1:7" ht="15" customHeight="1">
      <c r="A3020" s="1"/>
      <c r="B3020" s="1"/>
      <c r="C3020" s="1"/>
      <c r="D3020" s="1"/>
      <c r="E3020" s="78" t="s">
        <v>522</v>
      </c>
      <c r="F3020" s="78"/>
      <c r="G3020" s="4">
        <f>SUM(G3016,G3019)</f>
        <v>23.83</v>
      </c>
    </row>
    <row r="3021" spans="1:7" ht="15" customHeight="1">
      <c r="A3021" s="1"/>
      <c r="B3021" s="1"/>
      <c r="C3021" s="1"/>
      <c r="D3021" s="1"/>
      <c r="E3021" s="78" t="s">
        <v>523</v>
      </c>
      <c r="F3021" s="78"/>
      <c r="G3021" s="4">
        <f>ROUND(G3020*(0/100),2)</f>
        <v>0</v>
      </c>
    </row>
    <row r="3022" spans="1:7" ht="15" customHeight="1">
      <c r="A3022" s="1"/>
      <c r="B3022" s="1"/>
      <c r="C3022" s="1"/>
      <c r="D3022" s="1"/>
      <c r="E3022" s="78" t="s">
        <v>524</v>
      </c>
      <c r="F3022" s="78"/>
      <c r="G3022" s="4">
        <f>G3021+G3020</f>
        <v>23.83</v>
      </c>
    </row>
    <row r="3023" spans="1:7" ht="9.9499999999999993" customHeight="1">
      <c r="A3023" s="1"/>
      <c r="B3023" s="1"/>
      <c r="C3023" s="1"/>
      <c r="D3023" s="1"/>
      <c r="E3023" s="79"/>
      <c r="F3023" s="79"/>
      <c r="G3023" s="79"/>
    </row>
    <row r="3024" spans="1:7" ht="20.100000000000001" customHeight="1">
      <c r="A3024" s="80" t="s">
        <v>2235</v>
      </c>
      <c r="B3024" s="80"/>
      <c r="C3024" s="80"/>
      <c r="D3024" s="80"/>
      <c r="E3024" s="80"/>
      <c r="F3024" s="80"/>
      <c r="G3024" s="80"/>
    </row>
    <row r="3025" spans="1:7" ht="15" customHeight="1">
      <c r="A3025" s="76" t="s">
        <v>553</v>
      </c>
      <c r="B3025" s="76"/>
      <c r="C3025" s="12" t="s">
        <v>4</v>
      </c>
      <c r="D3025" s="12" t="s">
        <v>501</v>
      </c>
      <c r="E3025" s="12" t="s">
        <v>502</v>
      </c>
      <c r="F3025" s="12" t="s">
        <v>503</v>
      </c>
      <c r="G3025" s="12" t="s">
        <v>504</v>
      </c>
    </row>
    <row r="3026" spans="1:7" ht="15" customHeight="1">
      <c r="A3026" s="18" t="s">
        <v>2236</v>
      </c>
      <c r="B3026" s="19" t="s">
        <v>2237</v>
      </c>
      <c r="C3026" s="18" t="s">
        <v>14</v>
      </c>
      <c r="D3026" s="18" t="s">
        <v>817</v>
      </c>
      <c r="E3026" s="20">
        <v>0.22850000000000001</v>
      </c>
      <c r="F3026" s="21">
        <v>32.08</v>
      </c>
      <c r="G3026" s="21">
        <f>TRUNC(TRUNC(E3026,8)*F3026,2)</f>
        <v>7.33</v>
      </c>
    </row>
    <row r="3027" spans="1:7" ht="15" customHeight="1">
      <c r="A3027" s="1"/>
      <c r="B3027" s="1"/>
      <c r="C3027" s="1"/>
      <c r="D3027" s="1"/>
      <c r="E3027" s="77" t="s">
        <v>555</v>
      </c>
      <c r="F3027" s="77"/>
      <c r="G3027" s="22">
        <f>SUM(G3026:G3026)</f>
        <v>7.33</v>
      </c>
    </row>
    <row r="3028" spans="1:7" ht="15" customHeight="1">
      <c r="A3028" s="76" t="s">
        <v>586</v>
      </c>
      <c r="B3028" s="76"/>
      <c r="C3028" s="12" t="s">
        <v>4</v>
      </c>
      <c r="D3028" s="12" t="s">
        <v>501</v>
      </c>
      <c r="E3028" s="12" t="s">
        <v>502</v>
      </c>
      <c r="F3028" s="12" t="s">
        <v>503</v>
      </c>
      <c r="G3028" s="12" t="s">
        <v>504</v>
      </c>
    </row>
    <row r="3029" spans="1:7" ht="15" customHeight="1">
      <c r="A3029" s="18" t="s">
        <v>1035</v>
      </c>
      <c r="B3029" s="19" t="s">
        <v>1036</v>
      </c>
      <c r="C3029" s="18" t="s">
        <v>14</v>
      </c>
      <c r="D3029" s="18" t="s">
        <v>15</v>
      </c>
      <c r="E3029" s="20">
        <v>0.16309999999999999</v>
      </c>
      <c r="F3029" s="21">
        <v>30.37</v>
      </c>
      <c r="G3029" s="21">
        <f>TRUNC(TRUNC(E3029,8)*F3029,2)</f>
        <v>4.95</v>
      </c>
    </row>
    <row r="3030" spans="1:7" ht="15" customHeight="1">
      <c r="A3030" s="18" t="s">
        <v>607</v>
      </c>
      <c r="B3030" s="19" t="s">
        <v>608</v>
      </c>
      <c r="C3030" s="18" t="s">
        <v>14</v>
      </c>
      <c r="D3030" s="18" t="s">
        <v>15</v>
      </c>
      <c r="E3030" s="20">
        <v>5.4399999999999997E-2</v>
      </c>
      <c r="F3030" s="21">
        <v>22.1</v>
      </c>
      <c r="G3030" s="21">
        <f>TRUNC(TRUNC(E3030,8)*F3030,2)</f>
        <v>1.2</v>
      </c>
    </row>
    <row r="3031" spans="1:7" ht="18" customHeight="1">
      <c r="A3031" s="1"/>
      <c r="B3031" s="1"/>
      <c r="C3031" s="1"/>
      <c r="D3031" s="1"/>
      <c r="E3031" s="77" t="s">
        <v>589</v>
      </c>
      <c r="F3031" s="77"/>
      <c r="G3031" s="22">
        <f>SUM(G3029:G3030)</f>
        <v>6.15</v>
      </c>
    </row>
    <row r="3032" spans="1:7" ht="15" customHeight="1">
      <c r="A3032" s="1"/>
      <c r="B3032" s="1"/>
      <c r="C3032" s="1"/>
      <c r="D3032" s="1"/>
      <c r="E3032" s="78" t="s">
        <v>522</v>
      </c>
      <c r="F3032" s="78"/>
      <c r="G3032" s="4">
        <f>SUM(G3027,G3031)</f>
        <v>13.48</v>
      </c>
    </row>
    <row r="3033" spans="1:7" ht="15" customHeight="1">
      <c r="A3033" s="1"/>
      <c r="B3033" s="1"/>
      <c r="C3033" s="1"/>
      <c r="D3033" s="1"/>
      <c r="E3033" s="78" t="s">
        <v>523</v>
      </c>
      <c r="F3033" s="78"/>
      <c r="G3033" s="4">
        <f>ROUND(G3032*(0/100),2)</f>
        <v>0</v>
      </c>
    </row>
    <row r="3034" spans="1:7" ht="15" customHeight="1">
      <c r="A3034" s="1"/>
      <c r="B3034" s="1"/>
      <c r="C3034" s="1"/>
      <c r="D3034" s="1"/>
      <c r="E3034" s="78" t="s">
        <v>524</v>
      </c>
      <c r="F3034" s="78"/>
      <c r="G3034" s="4">
        <f>G3033+G3032</f>
        <v>13.48</v>
      </c>
    </row>
    <row r="3035" spans="1:7" ht="9.9499999999999993" customHeight="1">
      <c r="A3035" s="1"/>
      <c r="B3035" s="1"/>
      <c r="C3035" s="1"/>
      <c r="D3035" s="1"/>
      <c r="E3035" s="79"/>
      <c r="F3035" s="79"/>
      <c r="G3035" s="79"/>
    </row>
    <row r="3036" spans="1:7" ht="20.100000000000001" customHeight="1">
      <c r="A3036" s="80" t="s">
        <v>2238</v>
      </c>
      <c r="B3036" s="80"/>
      <c r="C3036" s="80"/>
      <c r="D3036" s="80"/>
      <c r="E3036" s="80"/>
      <c r="F3036" s="80"/>
      <c r="G3036" s="80"/>
    </row>
    <row r="3037" spans="1:7" ht="15" customHeight="1">
      <c r="A3037" s="76" t="s">
        <v>518</v>
      </c>
      <c r="B3037" s="76"/>
      <c r="C3037" s="12" t="s">
        <v>4</v>
      </c>
      <c r="D3037" s="12" t="s">
        <v>501</v>
      </c>
      <c r="E3037" s="12" t="s">
        <v>502</v>
      </c>
      <c r="F3037" s="12" t="s">
        <v>503</v>
      </c>
      <c r="G3037" s="12" t="s">
        <v>504</v>
      </c>
    </row>
    <row r="3038" spans="1:7" ht="38.1" customHeight="1">
      <c r="A3038" s="18" t="s">
        <v>2239</v>
      </c>
      <c r="B3038" s="19" t="s">
        <v>2240</v>
      </c>
      <c r="C3038" s="18" t="s">
        <v>14</v>
      </c>
      <c r="D3038" s="18" t="s">
        <v>81</v>
      </c>
      <c r="E3038" s="20">
        <v>2.14</v>
      </c>
      <c r="F3038" s="21">
        <v>15.57</v>
      </c>
      <c r="G3038" s="21">
        <f t="shared" ref="G3038:G3043" si="34">TRUNC(TRUNC(E3038,8)*F3038,2)</f>
        <v>33.31</v>
      </c>
    </row>
    <row r="3039" spans="1:7" ht="29.1" customHeight="1">
      <c r="A3039" s="18" t="s">
        <v>2241</v>
      </c>
      <c r="B3039" s="19" t="s">
        <v>2242</v>
      </c>
      <c r="C3039" s="18" t="s">
        <v>14</v>
      </c>
      <c r="D3039" s="18" t="s">
        <v>58</v>
      </c>
      <c r="E3039" s="20">
        <v>1</v>
      </c>
      <c r="F3039" s="21">
        <v>15.11</v>
      </c>
      <c r="G3039" s="21">
        <f t="shared" si="34"/>
        <v>15.11</v>
      </c>
    </row>
    <row r="3040" spans="1:7" ht="29.1" customHeight="1">
      <c r="A3040" s="18" t="s">
        <v>2243</v>
      </c>
      <c r="B3040" s="19" t="s">
        <v>2244</v>
      </c>
      <c r="C3040" s="18" t="s">
        <v>14</v>
      </c>
      <c r="D3040" s="18" t="s">
        <v>58</v>
      </c>
      <c r="E3040" s="20">
        <v>1.18</v>
      </c>
      <c r="F3040" s="21">
        <v>9.34</v>
      </c>
      <c r="G3040" s="21">
        <f t="shared" si="34"/>
        <v>11.02</v>
      </c>
    </row>
    <row r="3041" spans="1:7" ht="29.1" customHeight="1">
      <c r="A3041" s="18" t="s">
        <v>2245</v>
      </c>
      <c r="B3041" s="19" t="s">
        <v>2246</v>
      </c>
      <c r="C3041" s="18" t="s">
        <v>14</v>
      </c>
      <c r="D3041" s="18" t="s">
        <v>81</v>
      </c>
      <c r="E3041" s="20">
        <v>2.14</v>
      </c>
      <c r="F3041" s="21">
        <v>8.09</v>
      </c>
      <c r="G3041" s="21">
        <f t="shared" si="34"/>
        <v>17.309999999999999</v>
      </c>
    </row>
    <row r="3042" spans="1:7" ht="29.1" customHeight="1">
      <c r="A3042" s="18" t="s">
        <v>2247</v>
      </c>
      <c r="B3042" s="19" t="s">
        <v>2248</v>
      </c>
      <c r="C3042" s="18" t="s">
        <v>14</v>
      </c>
      <c r="D3042" s="18" t="s">
        <v>58</v>
      </c>
      <c r="E3042" s="20">
        <v>0.89</v>
      </c>
      <c r="F3042" s="21">
        <v>12.82</v>
      </c>
      <c r="G3042" s="21">
        <f t="shared" si="34"/>
        <v>11.4</v>
      </c>
    </row>
    <row r="3043" spans="1:7" ht="29.1" customHeight="1">
      <c r="A3043" s="18" t="s">
        <v>2249</v>
      </c>
      <c r="B3043" s="19" t="s">
        <v>2250</v>
      </c>
      <c r="C3043" s="18" t="s">
        <v>14</v>
      </c>
      <c r="D3043" s="18" t="s">
        <v>81</v>
      </c>
      <c r="E3043" s="20">
        <v>2.14</v>
      </c>
      <c r="F3043" s="21">
        <v>23.24</v>
      </c>
      <c r="G3043" s="21">
        <f t="shared" si="34"/>
        <v>49.73</v>
      </c>
    </row>
    <row r="3044" spans="1:7" ht="15" customHeight="1">
      <c r="A3044" s="1"/>
      <c r="B3044" s="1"/>
      <c r="C3044" s="1"/>
      <c r="D3044" s="1"/>
      <c r="E3044" s="77" t="s">
        <v>521</v>
      </c>
      <c r="F3044" s="77"/>
      <c r="G3044" s="22">
        <f>SUM(G3038:G3043)</f>
        <v>137.88</v>
      </c>
    </row>
    <row r="3045" spans="1:7" ht="15" customHeight="1">
      <c r="A3045" s="1"/>
      <c r="B3045" s="1"/>
      <c r="C3045" s="1"/>
      <c r="D3045" s="1"/>
      <c r="E3045" s="78" t="s">
        <v>522</v>
      </c>
      <c r="F3045" s="78"/>
      <c r="G3045" s="4">
        <f>SUM(G3044)</f>
        <v>137.88</v>
      </c>
    </row>
    <row r="3046" spans="1:7" ht="15" customHeight="1">
      <c r="A3046" s="1"/>
      <c r="B3046" s="1"/>
      <c r="C3046" s="1"/>
      <c r="D3046" s="1"/>
      <c r="E3046" s="78" t="s">
        <v>523</v>
      </c>
      <c r="F3046" s="78"/>
      <c r="G3046" s="4">
        <f>ROUND(G3045*(0/100),2)</f>
        <v>0</v>
      </c>
    </row>
    <row r="3047" spans="1:7" ht="15" customHeight="1">
      <c r="A3047" s="1"/>
      <c r="B3047" s="1"/>
      <c r="C3047" s="1"/>
      <c r="D3047" s="1"/>
      <c r="E3047" s="78" t="s">
        <v>524</v>
      </c>
      <c r="F3047" s="78"/>
      <c r="G3047" s="4">
        <f>G3046+G3045</f>
        <v>137.88</v>
      </c>
    </row>
    <row r="3048" spans="1:7" ht="9.9499999999999993" customHeight="1">
      <c r="A3048" s="1"/>
      <c r="B3048" s="1"/>
      <c r="C3048" s="1"/>
      <c r="D3048" s="1"/>
      <c r="E3048" s="79"/>
      <c r="F3048" s="79"/>
      <c r="G3048" s="79"/>
    </row>
    <row r="3049" spans="1:7" ht="20.100000000000001" customHeight="1">
      <c r="A3049" s="80" t="s">
        <v>2251</v>
      </c>
      <c r="B3049" s="80"/>
      <c r="C3049" s="80"/>
      <c r="D3049" s="80"/>
      <c r="E3049" s="80"/>
      <c r="F3049" s="80"/>
      <c r="G3049" s="80"/>
    </row>
    <row r="3050" spans="1:7" ht="15" customHeight="1">
      <c r="A3050" s="76" t="s">
        <v>553</v>
      </c>
      <c r="B3050" s="76"/>
      <c r="C3050" s="12" t="s">
        <v>4</v>
      </c>
      <c r="D3050" s="12" t="s">
        <v>501</v>
      </c>
      <c r="E3050" s="12" t="s">
        <v>502</v>
      </c>
      <c r="F3050" s="12" t="s">
        <v>503</v>
      </c>
      <c r="G3050" s="12" t="s">
        <v>504</v>
      </c>
    </row>
    <row r="3051" spans="1:7" ht="29.1" customHeight="1">
      <c r="A3051" s="18" t="s">
        <v>2252</v>
      </c>
      <c r="B3051" s="19" t="s">
        <v>2253</v>
      </c>
      <c r="C3051" s="18" t="s">
        <v>14</v>
      </c>
      <c r="D3051" s="18" t="s">
        <v>58</v>
      </c>
      <c r="E3051" s="20">
        <v>3</v>
      </c>
      <c r="F3051" s="21">
        <v>32.270000000000003</v>
      </c>
      <c r="G3051" s="21">
        <f>TRUNC(TRUNC(E3051,8)*F3051,2)</f>
        <v>96.81</v>
      </c>
    </row>
    <row r="3052" spans="1:7" ht="21" customHeight="1">
      <c r="A3052" s="18" t="s">
        <v>2254</v>
      </c>
      <c r="B3052" s="19" t="s">
        <v>2255</v>
      </c>
      <c r="C3052" s="18" t="s">
        <v>14</v>
      </c>
      <c r="D3052" s="18" t="s">
        <v>58</v>
      </c>
      <c r="E3052" s="20">
        <v>19.8</v>
      </c>
      <c r="F3052" s="21">
        <v>0.06</v>
      </c>
      <c r="G3052" s="21">
        <f>TRUNC(TRUNC(E3052,8)*F3052,2)</f>
        <v>1.18</v>
      </c>
    </row>
    <row r="3053" spans="1:7" ht="38.1" customHeight="1">
      <c r="A3053" s="18" t="s">
        <v>2256</v>
      </c>
      <c r="B3053" s="19" t="s">
        <v>2257</v>
      </c>
      <c r="C3053" s="18" t="s">
        <v>14</v>
      </c>
      <c r="D3053" s="18" t="s">
        <v>58</v>
      </c>
      <c r="E3053" s="20">
        <v>1</v>
      </c>
      <c r="F3053" s="21">
        <v>269.44</v>
      </c>
      <c r="G3053" s="21">
        <f>TRUNC(TRUNC(E3053,8)*F3053,2)</f>
        <v>269.44</v>
      </c>
    </row>
    <row r="3054" spans="1:7" ht="15" customHeight="1">
      <c r="A3054" s="1"/>
      <c r="B3054" s="1"/>
      <c r="C3054" s="1"/>
      <c r="D3054" s="1"/>
      <c r="E3054" s="77" t="s">
        <v>555</v>
      </c>
      <c r="F3054" s="77"/>
      <c r="G3054" s="22">
        <f>SUM(G3051:G3053)</f>
        <v>367.43</v>
      </c>
    </row>
    <row r="3055" spans="1:7" ht="15" customHeight="1">
      <c r="A3055" s="76" t="s">
        <v>586</v>
      </c>
      <c r="B3055" s="76"/>
      <c r="C3055" s="12" t="s">
        <v>4</v>
      </c>
      <c r="D3055" s="12" t="s">
        <v>501</v>
      </c>
      <c r="E3055" s="12" t="s">
        <v>502</v>
      </c>
      <c r="F3055" s="12" t="s">
        <v>503</v>
      </c>
      <c r="G3055" s="12" t="s">
        <v>504</v>
      </c>
    </row>
    <row r="3056" spans="1:7" ht="21" customHeight="1">
      <c r="A3056" s="18" t="s">
        <v>1235</v>
      </c>
      <c r="B3056" s="19" t="s">
        <v>1236</v>
      </c>
      <c r="C3056" s="18" t="s">
        <v>14</v>
      </c>
      <c r="D3056" s="18" t="s">
        <v>15</v>
      </c>
      <c r="E3056" s="20">
        <v>1.546</v>
      </c>
      <c r="F3056" s="21">
        <v>27.62</v>
      </c>
      <c r="G3056" s="21">
        <f>TRUNC(TRUNC(E3056,8)*F3056,2)</f>
        <v>42.7</v>
      </c>
    </row>
    <row r="3057" spans="1:7" ht="15" customHeight="1">
      <c r="A3057" s="18" t="s">
        <v>607</v>
      </c>
      <c r="B3057" s="19" t="s">
        <v>608</v>
      </c>
      <c r="C3057" s="18" t="s">
        <v>14</v>
      </c>
      <c r="D3057" s="18" t="s">
        <v>15</v>
      </c>
      <c r="E3057" s="20">
        <v>0.77300000000000002</v>
      </c>
      <c r="F3057" s="21">
        <v>22.1</v>
      </c>
      <c r="G3057" s="21">
        <f>TRUNC(TRUNC(E3057,8)*F3057,2)</f>
        <v>17.079999999999998</v>
      </c>
    </row>
    <row r="3058" spans="1:7" ht="18" customHeight="1">
      <c r="A3058" s="1"/>
      <c r="B3058" s="1"/>
      <c r="C3058" s="1"/>
      <c r="D3058" s="1"/>
      <c r="E3058" s="77" t="s">
        <v>589</v>
      </c>
      <c r="F3058" s="77"/>
      <c r="G3058" s="22">
        <f>SUM(G3056:G3057)</f>
        <v>59.78</v>
      </c>
    </row>
    <row r="3059" spans="1:7" ht="15" customHeight="1">
      <c r="A3059" s="1"/>
      <c r="B3059" s="1"/>
      <c r="C3059" s="1"/>
      <c r="D3059" s="1"/>
      <c r="E3059" s="78" t="s">
        <v>522</v>
      </c>
      <c r="F3059" s="78"/>
      <c r="G3059" s="4">
        <f>SUM(G3054,G3058)</f>
        <v>427.21000000000004</v>
      </c>
    </row>
    <row r="3060" spans="1:7" ht="15" customHeight="1">
      <c r="A3060" s="1"/>
      <c r="B3060" s="1"/>
      <c r="C3060" s="1"/>
      <c r="D3060" s="1"/>
      <c r="E3060" s="78" t="s">
        <v>523</v>
      </c>
      <c r="F3060" s="78"/>
      <c r="G3060" s="4">
        <f>ROUND(G3059*(0/100),2)</f>
        <v>0</v>
      </c>
    </row>
    <row r="3061" spans="1:7" ht="15" customHeight="1">
      <c r="A3061" s="1"/>
      <c r="B3061" s="1"/>
      <c r="C3061" s="1"/>
      <c r="D3061" s="1"/>
      <c r="E3061" s="78" t="s">
        <v>524</v>
      </c>
      <c r="F3061" s="78"/>
      <c r="G3061" s="4">
        <f>G3060+G3059</f>
        <v>427.21000000000004</v>
      </c>
    </row>
    <row r="3062" spans="1:7" ht="9.9499999999999993" customHeight="1">
      <c r="A3062" s="1"/>
      <c r="B3062" s="1"/>
      <c r="C3062" s="1"/>
      <c r="D3062" s="1"/>
      <c r="E3062" s="79"/>
      <c r="F3062" s="79"/>
      <c r="G3062" s="79"/>
    </row>
    <row r="3063" spans="1:7" ht="20.100000000000001" customHeight="1">
      <c r="A3063" s="80" t="s">
        <v>2258</v>
      </c>
      <c r="B3063" s="80"/>
      <c r="C3063" s="80"/>
      <c r="D3063" s="80"/>
      <c r="E3063" s="80"/>
      <c r="F3063" s="80"/>
      <c r="G3063" s="80"/>
    </row>
    <row r="3064" spans="1:7" ht="15" customHeight="1">
      <c r="A3064" s="76" t="s">
        <v>553</v>
      </c>
      <c r="B3064" s="76"/>
      <c r="C3064" s="12" t="s">
        <v>4</v>
      </c>
      <c r="D3064" s="12" t="s">
        <v>501</v>
      </c>
      <c r="E3064" s="12" t="s">
        <v>502</v>
      </c>
      <c r="F3064" s="12" t="s">
        <v>503</v>
      </c>
      <c r="G3064" s="12" t="s">
        <v>504</v>
      </c>
    </row>
    <row r="3065" spans="1:7" ht="29.1" customHeight="1">
      <c r="A3065" s="18" t="s">
        <v>1222</v>
      </c>
      <c r="B3065" s="19" t="s">
        <v>1223</v>
      </c>
      <c r="C3065" s="18" t="s">
        <v>14</v>
      </c>
      <c r="D3065" s="18" t="s">
        <v>58</v>
      </c>
      <c r="E3065" s="20">
        <v>4.8166000000000002</v>
      </c>
      <c r="F3065" s="21">
        <v>0.92</v>
      </c>
      <c r="G3065" s="21">
        <f>TRUNC(TRUNC(E3065,8)*F3065,2)</f>
        <v>4.43</v>
      </c>
    </row>
    <row r="3066" spans="1:7" ht="29.1" customHeight="1">
      <c r="A3066" s="18" t="s">
        <v>1224</v>
      </c>
      <c r="B3066" s="19" t="s">
        <v>1225</v>
      </c>
      <c r="C3066" s="18" t="s">
        <v>14</v>
      </c>
      <c r="D3066" s="18" t="s">
        <v>81</v>
      </c>
      <c r="E3066" s="20">
        <v>6.8503999999999996</v>
      </c>
      <c r="F3066" s="21">
        <v>29.14</v>
      </c>
      <c r="G3066" s="21">
        <f>TRUNC(TRUNC(E3066,8)*F3066,2)</f>
        <v>199.62</v>
      </c>
    </row>
    <row r="3067" spans="1:7" ht="29.1" customHeight="1">
      <c r="A3067" s="18" t="s">
        <v>2259</v>
      </c>
      <c r="B3067" s="19" t="s">
        <v>2260</v>
      </c>
      <c r="C3067" s="18" t="s">
        <v>14</v>
      </c>
      <c r="D3067" s="18" t="s">
        <v>58</v>
      </c>
      <c r="E3067" s="20">
        <v>0.54730000000000001</v>
      </c>
      <c r="F3067" s="21">
        <v>545.95000000000005</v>
      </c>
      <c r="G3067" s="21">
        <f>TRUNC(TRUNC(E3067,8)*F3067,2)</f>
        <v>298.79000000000002</v>
      </c>
    </row>
    <row r="3068" spans="1:7" ht="21" customHeight="1">
      <c r="A3068" s="18" t="s">
        <v>945</v>
      </c>
      <c r="B3068" s="19" t="s">
        <v>946</v>
      </c>
      <c r="C3068" s="18" t="s">
        <v>14</v>
      </c>
      <c r="D3068" s="18" t="s">
        <v>947</v>
      </c>
      <c r="E3068" s="20">
        <v>0.88290000000000002</v>
      </c>
      <c r="F3068" s="21">
        <v>38.65</v>
      </c>
      <c r="G3068" s="21">
        <f>TRUNC(TRUNC(E3068,8)*F3068,2)</f>
        <v>34.119999999999997</v>
      </c>
    </row>
    <row r="3069" spans="1:7" ht="15" customHeight="1">
      <c r="A3069" s="1"/>
      <c r="B3069" s="1"/>
      <c r="C3069" s="1"/>
      <c r="D3069" s="1"/>
      <c r="E3069" s="77" t="s">
        <v>555</v>
      </c>
      <c r="F3069" s="77"/>
      <c r="G3069" s="22">
        <f>SUM(G3065:G3068)</f>
        <v>536.96</v>
      </c>
    </row>
    <row r="3070" spans="1:7" ht="15" customHeight="1">
      <c r="A3070" s="76" t="s">
        <v>586</v>
      </c>
      <c r="B3070" s="76"/>
      <c r="C3070" s="12" t="s">
        <v>4</v>
      </c>
      <c r="D3070" s="12" t="s">
        <v>501</v>
      </c>
      <c r="E3070" s="12" t="s">
        <v>502</v>
      </c>
      <c r="F3070" s="12" t="s">
        <v>503</v>
      </c>
      <c r="G3070" s="12" t="s">
        <v>504</v>
      </c>
    </row>
    <row r="3071" spans="1:7" ht="15" customHeight="1">
      <c r="A3071" s="18" t="s">
        <v>818</v>
      </c>
      <c r="B3071" s="19" t="s">
        <v>819</v>
      </c>
      <c r="C3071" s="18" t="s">
        <v>14</v>
      </c>
      <c r="D3071" s="18" t="s">
        <v>15</v>
      </c>
      <c r="E3071" s="20">
        <v>0.3826</v>
      </c>
      <c r="F3071" s="21">
        <v>28.88</v>
      </c>
      <c r="G3071" s="21">
        <f>TRUNC(TRUNC(E3071,8)*F3071,2)</f>
        <v>11.04</v>
      </c>
    </row>
    <row r="3072" spans="1:7" ht="15" customHeight="1">
      <c r="A3072" s="18" t="s">
        <v>607</v>
      </c>
      <c r="B3072" s="19" t="s">
        <v>608</v>
      </c>
      <c r="C3072" s="18" t="s">
        <v>14</v>
      </c>
      <c r="D3072" s="18" t="s">
        <v>15</v>
      </c>
      <c r="E3072" s="20">
        <v>0.191</v>
      </c>
      <c r="F3072" s="21">
        <v>22.1</v>
      </c>
      <c r="G3072" s="21">
        <f>TRUNC(TRUNC(E3072,8)*F3072,2)</f>
        <v>4.22</v>
      </c>
    </row>
    <row r="3073" spans="1:7" ht="18" customHeight="1">
      <c r="A3073" s="1"/>
      <c r="B3073" s="1"/>
      <c r="C3073" s="1"/>
      <c r="D3073" s="1"/>
      <c r="E3073" s="77" t="s">
        <v>589</v>
      </c>
      <c r="F3073" s="77"/>
      <c r="G3073" s="22">
        <f>SUM(G3071:G3072)</f>
        <v>15.259999999999998</v>
      </c>
    </row>
    <row r="3074" spans="1:7" ht="15" customHeight="1">
      <c r="A3074" s="1"/>
      <c r="B3074" s="1"/>
      <c r="C3074" s="1"/>
      <c r="D3074" s="1"/>
      <c r="E3074" s="78" t="s">
        <v>522</v>
      </c>
      <c r="F3074" s="78"/>
      <c r="G3074" s="4">
        <f>SUM(G3069,G3073)</f>
        <v>552.22</v>
      </c>
    </row>
    <row r="3075" spans="1:7" ht="15" customHeight="1">
      <c r="A3075" s="1"/>
      <c r="B3075" s="1"/>
      <c r="C3075" s="1"/>
      <c r="D3075" s="1"/>
      <c r="E3075" s="78" t="s">
        <v>523</v>
      </c>
      <c r="F3075" s="78"/>
      <c r="G3075" s="4">
        <f>ROUND(G3074*(0/100),2)</f>
        <v>0</v>
      </c>
    </row>
    <row r="3076" spans="1:7" ht="15" customHeight="1">
      <c r="A3076" s="1"/>
      <c r="B3076" s="1"/>
      <c r="C3076" s="1"/>
      <c r="D3076" s="1"/>
      <c r="E3076" s="78" t="s">
        <v>524</v>
      </c>
      <c r="F3076" s="78"/>
      <c r="G3076" s="4">
        <f>G3075+G3074</f>
        <v>552.22</v>
      </c>
    </row>
    <row r="3077" spans="1:7" ht="9.9499999999999993" customHeight="1">
      <c r="A3077" s="1"/>
      <c r="B3077" s="1"/>
      <c r="C3077" s="1"/>
      <c r="D3077" s="1"/>
      <c r="E3077" s="79"/>
      <c r="F3077" s="79"/>
      <c r="G3077" s="79"/>
    </row>
    <row r="3078" spans="1:7" ht="20.100000000000001" customHeight="1">
      <c r="A3078" s="80" t="s">
        <v>2261</v>
      </c>
      <c r="B3078" s="80"/>
      <c r="C3078" s="80"/>
      <c r="D3078" s="80"/>
      <c r="E3078" s="80"/>
      <c r="F3078" s="80"/>
      <c r="G3078" s="80"/>
    </row>
    <row r="3079" spans="1:7" ht="15" customHeight="1">
      <c r="A3079" s="76" t="s">
        <v>807</v>
      </c>
      <c r="B3079" s="76"/>
      <c r="C3079" s="12" t="s">
        <v>4</v>
      </c>
      <c r="D3079" s="12" t="s">
        <v>501</v>
      </c>
      <c r="E3079" s="12" t="s">
        <v>502</v>
      </c>
      <c r="F3079" s="12" t="s">
        <v>503</v>
      </c>
      <c r="G3079" s="12" t="s">
        <v>504</v>
      </c>
    </row>
    <row r="3080" spans="1:7" ht="29.1" customHeight="1">
      <c r="A3080" s="18" t="s">
        <v>2262</v>
      </c>
      <c r="B3080" s="19" t="s">
        <v>2263</v>
      </c>
      <c r="C3080" s="18" t="s">
        <v>14</v>
      </c>
      <c r="D3080" s="18" t="s">
        <v>840</v>
      </c>
      <c r="E3080" s="20">
        <v>3.5999999999999999E-3</v>
      </c>
      <c r="F3080" s="21">
        <v>33.26</v>
      </c>
      <c r="G3080" s="21">
        <f>TRUNC(TRUNC(E3080,8)*F3080,2)</f>
        <v>0.11</v>
      </c>
    </row>
    <row r="3081" spans="1:7" ht="29.1" customHeight="1">
      <c r="A3081" s="18" t="s">
        <v>2264</v>
      </c>
      <c r="B3081" s="19" t="s">
        <v>2265</v>
      </c>
      <c r="C3081" s="18" t="s">
        <v>14</v>
      </c>
      <c r="D3081" s="18" t="s">
        <v>810</v>
      </c>
      <c r="E3081" s="20">
        <v>3.5999999999999999E-3</v>
      </c>
      <c r="F3081" s="21">
        <v>41.04</v>
      </c>
      <c r="G3081" s="21">
        <f>TRUNC(TRUNC(E3081,8)*F3081,2)</f>
        <v>0.14000000000000001</v>
      </c>
    </row>
    <row r="3082" spans="1:7" ht="18" customHeight="1">
      <c r="A3082" s="1"/>
      <c r="B3082" s="1"/>
      <c r="C3082" s="1"/>
      <c r="D3082" s="1"/>
      <c r="E3082" s="77" t="s">
        <v>811</v>
      </c>
      <c r="F3082" s="77"/>
      <c r="G3082" s="22">
        <f>SUM(G3080:G3081)</f>
        <v>0.25</v>
      </c>
    </row>
    <row r="3083" spans="1:7" ht="15" customHeight="1">
      <c r="A3083" s="76" t="s">
        <v>586</v>
      </c>
      <c r="B3083" s="76"/>
      <c r="C3083" s="12" t="s">
        <v>4</v>
      </c>
      <c r="D3083" s="12" t="s">
        <v>501</v>
      </c>
      <c r="E3083" s="12" t="s">
        <v>502</v>
      </c>
      <c r="F3083" s="12" t="s">
        <v>503</v>
      </c>
      <c r="G3083" s="12" t="s">
        <v>504</v>
      </c>
    </row>
    <row r="3084" spans="1:7" ht="15" customHeight="1">
      <c r="A3084" s="18" t="s">
        <v>818</v>
      </c>
      <c r="B3084" s="19" t="s">
        <v>819</v>
      </c>
      <c r="C3084" s="18" t="s">
        <v>14</v>
      </c>
      <c r="D3084" s="18" t="s">
        <v>15</v>
      </c>
      <c r="E3084" s="20">
        <v>0.10199999999999999</v>
      </c>
      <c r="F3084" s="21">
        <v>28.88</v>
      </c>
      <c r="G3084" s="21">
        <f>TRUNC(TRUNC(E3084,8)*F3084,2)</f>
        <v>2.94</v>
      </c>
    </row>
    <row r="3085" spans="1:7" ht="15" customHeight="1">
      <c r="A3085" s="18" t="s">
        <v>607</v>
      </c>
      <c r="B3085" s="19" t="s">
        <v>608</v>
      </c>
      <c r="C3085" s="18" t="s">
        <v>14</v>
      </c>
      <c r="D3085" s="18" t="s">
        <v>15</v>
      </c>
      <c r="E3085" s="20">
        <v>0.15310000000000001</v>
      </c>
      <c r="F3085" s="21">
        <v>22.1</v>
      </c>
      <c r="G3085" s="21">
        <f>TRUNC(TRUNC(E3085,8)*F3085,2)</f>
        <v>3.38</v>
      </c>
    </row>
    <row r="3086" spans="1:7" ht="18" customHeight="1">
      <c r="A3086" s="1"/>
      <c r="B3086" s="1"/>
      <c r="C3086" s="1"/>
      <c r="D3086" s="1"/>
      <c r="E3086" s="77" t="s">
        <v>589</v>
      </c>
      <c r="F3086" s="77"/>
      <c r="G3086" s="22">
        <f>SUM(G3084:G3085)</f>
        <v>6.32</v>
      </c>
    </row>
    <row r="3087" spans="1:7" ht="15" customHeight="1">
      <c r="A3087" s="1"/>
      <c r="B3087" s="1"/>
      <c r="C3087" s="1"/>
      <c r="D3087" s="1"/>
      <c r="E3087" s="78" t="s">
        <v>522</v>
      </c>
      <c r="F3087" s="78"/>
      <c r="G3087" s="4">
        <f>SUM(G3082,G3086)</f>
        <v>6.57</v>
      </c>
    </row>
    <row r="3088" spans="1:7" ht="15" customHeight="1">
      <c r="A3088" s="1"/>
      <c r="B3088" s="1"/>
      <c r="C3088" s="1"/>
      <c r="D3088" s="1"/>
      <c r="E3088" s="78" t="s">
        <v>523</v>
      </c>
      <c r="F3088" s="78"/>
      <c r="G3088" s="4">
        <f>ROUND(G3087*(0/100),2)</f>
        <v>0</v>
      </c>
    </row>
    <row r="3089" spans="1:7" ht="15" customHeight="1">
      <c r="A3089" s="1"/>
      <c r="B3089" s="1"/>
      <c r="C3089" s="1"/>
      <c r="D3089" s="1"/>
      <c r="E3089" s="78" t="s">
        <v>524</v>
      </c>
      <c r="F3089" s="78"/>
      <c r="G3089" s="4">
        <f>G3088+G3087</f>
        <v>6.57</v>
      </c>
    </row>
    <row r="3090" spans="1:7" ht="9.9499999999999993" customHeight="1">
      <c r="A3090" s="1"/>
      <c r="B3090" s="1"/>
      <c r="C3090" s="1"/>
      <c r="D3090" s="1"/>
      <c r="E3090" s="79"/>
      <c r="F3090" s="79"/>
      <c r="G3090" s="79"/>
    </row>
    <row r="3091" spans="1:7" ht="20.100000000000001" customHeight="1">
      <c r="A3091" s="80" t="s">
        <v>2266</v>
      </c>
      <c r="B3091" s="80"/>
      <c r="C3091" s="80"/>
      <c r="D3091" s="80"/>
      <c r="E3091" s="80"/>
      <c r="F3091" s="80"/>
      <c r="G3091" s="80"/>
    </row>
    <row r="3092" spans="1:7" ht="15" customHeight="1">
      <c r="A3092" s="76" t="s">
        <v>807</v>
      </c>
      <c r="B3092" s="76"/>
      <c r="C3092" s="12" t="s">
        <v>4</v>
      </c>
      <c r="D3092" s="12" t="s">
        <v>501</v>
      </c>
      <c r="E3092" s="12" t="s">
        <v>502</v>
      </c>
      <c r="F3092" s="12" t="s">
        <v>503</v>
      </c>
      <c r="G3092" s="12" t="s">
        <v>504</v>
      </c>
    </row>
    <row r="3093" spans="1:7" ht="29.1" customHeight="1">
      <c r="A3093" s="18" t="s">
        <v>2262</v>
      </c>
      <c r="B3093" s="19" t="s">
        <v>2263</v>
      </c>
      <c r="C3093" s="18" t="s">
        <v>14</v>
      </c>
      <c r="D3093" s="18" t="s">
        <v>840</v>
      </c>
      <c r="E3093" s="20">
        <v>6.6600000000000006E-2</v>
      </c>
      <c r="F3093" s="21">
        <v>33.26</v>
      </c>
      <c r="G3093" s="21">
        <f>TRUNC(TRUNC(E3093,8)*F3093,2)</f>
        <v>2.21</v>
      </c>
    </row>
    <row r="3094" spans="1:7" ht="29.1" customHeight="1">
      <c r="A3094" s="18" t="s">
        <v>2264</v>
      </c>
      <c r="B3094" s="19" t="s">
        <v>2265</v>
      </c>
      <c r="C3094" s="18" t="s">
        <v>14</v>
      </c>
      <c r="D3094" s="18" t="s">
        <v>810</v>
      </c>
      <c r="E3094" s="20">
        <v>7.1800000000000003E-2</v>
      </c>
      <c r="F3094" s="21">
        <v>41.04</v>
      </c>
      <c r="G3094" s="21">
        <f>TRUNC(TRUNC(E3094,8)*F3094,2)</f>
        <v>2.94</v>
      </c>
    </row>
    <row r="3095" spans="1:7" ht="18" customHeight="1">
      <c r="A3095" s="1"/>
      <c r="B3095" s="1"/>
      <c r="C3095" s="1"/>
      <c r="D3095" s="1"/>
      <c r="E3095" s="77" t="s">
        <v>811</v>
      </c>
      <c r="F3095" s="77"/>
      <c r="G3095" s="22">
        <f>SUM(G3093:G3094)</f>
        <v>5.15</v>
      </c>
    </row>
    <row r="3096" spans="1:7" ht="15" customHeight="1">
      <c r="A3096" s="76" t="s">
        <v>553</v>
      </c>
      <c r="B3096" s="76"/>
      <c r="C3096" s="12" t="s">
        <v>4</v>
      </c>
      <c r="D3096" s="12" t="s">
        <v>501</v>
      </c>
      <c r="E3096" s="12" t="s">
        <v>502</v>
      </c>
      <c r="F3096" s="12" t="s">
        <v>503</v>
      </c>
      <c r="G3096" s="12" t="s">
        <v>504</v>
      </c>
    </row>
    <row r="3097" spans="1:7" ht="21" customHeight="1">
      <c r="A3097" s="18" t="s">
        <v>1408</v>
      </c>
      <c r="B3097" s="19" t="s">
        <v>1409</v>
      </c>
      <c r="C3097" s="18" t="s">
        <v>14</v>
      </c>
      <c r="D3097" s="18" t="s">
        <v>118</v>
      </c>
      <c r="E3097" s="20">
        <v>1.1000000000000001</v>
      </c>
      <c r="F3097" s="21">
        <v>130</v>
      </c>
      <c r="G3097" s="21">
        <f>TRUNC(TRUNC(E3097,8)*F3097,2)</f>
        <v>143</v>
      </c>
    </row>
    <row r="3098" spans="1:7" ht="15" customHeight="1">
      <c r="A3098" s="1"/>
      <c r="B3098" s="1"/>
      <c r="C3098" s="1"/>
      <c r="D3098" s="1"/>
      <c r="E3098" s="77" t="s">
        <v>555</v>
      </c>
      <c r="F3098" s="77"/>
      <c r="G3098" s="22">
        <f>SUM(G3097:G3097)</f>
        <v>143</v>
      </c>
    </row>
    <row r="3099" spans="1:7" ht="15" customHeight="1">
      <c r="A3099" s="76" t="s">
        <v>586</v>
      </c>
      <c r="B3099" s="76"/>
      <c r="C3099" s="12" t="s">
        <v>4</v>
      </c>
      <c r="D3099" s="12" t="s">
        <v>501</v>
      </c>
      <c r="E3099" s="12" t="s">
        <v>502</v>
      </c>
      <c r="F3099" s="12" t="s">
        <v>503</v>
      </c>
      <c r="G3099" s="12" t="s">
        <v>504</v>
      </c>
    </row>
    <row r="3100" spans="1:7" ht="15" customHeight="1">
      <c r="A3100" s="18" t="s">
        <v>818</v>
      </c>
      <c r="B3100" s="19" t="s">
        <v>819</v>
      </c>
      <c r="C3100" s="18" t="s">
        <v>14</v>
      </c>
      <c r="D3100" s="18" t="s">
        <v>15</v>
      </c>
      <c r="E3100" s="20">
        <v>2.0219</v>
      </c>
      <c r="F3100" s="21">
        <v>28.88</v>
      </c>
      <c r="G3100" s="21">
        <f>TRUNC(TRUNC(E3100,8)*F3100,2)</f>
        <v>58.39</v>
      </c>
    </row>
    <row r="3101" spans="1:7" ht="15" customHeight="1">
      <c r="A3101" s="18" t="s">
        <v>607</v>
      </c>
      <c r="B3101" s="19" t="s">
        <v>608</v>
      </c>
      <c r="C3101" s="18" t="s">
        <v>14</v>
      </c>
      <c r="D3101" s="18" t="s">
        <v>15</v>
      </c>
      <c r="E3101" s="20">
        <v>3.0329000000000002</v>
      </c>
      <c r="F3101" s="21">
        <v>22.1</v>
      </c>
      <c r="G3101" s="21">
        <f>TRUNC(TRUNC(E3101,8)*F3101,2)</f>
        <v>67.02</v>
      </c>
    </row>
    <row r="3102" spans="1:7" ht="18" customHeight="1">
      <c r="A3102" s="1"/>
      <c r="B3102" s="1"/>
      <c r="C3102" s="1"/>
      <c r="D3102" s="1"/>
      <c r="E3102" s="77" t="s">
        <v>589</v>
      </c>
      <c r="F3102" s="77"/>
      <c r="G3102" s="22">
        <f>SUM(G3100:G3101)</f>
        <v>125.41</v>
      </c>
    </row>
    <row r="3103" spans="1:7" ht="15" customHeight="1">
      <c r="A3103" s="1"/>
      <c r="B3103" s="1"/>
      <c r="C3103" s="1"/>
      <c r="D3103" s="1"/>
      <c r="E3103" s="78" t="s">
        <v>522</v>
      </c>
      <c r="F3103" s="78"/>
      <c r="G3103" s="4">
        <f>SUM(G3095,G3098,G3102)</f>
        <v>273.56</v>
      </c>
    </row>
    <row r="3104" spans="1:7" ht="15" customHeight="1">
      <c r="A3104" s="1"/>
      <c r="B3104" s="1"/>
      <c r="C3104" s="1"/>
      <c r="D3104" s="1"/>
      <c r="E3104" s="78" t="s">
        <v>523</v>
      </c>
      <c r="F3104" s="78"/>
      <c r="G3104" s="4">
        <f>ROUND(G3103*(0/100),2)</f>
        <v>0</v>
      </c>
    </row>
    <row r="3105" spans="1:7" ht="15" customHeight="1">
      <c r="A3105" s="1"/>
      <c r="B3105" s="1"/>
      <c r="C3105" s="1"/>
      <c r="D3105" s="1"/>
      <c r="E3105" s="78" t="s">
        <v>524</v>
      </c>
      <c r="F3105" s="78"/>
      <c r="G3105" s="4">
        <f>G3104+G3103</f>
        <v>273.56</v>
      </c>
    </row>
    <row r="3106" spans="1:7" ht="9.9499999999999993" customHeight="1">
      <c r="A3106" s="1"/>
      <c r="B3106" s="1"/>
      <c r="C3106" s="1"/>
      <c r="D3106" s="1"/>
      <c r="E3106" s="79"/>
      <c r="F3106" s="79"/>
      <c r="G3106" s="79"/>
    </row>
    <row r="3107" spans="1:7" ht="20.100000000000001" customHeight="1">
      <c r="A3107" s="80" t="s">
        <v>2267</v>
      </c>
      <c r="B3107" s="80"/>
      <c r="C3107" s="80"/>
      <c r="D3107" s="80"/>
      <c r="E3107" s="80"/>
      <c r="F3107" s="80"/>
      <c r="G3107" s="80"/>
    </row>
    <row r="3108" spans="1:7" ht="15" customHeight="1">
      <c r="A3108" s="76" t="s">
        <v>553</v>
      </c>
      <c r="B3108" s="76"/>
      <c r="C3108" s="12" t="s">
        <v>4</v>
      </c>
      <c r="D3108" s="12" t="s">
        <v>501</v>
      </c>
      <c r="E3108" s="12" t="s">
        <v>502</v>
      </c>
      <c r="F3108" s="12" t="s">
        <v>503</v>
      </c>
      <c r="G3108" s="12" t="s">
        <v>504</v>
      </c>
    </row>
    <row r="3109" spans="1:7" ht="21" customHeight="1">
      <c r="A3109" s="18" t="s">
        <v>2268</v>
      </c>
      <c r="B3109" s="19" t="s">
        <v>593</v>
      </c>
      <c r="C3109" s="18" t="s">
        <v>564</v>
      </c>
      <c r="D3109" s="18" t="s">
        <v>48</v>
      </c>
      <c r="E3109" s="20">
        <v>1</v>
      </c>
      <c r="F3109" s="21">
        <v>18</v>
      </c>
      <c r="G3109" s="21">
        <f>ROUND(ROUND(E3109,8)*F3109,2)</f>
        <v>18</v>
      </c>
    </row>
    <row r="3110" spans="1:7" ht="15" customHeight="1">
      <c r="A3110" s="1"/>
      <c r="B3110" s="1"/>
      <c r="C3110" s="1"/>
      <c r="D3110" s="1"/>
      <c r="E3110" s="77" t="s">
        <v>555</v>
      </c>
      <c r="F3110" s="77"/>
      <c r="G3110" s="22">
        <f>SUM(G3109:G3109)</f>
        <v>18</v>
      </c>
    </row>
    <row r="3111" spans="1:7" ht="15" customHeight="1">
      <c r="A3111" s="1"/>
      <c r="B3111" s="1"/>
      <c r="C3111" s="1"/>
      <c r="D3111" s="1"/>
      <c r="E3111" s="78" t="s">
        <v>522</v>
      </c>
      <c r="F3111" s="78"/>
      <c r="G3111" s="4">
        <f>SUM(G3110)</f>
        <v>18</v>
      </c>
    </row>
    <row r="3112" spans="1:7" ht="15" customHeight="1">
      <c r="A3112" s="1"/>
      <c r="B3112" s="1"/>
      <c r="C3112" s="1"/>
      <c r="D3112" s="1"/>
      <c r="E3112" s="78" t="s">
        <v>523</v>
      </c>
      <c r="F3112" s="78"/>
      <c r="G3112" s="4">
        <f>ROUND(G3111*(0/100),2)</f>
        <v>0</v>
      </c>
    </row>
    <row r="3113" spans="1:7" ht="15" customHeight="1">
      <c r="A3113" s="1"/>
      <c r="B3113" s="1"/>
      <c r="C3113" s="1"/>
      <c r="D3113" s="1"/>
      <c r="E3113" s="78" t="s">
        <v>524</v>
      </c>
      <c r="F3113" s="78"/>
      <c r="G3113" s="4">
        <f>G3112+G3111</f>
        <v>18</v>
      </c>
    </row>
    <row r="3114" spans="1:7" ht="9.9499999999999993" customHeight="1">
      <c r="A3114" s="1"/>
      <c r="B3114" s="1"/>
      <c r="C3114" s="1"/>
      <c r="D3114" s="1"/>
      <c r="E3114" s="79"/>
      <c r="F3114" s="79"/>
      <c r="G3114" s="79"/>
    </row>
    <row r="3115" spans="1:7" ht="20.100000000000001" customHeight="1">
      <c r="A3115" s="80" t="s">
        <v>2269</v>
      </c>
      <c r="B3115" s="80"/>
      <c r="C3115" s="80"/>
      <c r="D3115" s="80"/>
      <c r="E3115" s="80"/>
      <c r="F3115" s="80"/>
      <c r="G3115" s="80"/>
    </row>
    <row r="3116" spans="1:7" ht="15" customHeight="1">
      <c r="A3116" s="76" t="s">
        <v>553</v>
      </c>
      <c r="B3116" s="76"/>
      <c r="C3116" s="12" t="s">
        <v>4</v>
      </c>
      <c r="D3116" s="12" t="s">
        <v>501</v>
      </c>
      <c r="E3116" s="12" t="s">
        <v>502</v>
      </c>
      <c r="F3116" s="12" t="s">
        <v>503</v>
      </c>
      <c r="G3116" s="12" t="s">
        <v>504</v>
      </c>
    </row>
    <row r="3117" spans="1:7" ht="15" customHeight="1">
      <c r="A3117" s="18" t="s">
        <v>2270</v>
      </c>
      <c r="B3117" s="19" t="s">
        <v>2271</v>
      </c>
      <c r="C3117" s="18" t="s">
        <v>564</v>
      </c>
      <c r="D3117" s="18" t="s">
        <v>48</v>
      </c>
      <c r="E3117" s="20">
        <v>1</v>
      </c>
      <c r="F3117" s="21">
        <v>8.5</v>
      </c>
      <c r="G3117" s="21">
        <f>ROUND(ROUND(E3117,8)*F3117,2)</f>
        <v>8.5</v>
      </c>
    </row>
    <row r="3118" spans="1:7" ht="15" customHeight="1">
      <c r="A3118" s="1"/>
      <c r="B3118" s="1"/>
      <c r="C3118" s="1"/>
      <c r="D3118" s="1"/>
      <c r="E3118" s="77" t="s">
        <v>555</v>
      </c>
      <c r="F3118" s="77"/>
      <c r="G3118" s="22">
        <f>SUM(G3117:G3117)</f>
        <v>8.5</v>
      </c>
    </row>
    <row r="3119" spans="1:7" ht="15" customHeight="1">
      <c r="A3119" s="1"/>
      <c r="B3119" s="1"/>
      <c r="C3119" s="1"/>
      <c r="D3119" s="1"/>
      <c r="E3119" s="78" t="s">
        <v>522</v>
      </c>
      <c r="F3119" s="78"/>
      <c r="G3119" s="4">
        <f>SUM(G3118)</f>
        <v>8.5</v>
      </c>
    </row>
    <row r="3120" spans="1:7" ht="15" customHeight="1">
      <c r="A3120" s="1"/>
      <c r="B3120" s="1"/>
      <c r="C3120" s="1"/>
      <c r="D3120" s="1"/>
      <c r="E3120" s="78" t="s">
        <v>523</v>
      </c>
      <c r="F3120" s="78"/>
      <c r="G3120" s="4">
        <f>ROUND(G3119*(0/100),2)</f>
        <v>0</v>
      </c>
    </row>
    <row r="3121" spans="1:7" ht="15" customHeight="1">
      <c r="A3121" s="1"/>
      <c r="B3121" s="1"/>
      <c r="C3121" s="1"/>
      <c r="D3121" s="1"/>
      <c r="E3121" s="78" t="s">
        <v>524</v>
      </c>
      <c r="F3121" s="78"/>
      <c r="G3121" s="4">
        <f>G3120+G3119</f>
        <v>8.5</v>
      </c>
    </row>
    <row r="3122" spans="1:7" ht="9.9499999999999993" customHeight="1">
      <c r="A3122" s="1"/>
      <c r="B3122" s="1"/>
      <c r="C3122" s="1"/>
      <c r="D3122" s="1"/>
      <c r="E3122" s="79"/>
      <c r="F3122" s="79"/>
      <c r="G3122" s="79"/>
    </row>
    <row r="3123" spans="1:7" ht="20.100000000000001" customHeight="1">
      <c r="A3123" s="80" t="s">
        <v>2272</v>
      </c>
      <c r="B3123" s="80"/>
      <c r="C3123" s="80"/>
      <c r="D3123" s="80"/>
      <c r="E3123" s="80"/>
      <c r="F3123" s="80"/>
      <c r="G3123" s="80"/>
    </row>
    <row r="3124" spans="1:7" ht="15" customHeight="1">
      <c r="A3124" s="76" t="s">
        <v>500</v>
      </c>
      <c r="B3124" s="76"/>
      <c r="C3124" s="12" t="s">
        <v>4</v>
      </c>
      <c r="D3124" s="12" t="s">
        <v>501</v>
      </c>
      <c r="E3124" s="12" t="s">
        <v>502</v>
      </c>
      <c r="F3124" s="12" t="s">
        <v>503</v>
      </c>
      <c r="G3124" s="12" t="s">
        <v>504</v>
      </c>
    </row>
    <row r="3125" spans="1:7" ht="15" customHeight="1">
      <c r="A3125" s="18" t="s">
        <v>1850</v>
      </c>
      <c r="B3125" s="19" t="s">
        <v>1851</v>
      </c>
      <c r="C3125" s="18" t="s">
        <v>170</v>
      </c>
      <c r="D3125" s="18" t="s">
        <v>951</v>
      </c>
      <c r="E3125" s="20">
        <v>0.4</v>
      </c>
      <c r="F3125" s="21">
        <v>3.96</v>
      </c>
      <c r="G3125" s="21">
        <f>ROUND(ROUND(E3125,8)*F3125,2)</f>
        <v>1.58</v>
      </c>
    </row>
    <row r="3126" spans="1:7" ht="15" customHeight="1">
      <c r="A3126" s="18" t="s">
        <v>952</v>
      </c>
      <c r="B3126" s="19" t="s">
        <v>953</v>
      </c>
      <c r="C3126" s="18" t="s">
        <v>170</v>
      </c>
      <c r="D3126" s="18" t="s">
        <v>951</v>
      </c>
      <c r="E3126" s="20">
        <v>0.2</v>
      </c>
      <c r="F3126" s="21">
        <v>3.89</v>
      </c>
      <c r="G3126" s="21">
        <f>ROUND(ROUND(E3126,8)*F3126,2)</f>
        <v>0.78</v>
      </c>
    </row>
    <row r="3127" spans="1:7" ht="15" customHeight="1">
      <c r="A3127" s="1"/>
      <c r="B3127" s="1"/>
      <c r="C3127" s="1"/>
      <c r="D3127" s="1"/>
      <c r="E3127" s="77" t="s">
        <v>513</v>
      </c>
      <c r="F3127" s="77"/>
      <c r="G3127" s="22">
        <f>SUM(G3125:G3126)</f>
        <v>2.3600000000000003</v>
      </c>
    </row>
    <row r="3128" spans="1:7" ht="15" customHeight="1">
      <c r="A3128" s="76" t="s">
        <v>553</v>
      </c>
      <c r="B3128" s="76"/>
      <c r="C3128" s="12" t="s">
        <v>4</v>
      </c>
      <c r="D3128" s="12" t="s">
        <v>501</v>
      </c>
      <c r="E3128" s="12" t="s">
        <v>502</v>
      </c>
      <c r="F3128" s="12" t="s">
        <v>503</v>
      </c>
      <c r="G3128" s="12" t="s">
        <v>504</v>
      </c>
    </row>
    <row r="3129" spans="1:7" ht="15" customHeight="1">
      <c r="A3129" s="18" t="s">
        <v>2273</v>
      </c>
      <c r="B3129" s="19" t="s">
        <v>2274</v>
      </c>
      <c r="C3129" s="18" t="s">
        <v>170</v>
      </c>
      <c r="D3129" s="18" t="s">
        <v>1856</v>
      </c>
      <c r="E3129" s="20">
        <v>0.18</v>
      </c>
      <c r="F3129" s="21">
        <v>21.51</v>
      </c>
      <c r="G3129" s="21">
        <f>ROUND(ROUND(E3129,8)*F3129,2)</f>
        <v>3.87</v>
      </c>
    </row>
    <row r="3130" spans="1:7" ht="15" customHeight="1">
      <c r="A3130" s="1"/>
      <c r="B3130" s="1"/>
      <c r="C3130" s="1"/>
      <c r="D3130" s="1"/>
      <c r="E3130" s="77" t="s">
        <v>555</v>
      </c>
      <c r="F3130" s="77"/>
      <c r="G3130" s="22">
        <f>SUM(G3129:G3129)</f>
        <v>3.87</v>
      </c>
    </row>
    <row r="3131" spans="1:7" ht="15" customHeight="1">
      <c r="A3131" s="76" t="s">
        <v>514</v>
      </c>
      <c r="B3131" s="76"/>
      <c r="C3131" s="12" t="s">
        <v>4</v>
      </c>
      <c r="D3131" s="12" t="s">
        <v>501</v>
      </c>
      <c r="E3131" s="12" t="s">
        <v>502</v>
      </c>
      <c r="F3131" s="12" t="s">
        <v>503</v>
      </c>
      <c r="G3131" s="12" t="s">
        <v>504</v>
      </c>
    </row>
    <row r="3132" spans="1:7" ht="15" customHeight="1">
      <c r="A3132" s="18" t="s">
        <v>1857</v>
      </c>
      <c r="B3132" s="19" t="s">
        <v>1858</v>
      </c>
      <c r="C3132" s="18" t="s">
        <v>170</v>
      </c>
      <c r="D3132" s="18" t="s">
        <v>951</v>
      </c>
      <c r="E3132" s="20">
        <v>0.4</v>
      </c>
      <c r="F3132" s="21">
        <v>19.13</v>
      </c>
      <c r="G3132" s="21">
        <f>ROUND(ROUND(E3132,8)*F3132,2)</f>
        <v>7.65</v>
      </c>
    </row>
    <row r="3133" spans="1:7" ht="15" customHeight="1">
      <c r="A3133" s="18" t="s">
        <v>958</v>
      </c>
      <c r="B3133" s="19" t="s">
        <v>959</v>
      </c>
      <c r="C3133" s="18" t="s">
        <v>170</v>
      </c>
      <c r="D3133" s="18" t="s">
        <v>951</v>
      </c>
      <c r="E3133" s="20">
        <v>0.2</v>
      </c>
      <c r="F3133" s="21">
        <v>13.65</v>
      </c>
      <c r="G3133" s="21">
        <f>ROUND(ROUND(E3133,8)*F3133,2)</f>
        <v>2.73</v>
      </c>
    </row>
    <row r="3134" spans="1:7" ht="15" customHeight="1">
      <c r="A3134" s="1"/>
      <c r="B3134" s="1"/>
      <c r="C3134" s="1"/>
      <c r="D3134" s="1"/>
      <c r="E3134" s="77" t="s">
        <v>517</v>
      </c>
      <c r="F3134" s="77"/>
      <c r="G3134" s="22">
        <f>SUM(G3132:G3133)</f>
        <v>10.38</v>
      </c>
    </row>
    <row r="3135" spans="1:7" ht="15" customHeight="1">
      <c r="A3135" s="1"/>
      <c r="B3135" s="1"/>
      <c r="C3135" s="1"/>
      <c r="D3135" s="1"/>
      <c r="E3135" s="78" t="s">
        <v>522</v>
      </c>
      <c r="F3135" s="78"/>
      <c r="G3135" s="4">
        <f>SUM(G3127,G3130,G3134)</f>
        <v>16.61</v>
      </c>
    </row>
    <row r="3136" spans="1:7" ht="15" customHeight="1">
      <c r="A3136" s="1"/>
      <c r="B3136" s="1"/>
      <c r="C3136" s="1"/>
      <c r="D3136" s="1"/>
      <c r="E3136" s="78" t="s">
        <v>523</v>
      </c>
      <c r="F3136" s="78"/>
      <c r="G3136" s="4">
        <f>ROUND(G3135*(0/100),2)</f>
        <v>0</v>
      </c>
    </row>
    <row r="3137" spans="1:7" ht="15" customHeight="1">
      <c r="A3137" s="1"/>
      <c r="B3137" s="1"/>
      <c r="C3137" s="1"/>
      <c r="D3137" s="1"/>
      <c r="E3137" s="78" t="s">
        <v>524</v>
      </c>
      <c r="F3137" s="78"/>
      <c r="G3137" s="4">
        <f>G3136+G3135</f>
        <v>16.61</v>
      </c>
    </row>
    <row r="3138" spans="1:7" ht="9.9499999999999993" customHeight="1">
      <c r="A3138" s="1"/>
      <c r="B3138" s="1"/>
      <c r="C3138" s="1"/>
      <c r="D3138" s="1"/>
      <c r="E3138" s="79"/>
      <c r="F3138" s="79"/>
      <c r="G3138" s="79"/>
    </row>
    <row r="3139" spans="1:7" ht="20.100000000000001" customHeight="1">
      <c r="A3139" s="80" t="s">
        <v>2275</v>
      </c>
      <c r="B3139" s="80"/>
      <c r="C3139" s="80"/>
      <c r="D3139" s="80"/>
      <c r="E3139" s="80"/>
      <c r="F3139" s="80"/>
      <c r="G3139" s="80"/>
    </row>
    <row r="3140" spans="1:7" ht="15" customHeight="1">
      <c r="A3140" s="76" t="s">
        <v>500</v>
      </c>
      <c r="B3140" s="76"/>
      <c r="C3140" s="12" t="s">
        <v>4</v>
      </c>
      <c r="D3140" s="12" t="s">
        <v>501</v>
      </c>
      <c r="E3140" s="12" t="s">
        <v>502</v>
      </c>
      <c r="F3140" s="12" t="s">
        <v>503</v>
      </c>
      <c r="G3140" s="12" t="s">
        <v>504</v>
      </c>
    </row>
    <row r="3141" spans="1:7" ht="15" customHeight="1">
      <c r="A3141" s="18" t="s">
        <v>1850</v>
      </c>
      <c r="B3141" s="19" t="s">
        <v>1851</v>
      </c>
      <c r="C3141" s="18" t="s">
        <v>170</v>
      </c>
      <c r="D3141" s="18" t="s">
        <v>951</v>
      </c>
      <c r="E3141" s="20">
        <v>0.2</v>
      </c>
      <c r="F3141" s="21">
        <v>3.96</v>
      </c>
      <c r="G3141" s="21">
        <f>ROUND(ROUND(E3141,8)*F3141,2)</f>
        <v>0.79</v>
      </c>
    </row>
    <row r="3142" spans="1:7" ht="15" customHeight="1">
      <c r="A3142" s="18" t="s">
        <v>952</v>
      </c>
      <c r="B3142" s="19" t="s">
        <v>953</v>
      </c>
      <c r="C3142" s="18" t="s">
        <v>170</v>
      </c>
      <c r="D3142" s="18" t="s">
        <v>951</v>
      </c>
      <c r="E3142" s="20">
        <v>0.1</v>
      </c>
      <c r="F3142" s="21">
        <v>3.89</v>
      </c>
      <c r="G3142" s="21">
        <f>ROUND(ROUND(E3142,8)*F3142,2)</f>
        <v>0.39</v>
      </c>
    </row>
    <row r="3143" spans="1:7" ht="15" customHeight="1">
      <c r="A3143" s="1"/>
      <c r="B3143" s="1"/>
      <c r="C3143" s="1"/>
      <c r="D3143" s="1"/>
      <c r="E3143" s="77" t="s">
        <v>513</v>
      </c>
      <c r="F3143" s="77"/>
      <c r="G3143" s="22">
        <f>SUM(G3141:G3142)</f>
        <v>1.1800000000000002</v>
      </c>
    </row>
    <row r="3144" spans="1:7" ht="15" customHeight="1">
      <c r="A3144" s="76" t="s">
        <v>553</v>
      </c>
      <c r="B3144" s="76"/>
      <c r="C3144" s="12" t="s">
        <v>4</v>
      </c>
      <c r="D3144" s="12" t="s">
        <v>501</v>
      </c>
      <c r="E3144" s="12" t="s">
        <v>502</v>
      </c>
      <c r="F3144" s="12" t="s">
        <v>503</v>
      </c>
      <c r="G3144" s="12" t="s">
        <v>504</v>
      </c>
    </row>
    <row r="3145" spans="1:7" ht="15" customHeight="1">
      <c r="A3145" s="18" t="s">
        <v>2276</v>
      </c>
      <c r="B3145" s="19" t="s">
        <v>2277</v>
      </c>
      <c r="C3145" s="18" t="s">
        <v>170</v>
      </c>
      <c r="D3145" s="18" t="s">
        <v>1856</v>
      </c>
      <c r="E3145" s="20">
        <v>0.13</v>
      </c>
      <c r="F3145" s="21">
        <v>7</v>
      </c>
      <c r="G3145" s="21">
        <f>ROUND(ROUND(E3145,8)*F3145,2)</f>
        <v>0.91</v>
      </c>
    </row>
    <row r="3146" spans="1:7" ht="21" customHeight="1">
      <c r="A3146" s="18" t="s">
        <v>1852</v>
      </c>
      <c r="B3146" s="19" t="s">
        <v>1853</v>
      </c>
      <c r="C3146" s="18" t="s">
        <v>170</v>
      </c>
      <c r="D3146" s="18" t="s">
        <v>196</v>
      </c>
      <c r="E3146" s="20">
        <v>0.5</v>
      </c>
      <c r="F3146" s="21">
        <v>0.95</v>
      </c>
      <c r="G3146" s="21">
        <f>ROUND(ROUND(E3146,8)*F3146,2)</f>
        <v>0.48</v>
      </c>
    </row>
    <row r="3147" spans="1:7" ht="15" customHeight="1">
      <c r="A3147" s="1"/>
      <c r="B3147" s="1"/>
      <c r="C3147" s="1"/>
      <c r="D3147" s="1"/>
      <c r="E3147" s="77" t="s">
        <v>555</v>
      </c>
      <c r="F3147" s="77"/>
      <c r="G3147" s="22">
        <f>SUM(G3145:G3146)</f>
        <v>1.3900000000000001</v>
      </c>
    </row>
    <row r="3148" spans="1:7" ht="15" customHeight="1">
      <c r="A3148" s="76" t="s">
        <v>514</v>
      </c>
      <c r="B3148" s="76"/>
      <c r="C3148" s="12" t="s">
        <v>4</v>
      </c>
      <c r="D3148" s="12" t="s">
        <v>501</v>
      </c>
      <c r="E3148" s="12" t="s">
        <v>502</v>
      </c>
      <c r="F3148" s="12" t="s">
        <v>503</v>
      </c>
      <c r="G3148" s="12" t="s">
        <v>504</v>
      </c>
    </row>
    <row r="3149" spans="1:7" ht="15" customHeight="1">
      <c r="A3149" s="18" t="s">
        <v>1857</v>
      </c>
      <c r="B3149" s="19" t="s">
        <v>1858</v>
      </c>
      <c r="C3149" s="18" t="s">
        <v>170</v>
      </c>
      <c r="D3149" s="18" t="s">
        <v>951</v>
      </c>
      <c r="E3149" s="20">
        <v>0.2</v>
      </c>
      <c r="F3149" s="21">
        <v>19.13</v>
      </c>
      <c r="G3149" s="21">
        <f>ROUND(ROUND(E3149,8)*F3149,2)</f>
        <v>3.83</v>
      </c>
    </row>
    <row r="3150" spans="1:7" ht="15" customHeight="1">
      <c r="A3150" s="18" t="s">
        <v>958</v>
      </c>
      <c r="B3150" s="19" t="s">
        <v>959</v>
      </c>
      <c r="C3150" s="18" t="s">
        <v>170</v>
      </c>
      <c r="D3150" s="18" t="s">
        <v>951</v>
      </c>
      <c r="E3150" s="20">
        <v>0.1</v>
      </c>
      <c r="F3150" s="21">
        <v>13.65</v>
      </c>
      <c r="G3150" s="21">
        <f>ROUND(ROUND(E3150,8)*F3150,2)</f>
        <v>1.37</v>
      </c>
    </row>
    <row r="3151" spans="1:7" ht="15" customHeight="1">
      <c r="A3151" s="1"/>
      <c r="B3151" s="1"/>
      <c r="C3151" s="1"/>
      <c r="D3151" s="1"/>
      <c r="E3151" s="77" t="s">
        <v>517</v>
      </c>
      <c r="F3151" s="77"/>
      <c r="G3151" s="22">
        <f>SUM(G3149:G3150)</f>
        <v>5.2</v>
      </c>
    </row>
    <row r="3152" spans="1:7" ht="15" customHeight="1">
      <c r="A3152" s="1"/>
      <c r="B3152" s="1"/>
      <c r="C3152" s="1"/>
      <c r="D3152" s="1"/>
      <c r="E3152" s="78" t="s">
        <v>522</v>
      </c>
      <c r="F3152" s="78"/>
      <c r="G3152" s="4">
        <f>SUM(G3143,G3147,G3151)</f>
        <v>7.7700000000000005</v>
      </c>
    </row>
    <row r="3153" spans="1:7" ht="15" customHeight="1">
      <c r="A3153" s="1"/>
      <c r="B3153" s="1"/>
      <c r="C3153" s="1"/>
      <c r="D3153" s="1"/>
      <c r="E3153" s="78" t="s">
        <v>523</v>
      </c>
      <c r="F3153" s="78"/>
      <c r="G3153" s="4">
        <f>ROUND(G3152*(0/100),2)</f>
        <v>0</v>
      </c>
    </row>
    <row r="3154" spans="1:7" ht="15" customHeight="1">
      <c r="A3154" s="1"/>
      <c r="B3154" s="1"/>
      <c r="C3154" s="1"/>
      <c r="D3154" s="1"/>
      <c r="E3154" s="78" t="s">
        <v>524</v>
      </c>
      <c r="F3154" s="78"/>
      <c r="G3154" s="4">
        <f>G3153+G3152</f>
        <v>7.7700000000000005</v>
      </c>
    </row>
    <row r="3155" spans="1:7" ht="9.9499999999999993" customHeight="1">
      <c r="A3155" s="1"/>
      <c r="B3155" s="1"/>
      <c r="C3155" s="1"/>
      <c r="D3155" s="1"/>
      <c r="E3155" s="79"/>
      <c r="F3155" s="79"/>
      <c r="G3155" s="79"/>
    </row>
    <row r="3156" spans="1:7" ht="20.100000000000001" customHeight="1">
      <c r="A3156" s="80" t="s">
        <v>2278</v>
      </c>
      <c r="B3156" s="80"/>
      <c r="C3156" s="80"/>
      <c r="D3156" s="80"/>
      <c r="E3156" s="80"/>
      <c r="F3156" s="80"/>
      <c r="G3156" s="80"/>
    </row>
    <row r="3157" spans="1:7" ht="15" customHeight="1">
      <c r="A3157" s="76" t="s">
        <v>586</v>
      </c>
      <c r="B3157" s="76"/>
      <c r="C3157" s="12" t="s">
        <v>4</v>
      </c>
      <c r="D3157" s="12" t="s">
        <v>501</v>
      </c>
      <c r="E3157" s="12" t="s">
        <v>502</v>
      </c>
      <c r="F3157" s="12" t="s">
        <v>503</v>
      </c>
      <c r="G3157" s="12" t="s">
        <v>504</v>
      </c>
    </row>
    <row r="3158" spans="1:7" ht="21" customHeight="1">
      <c r="A3158" s="18" t="s">
        <v>2279</v>
      </c>
      <c r="B3158" s="19" t="s">
        <v>2280</v>
      </c>
      <c r="C3158" s="18" t="s">
        <v>14</v>
      </c>
      <c r="D3158" s="18" t="s">
        <v>15</v>
      </c>
      <c r="E3158" s="20">
        <v>1</v>
      </c>
      <c r="F3158" s="21">
        <v>30.18</v>
      </c>
      <c r="G3158" s="21">
        <f>TRUNC(TRUNC(E3158,8)*F3158,2)</f>
        <v>30.18</v>
      </c>
    </row>
    <row r="3159" spans="1:7" ht="18" customHeight="1">
      <c r="A3159" s="1"/>
      <c r="B3159" s="1"/>
      <c r="C3159" s="1"/>
      <c r="D3159" s="1"/>
      <c r="E3159" s="77" t="s">
        <v>589</v>
      </c>
      <c r="F3159" s="77"/>
      <c r="G3159" s="22">
        <f>SUM(G3158:G3158)</f>
        <v>30.18</v>
      </c>
    </row>
    <row r="3160" spans="1:7" ht="15" customHeight="1">
      <c r="A3160" s="76" t="s">
        <v>518</v>
      </c>
      <c r="B3160" s="76"/>
      <c r="C3160" s="12" t="s">
        <v>4</v>
      </c>
      <c r="D3160" s="12" t="s">
        <v>501</v>
      </c>
      <c r="E3160" s="12" t="s">
        <v>502</v>
      </c>
      <c r="F3160" s="12" t="s">
        <v>503</v>
      </c>
      <c r="G3160" s="12" t="s">
        <v>504</v>
      </c>
    </row>
    <row r="3161" spans="1:7" ht="29.1" customHeight="1">
      <c r="A3161" s="18" t="s">
        <v>2281</v>
      </c>
      <c r="B3161" s="19" t="s">
        <v>2282</v>
      </c>
      <c r="C3161" s="18" t="s">
        <v>14</v>
      </c>
      <c r="D3161" s="18" t="s">
        <v>15</v>
      </c>
      <c r="E3161" s="20">
        <v>1</v>
      </c>
      <c r="F3161" s="21">
        <v>40.04</v>
      </c>
      <c r="G3161" s="21">
        <f>TRUNC(TRUNC(E3161,8)*F3161,2)</f>
        <v>40.04</v>
      </c>
    </row>
    <row r="3162" spans="1:7" ht="29.1" customHeight="1">
      <c r="A3162" s="18" t="s">
        <v>2283</v>
      </c>
      <c r="B3162" s="19" t="s">
        <v>2284</v>
      </c>
      <c r="C3162" s="18" t="s">
        <v>14</v>
      </c>
      <c r="D3162" s="18" t="s">
        <v>15</v>
      </c>
      <c r="E3162" s="20">
        <v>1</v>
      </c>
      <c r="F3162" s="21">
        <v>10.58</v>
      </c>
      <c r="G3162" s="21">
        <f>TRUNC(TRUNC(E3162,8)*F3162,2)</f>
        <v>10.58</v>
      </c>
    </row>
    <row r="3163" spans="1:7" ht="15" customHeight="1">
      <c r="A3163" s="1"/>
      <c r="B3163" s="1"/>
      <c r="C3163" s="1"/>
      <c r="D3163" s="1"/>
      <c r="E3163" s="77" t="s">
        <v>521</v>
      </c>
      <c r="F3163" s="77"/>
      <c r="G3163" s="22">
        <f>SUM(G3161:G3162)</f>
        <v>50.62</v>
      </c>
    </row>
    <row r="3164" spans="1:7" ht="15" customHeight="1">
      <c r="A3164" s="1"/>
      <c r="B3164" s="1"/>
      <c r="C3164" s="1"/>
      <c r="D3164" s="1"/>
      <c r="E3164" s="78" t="s">
        <v>522</v>
      </c>
      <c r="F3164" s="78"/>
      <c r="G3164" s="4">
        <f>SUM(G3159,G3163)</f>
        <v>80.8</v>
      </c>
    </row>
    <row r="3165" spans="1:7" ht="15" customHeight="1">
      <c r="A3165" s="1"/>
      <c r="B3165" s="1"/>
      <c r="C3165" s="1"/>
      <c r="D3165" s="1"/>
      <c r="E3165" s="78" t="s">
        <v>523</v>
      </c>
      <c r="F3165" s="78"/>
      <c r="G3165" s="4">
        <f>ROUND(G3164*(0/100),2)</f>
        <v>0</v>
      </c>
    </row>
    <row r="3166" spans="1:7" ht="15" customHeight="1">
      <c r="A3166" s="1"/>
      <c r="B3166" s="1"/>
      <c r="C3166" s="1"/>
      <c r="D3166" s="1"/>
      <c r="E3166" s="78" t="s">
        <v>524</v>
      </c>
      <c r="F3166" s="78"/>
      <c r="G3166" s="4">
        <f>G3165+G3164</f>
        <v>80.8</v>
      </c>
    </row>
    <row r="3167" spans="1:7" ht="9.9499999999999993" customHeight="1">
      <c r="A3167" s="1"/>
      <c r="B3167" s="1"/>
      <c r="C3167" s="1"/>
      <c r="D3167" s="1"/>
      <c r="E3167" s="79"/>
      <c r="F3167" s="79"/>
      <c r="G3167" s="79"/>
    </row>
    <row r="3168" spans="1:7" ht="20.100000000000001" customHeight="1">
      <c r="A3168" s="80" t="s">
        <v>2285</v>
      </c>
      <c r="B3168" s="80"/>
      <c r="C3168" s="80"/>
      <c r="D3168" s="80"/>
      <c r="E3168" s="80"/>
      <c r="F3168" s="80"/>
      <c r="G3168" s="80"/>
    </row>
    <row r="3169" spans="1:7" ht="15" customHeight="1">
      <c r="A3169" s="76" t="s">
        <v>586</v>
      </c>
      <c r="B3169" s="76"/>
      <c r="C3169" s="12" t="s">
        <v>4</v>
      </c>
      <c r="D3169" s="12" t="s">
        <v>501</v>
      </c>
      <c r="E3169" s="12" t="s">
        <v>502</v>
      </c>
      <c r="F3169" s="12" t="s">
        <v>503</v>
      </c>
      <c r="G3169" s="12" t="s">
        <v>504</v>
      </c>
    </row>
    <row r="3170" spans="1:7" ht="21" customHeight="1">
      <c r="A3170" s="18" t="s">
        <v>2279</v>
      </c>
      <c r="B3170" s="19" t="s">
        <v>2280</v>
      </c>
      <c r="C3170" s="18" t="s">
        <v>14</v>
      </c>
      <c r="D3170" s="18" t="s">
        <v>15</v>
      </c>
      <c r="E3170" s="20">
        <v>1</v>
      </c>
      <c r="F3170" s="21">
        <v>30.18</v>
      </c>
      <c r="G3170" s="21">
        <f>TRUNC(TRUNC(E3170,8)*F3170,2)</f>
        <v>30.18</v>
      </c>
    </row>
    <row r="3171" spans="1:7" ht="18" customHeight="1">
      <c r="A3171" s="1"/>
      <c r="B3171" s="1"/>
      <c r="C3171" s="1"/>
      <c r="D3171" s="1"/>
      <c r="E3171" s="77" t="s">
        <v>589</v>
      </c>
      <c r="F3171" s="77"/>
      <c r="G3171" s="22">
        <f>SUM(G3170:G3170)</f>
        <v>30.18</v>
      </c>
    </row>
    <row r="3172" spans="1:7" ht="15" customHeight="1">
      <c r="A3172" s="76" t="s">
        <v>518</v>
      </c>
      <c r="B3172" s="76"/>
      <c r="C3172" s="12" t="s">
        <v>4</v>
      </c>
      <c r="D3172" s="12" t="s">
        <v>501</v>
      </c>
      <c r="E3172" s="12" t="s">
        <v>502</v>
      </c>
      <c r="F3172" s="12" t="s">
        <v>503</v>
      </c>
      <c r="G3172" s="12" t="s">
        <v>504</v>
      </c>
    </row>
    <row r="3173" spans="1:7" ht="29.1" customHeight="1">
      <c r="A3173" s="18" t="s">
        <v>2281</v>
      </c>
      <c r="B3173" s="19" t="s">
        <v>2282</v>
      </c>
      <c r="C3173" s="18" t="s">
        <v>14</v>
      </c>
      <c r="D3173" s="18" t="s">
        <v>15</v>
      </c>
      <c r="E3173" s="20">
        <v>1</v>
      </c>
      <c r="F3173" s="21">
        <v>40.04</v>
      </c>
      <c r="G3173" s="21">
        <f>TRUNC(TRUNC(E3173,8)*F3173,2)</f>
        <v>40.04</v>
      </c>
    </row>
    <row r="3174" spans="1:7" ht="29.1" customHeight="1">
      <c r="A3174" s="18" t="s">
        <v>2283</v>
      </c>
      <c r="B3174" s="19" t="s">
        <v>2284</v>
      </c>
      <c r="C3174" s="18" t="s">
        <v>14</v>
      </c>
      <c r="D3174" s="18" t="s">
        <v>15</v>
      </c>
      <c r="E3174" s="20">
        <v>1</v>
      </c>
      <c r="F3174" s="21">
        <v>10.58</v>
      </c>
      <c r="G3174" s="21">
        <f>TRUNC(TRUNC(E3174,8)*F3174,2)</f>
        <v>10.58</v>
      </c>
    </row>
    <row r="3175" spans="1:7" ht="29.1" customHeight="1">
      <c r="A3175" s="18" t="s">
        <v>2286</v>
      </c>
      <c r="B3175" s="19" t="s">
        <v>2287</v>
      </c>
      <c r="C3175" s="18" t="s">
        <v>14</v>
      </c>
      <c r="D3175" s="18" t="s">
        <v>15</v>
      </c>
      <c r="E3175" s="20">
        <v>1</v>
      </c>
      <c r="F3175" s="21">
        <v>71.5</v>
      </c>
      <c r="G3175" s="21">
        <f>TRUNC(TRUNC(E3175,8)*F3175,2)</f>
        <v>71.5</v>
      </c>
    </row>
    <row r="3176" spans="1:7" ht="38.1" customHeight="1">
      <c r="A3176" s="18" t="s">
        <v>2288</v>
      </c>
      <c r="B3176" s="19" t="s">
        <v>2289</v>
      </c>
      <c r="C3176" s="18" t="s">
        <v>14</v>
      </c>
      <c r="D3176" s="18" t="s">
        <v>15</v>
      </c>
      <c r="E3176" s="20">
        <v>1</v>
      </c>
      <c r="F3176" s="21">
        <v>47.75</v>
      </c>
      <c r="G3176" s="21">
        <f>TRUNC(TRUNC(E3176,8)*F3176,2)</f>
        <v>47.75</v>
      </c>
    </row>
    <row r="3177" spans="1:7" ht="15" customHeight="1">
      <c r="A3177" s="1"/>
      <c r="B3177" s="1"/>
      <c r="C3177" s="1"/>
      <c r="D3177" s="1"/>
      <c r="E3177" s="77" t="s">
        <v>521</v>
      </c>
      <c r="F3177" s="77"/>
      <c r="G3177" s="22">
        <f>SUM(G3173:G3176)</f>
        <v>169.87</v>
      </c>
    </row>
    <row r="3178" spans="1:7" ht="15" customHeight="1">
      <c r="A3178" s="1"/>
      <c r="B3178" s="1"/>
      <c r="C3178" s="1"/>
      <c r="D3178" s="1"/>
      <c r="E3178" s="78" t="s">
        <v>522</v>
      </c>
      <c r="F3178" s="78"/>
      <c r="G3178" s="4">
        <f>SUM(G3171,G3177)</f>
        <v>200.05</v>
      </c>
    </row>
    <row r="3179" spans="1:7" ht="15" customHeight="1">
      <c r="A3179" s="1"/>
      <c r="B3179" s="1"/>
      <c r="C3179" s="1"/>
      <c r="D3179" s="1"/>
      <c r="E3179" s="78" t="s">
        <v>523</v>
      </c>
      <c r="F3179" s="78"/>
      <c r="G3179" s="4">
        <f>ROUND(G3178*(0/100),2)</f>
        <v>0</v>
      </c>
    </row>
    <row r="3180" spans="1:7" ht="15" customHeight="1">
      <c r="A3180" s="1"/>
      <c r="B3180" s="1"/>
      <c r="C3180" s="1"/>
      <c r="D3180" s="1"/>
      <c r="E3180" s="78" t="s">
        <v>524</v>
      </c>
      <c r="F3180" s="78"/>
      <c r="G3180" s="4">
        <f>G3179+G3178</f>
        <v>200.05</v>
      </c>
    </row>
    <row r="3181" spans="1:7" ht="9.9499999999999993" customHeight="1">
      <c r="A3181" s="1"/>
      <c r="B3181" s="1"/>
      <c r="C3181" s="1"/>
      <c r="D3181" s="1"/>
      <c r="E3181" s="79"/>
      <c r="F3181" s="79"/>
      <c r="G3181" s="79"/>
    </row>
    <row r="3182" spans="1:7" ht="20.100000000000001" customHeight="1">
      <c r="A3182" s="80" t="s">
        <v>2290</v>
      </c>
      <c r="B3182" s="80"/>
      <c r="C3182" s="80"/>
      <c r="D3182" s="80"/>
      <c r="E3182" s="80"/>
      <c r="F3182" s="80"/>
      <c r="G3182" s="80"/>
    </row>
    <row r="3183" spans="1:7" ht="15" customHeight="1">
      <c r="A3183" s="76" t="s">
        <v>557</v>
      </c>
      <c r="B3183" s="76"/>
      <c r="C3183" s="12" t="s">
        <v>4</v>
      </c>
      <c r="D3183" s="12" t="s">
        <v>501</v>
      </c>
      <c r="E3183" s="12" t="s">
        <v>502</v>
      </c>
      <c r="F3183" s="12" t="s">
        <v>503</v>
      </c>
      <c r="G3183" s="12" t="s">
        <v>504</v>
      </c>
    </row>
    <row r="3184" spans="1:7" ht="29.1" customHeight="1">
      <c r="A3184" s="18" t="s">
        <v>2291</v>
      </c>
      <c r="B3184" s="19" t="s">
        <v>2292</v>
      </c>
      <c r="C3184" s="18" t="s">
        <v>14</v>
      </c>
      <c r="D3184" s="18" t="s">
        <v>58</v>
      </c>
      <c r="E3184" s="20">
        <v>5.5999999999999999E-5</v>
      </c>
      <c r="F3184" s="21">
        <v>715000</v>
      </c>
      <c r="G3184" s="21">
        <f>TRUNC(TRUNC(E3184,8)*F3184,2)</f>
        <v>40.04</v>
      </c>
    </row>
    <row r="3185" spans="1:7" ht="15" customHeight="1">
      <c r="A3185" s="1"/>
      <c r="B3185" s="1"/>
      <c r="C3185" s="1"/>
      <c r="D3185" s="1"/>
      <c r="E3185" s="77" t="s">
        <v>558</v>
      </c>
      <c r="F3185" s="77"/>
      <c r="G3185" s="22">
        <f>SUM(G3184:G3184)</f>
        <v>40.04</v>
      </c>
    </row>
    <row r="3186" spans="1:7" ht="15" customHeight="1">
      <c r="A3186" s="1"/>
      <c r="B3186" s="1"/>
      <c r="C3186" s="1"/>
      <c r="D3186" s="1"/>
      <c r="E3186" s="78" t="s">
        <v>522</v>
      </c>
      <c r="F3186" s="78"/>
      <c r="G3186" s="4">
        <f>SUM(G3185)</f>
        <v>40.04</v>
      </c>
    </row>
    <row r="3187" spans="1:7" ht="15" customHeight="1">
      <c r="A3187" s="1"/>
      <c r="B3187" s="1"/>
      <c r="C3187" s="1"/>
      <c r="D3187" s="1"/>
      <c r="E3187" s="78" t="s">
        <v>523</v>
      </c>
      <c r="F3187" s="78"/>
      <c r="G3187" s="4">
        <f>ROUND(G3186*(0/100),2)</f>
        <v>0</v>
      </c>
    </row>
    <row r="3188" spans="1:7" ht="15" customHeight="1">
      <c r="A3188" s="1"/>
      <c r="B3188" s="1"/>
      <c r="C3188" s="1"/>
      <c r="D3188" s="1"/>
      <c r="E3188" s="78" t="s">
        <v>524</v>
      </c>
      <c r="F3188" s="78"/>
      <c r="G3188" s="4">
        <f>G3187+G3186</f>
        <v>40.04</v>
      </c>
    </row>
    <row r="3189" spans="1:7" ht="9.9499999999999993" customHeight="1">
      <c r="A3189" s="1"/>
      <c r="B3189" s="1"/>
      <c r="C3189" s="1"/>
      <c r="D3189" s="1"/>
      <c r="E3189" s="79"/>
      <c r="F3189" s="79"/>
      <c r="G3189" s="79"/>
    </row>
    <row r="3190" spans="1:7" ht="20.100000000000001" customHeight="1">
      <c r="A3190" s="80" t="s">
        <v>2293</v>
      </c>
      <c r="B3190" s="80"/>
      <c r="C3190" s="80"/>
      <c r="D3190" s="80"/>
      <c r="E3190" s="80"/>
      <c r="F3190" s="80"/>
      <c r="G3190" s="80"/>
    </row>
    <row r="3191" spans="1:7" ht="15" customHeight="1">
      <c r="A3191" s="76" t="s">
        <v>557</v>
      </c>
      <c r="B3191" s="76"/>
      <c r="C3191" s="12" t="s">
        <v>4</v>
      </c>
      <c r="D3191" s="12" t="s">
        <v>501</v>
      </c>
      <c r="E3191" s="12" t="s">
        <v>502</v>
      </c>
      <c r="F3191" s="12" t="s">
        <v>503</v>
      </c>
      <c r="G3191" s="12" t="s">
        <v>504</v>
      </c>
    </row>
    <row r="3192" spans="1:7" ht="29.1" customHeight="1">
      <c r="A3192" s="18" t="s">
        <v>2291</v>
      </c>
      <c r="B3192" s="19" t="s">
        <v>2292</v>
      </c>
      <c r="C3192" s="18" t="s">
        <v>14</v>
      </c>
      <c r="D3192" s="18" t="s">
        <v>58</v>
      </c>
      <c r="E3192" s="20">
        <v>1.4800000000000001E-5</v>
      </c>
      <c r="F3192" s="21">
        <v>715000</v>
      </c>
      <c r="G3192" s="21">
        <f>TRUNC(TRUNC(E3192,8)*F3192,2)</f>
        <v>10.58</v>
      </c>
    </row>
    <row r="3193" spans="1:7" ht="15" customHeight="1">
      <c r="A3193" s="1"/>
      <c r="B3193" s="1"/>
      <c r="C3193" s="1"/>
      <c r="D3193" s="1"/>
      <c r="E3193" s="77" t="s">
        <v>558</v>
      </c>
      <c r="F3193" s="77"/>
      <c r="G3193" s="22">
        <f>SUM(G3192:G3192)</f>
        <v>10.58</v>
      </c>
    </row>
    <row r="3194" spans="1:7" ht="15" customHeight="1">
      <c r="A3194" s="1"/>
      <c r="B3194" s="1"/>
      <c r="C3194" s="1"/>
      <c r="D3194" s="1"/>
      <c r="E3194" s="78" t="s">
        <v>522</v>
      </c>
      <c r="F3194" s="78"/>
      <c r="G3194" s="4">
        <f>SUM(G3193)</f>
        <v>10.58</v>
      </c>
    </row>
    <row r="3195" spans="1:7" ht="15" customHeight="1">
      <c r="A3195" s="1"/>
      <c r="B3195" s="1"/>
      <c r="C3195" s="1"/>
      <c r="D3195" s="1"/>
      <c r="E3195" s="78" t="s">
        <v>523</v>
      </c>
      <c r="F3195" s="78"/>
      <c r="G3195" s="4">
        <f>ROUND(G3194*(0/100),2)</f>
        <v>0</v>
      </c>
    </row>
    <row r="3196" spans="1:7" ht="15" customHeight="1">
      <c r="A3196" s="1"/>
      <c r="B3196" s="1"/>
      <c r="C3196" s="1"/>
      <c r="D3196" s="1"/>
      <c r="E3196" s="78" t="s">
        <v>524</v>
      </c>
      <c r="F3196" s="78"/>
      <c r="G3196" s="4">
        <f>G3195+G3194</f>
        <v>10.58</v>
      </c>
    </row>
    <row r="3197" spans="1:7" ht="9.9499999999999993" customHeight="1">
      <c r="A3197" s="1"/>
      <c r="B3197" s="1"/>
      <c r="C3197" s="1"/>
      <c r="D3197" s="1"/>
      <c r="E3197" s="79"/>
      <c r="F3197" s="79"/>
      <c r="G3197" s="79"/>
    </row>
    <row r="3198" spans="1:7" ht="20.100000000000001" customHeight="1">
      <c r="A3198" s="80" t="s">
        <v>2294</v>
      </c>
      <c r="B3198" s="80"/>
      <c r="C3198" s="80"/>
      <c r="D3198" s="80"/>
      <c r="E3198" s="80"/>
      <c r="F3198" s="80"/>
      <c r="G3198" s="80"/>
    </row>
    <row r="3199" spans="1:7" ht="15" customHeight="1">
      <c r="A3199" s="76" t="s">
        <v>557</v>
      </c>
      <c r="B3199" s="76"/>
      <c r="C3199" s="12" t="s">
        <v>4</v>
      </c>
      <c r="D3199" s="12" t="s">
        <v>501</v>
      </c>
      <c r="E3199" s="12" t="s">
        <v>502</v>
      </c>
      <c r="F3199" s="12" t="s">
        <v>503</v>
      </c>
      <c r="G3199" s="12" t="s">
        <v>504</v>
      </c>
    </row>
    <row r="3200" spans="1:7" ht="29.1" customHeight="1">
      <c r="A3200" s="18" t="s">
        <v>2291</v>
      </c>
      <c r="B3200" s="19" t="s">
        <v>2292</v>
      </c>
      <c r="C3200" s="18" t="s">
        <v>14</v>
      </c>
      <c r="D3200" s="18" t="s">
        <v>58</v>
      </c>
      <c r="E3200" s="20">
        <v>1E-4</v>
      </c>
      <c r="F3200" s="21">
        <v>715000</v>
      </c>
      <c r="G3200" s="21">
        <f>TRUNC(TRUNC(E3200,8)*F3200,2)</f>
        <v>71.5</v>
      </c>
    </row>
    <row r="3201" spans="1:7" ht="15" customHeight="1">
      <c r="A3201" s="1"/>
      <c r="B3201" s="1"/>
      <c r="C3201" s="1"/>
      <c r="D3201" s="1"/>
      <c r="E3201" s="77" t="s">
        <v>558</v>
      </c>
      <c r="F3201" s="77"/>
      <c r="G3201" s="22">
        <f>SUM(G3200:G3200)</f>
        <v>71.5</v>
      </c>
    </row>
    <row r="3202" spans="1:7" ht="15" customHeight="1">
      <c r="A3202" s="1"/>
      <c r="B3202" s="1"/>
      <c r="C3202" s="1"/>
      <c r="D3202" s="1"/>
      <c r="E3202" s="78" t="s">
        <v>522</v>
      </c>
      <c r="F3202" s="78"/>
      <c r="G3202" s="4">
        <f>SUM(G3201)</f>
        <v>71.5</v>
      </c>
    </row>
    <row r="3203" spans="1:7" ht="15" customHeight="1">
      <c r="A3203" s="1"/>
      <c r="B3203" s="1"/>
      <c r="C3203" s="1"/>
      <c r="D3203" s="1"/>
      <c r="E3203" s="78" t="s">
        <v>523</v>
      </c>
      <c r="F3203" s="78"/>
      <c r="G3203" s="4">
        <f>ROUND(G3202*(0/100),2)</f>
        <v>0</v>
      </c>
    </row>
    <row r="3204" spans="1:7" ht="15" customHeight="1">
      <c r="A3204" s="1"/>
      <c r="B3204" s="1"/>
      <c r="C3204" s="1"/>
      <c r="D3204" s="1"/>
      <c r="E3204" s="78" t="s">
        <v>524</v>
      </c>
      <c r="F3204" s="78"/>
      <c r="G3204" s="4">
        <f>G3203+G3202</f>
        <v>71.5</v>
      </c>
    </row>
    <row r="3205" spans="1:7" ht="9.9499999999999993" customHeight="1">
      <c r="A3205" s="1"/>
      <c r="B3205" s="1"/>
      <c r="C3205" s="1"/>
      <c r="D3205" s="1"/>
      <c r="E3205" s="79"/>
      <c r="F3205" s="79"/>
      <c r="G3205" s="79"/>
    </row>
    <row r="3206" spans="1:7" ht="20.100000000000001" customHeight="1">
      <c r="A3206" s="80" t="s">
        <v>2295</v>
      </c>
      <c r="B3206" s="80"/>
      <c r="C3206" s="80"/>
      <c r="D3206" s="80"/>
      <c r="E3206" s="80"/>
      <c r="F3206" s="80"/>
      <c r="G3206" s="80"/>
    </row>
    <row r="3207" spans="1:7" ht="15" customHeight="1">
      <c r="A3207" s="76" t="s">
        <v>553</v>
      </c>
      <c r="B3207" s="76"/>
      <c r="C3207" s="12" t="s">
        <v>4</v>
      </c>
      <c r="D3207" s="12" t="s">
        <v>501</v>
      </c>
      <c r="E3207" s="12" t="s">
        <v>502</v>
      </c>
      <c r="F3207" s="12" t="s">
        <v>503</v>
      </c>
      <c r="G3207" s="12" t="s">
        <v>504</v>
      </c>
    </row>
    <row r="3208" spans="1:7" ht="21" customHeight="1">
      <c r="A3208" s="18" t="s">
        <v>1586</v>
      </c>
      <c r="B3208" s="19" t="s">
        <v>1587</v>
      </c>
      <c r="C3208" s="18" t="s">
        <v>14</v>
      </c>
      <c r="D3208" s="18" t="s">
        <v>817</v>
      </c>
      <c r="E3208" s="20">
        <v>7.64</v>
      </c>
      <c r="F3208" s="21">
        <v>6.25</v>
      </c>
      <c r="G3208" s="21">
        <f>TRUNC(TRUNC(E3208,8)*F3208,2)</f>
        <v>47.75</v>
      </c>
    </row>
    <row r="3209" spans="1:7" ht="15" customHeight="1">
      <c r="A3209" s="1"/>
      <c r="B3209" s="1"/>
      <c r="C3209" s="1"/>
      <c r="D3209" s="1"/>
      <c r="E3209" s="77" t="s">
        <v>555</v>
      </c>
      <c r="F3209" s="77"/>
      <c r="G3209" s="22">
        <f>SUM(G3208:G3208)</f>
        <v>47.75</v>
      </c>
    </row>
    <row r="3210" spans="1:7" ht="15" customHeight="1">
      <c r="A3210" s="1"/>
      <c r="B3210" s="1"/>
      <c r="C3210" s="1"/>
      <c r="D3210" s="1"/>
      <c r="E3210" s="78" t="s">
        <v>522</v>
      </c>
      <c r="F3210" s="78"/>
      <c r="G3210" s="4">
        <f>SUM(G3209)</f>
        <v>47.75</v>
      </c>
    </row>
    <row r="3211" spans="1:7" ht="15" customHeight="1">
      <c r="A3211" s="1"/>
      <c r="B3211" s="1"/>
      <c r="C3211" s="1"/>
      <c r="D3211" s="1"/>
      <c r="E3211" s="78" t="s">
        <v>523</v>
      </c>
      <c r="F3211" s="78"/>
      <c r="G3211" s="4">
        <f>ROUND(G3210*(0/100),2)</f>
        <v>0</v>
      </c>
    </row>
    <row r="3212" spans="1:7" ht="15" customHeight="1">
      <c r="A3212" s="1"/>
      <c r="B3212" s="1"/>
      <c r="C3212" s="1"/>
      <c r="D3212" s="1"/>
      <c r="E3212" s="78" t="s">
        <v>524</v>
      </c>
      <c r="F3212" s="78"/>
      <c r="G3212" s="4">
        <f>G3211+G3210</f>
        <v>47.75</v>
      </c>
    </row>
    <row r="3213" spans="1:7" ht="9.9499999999999993" customHeight="1">
      <c r="A3213" s="1"/>
      <c r="B3213" s="1"/>
      <c r="C3213" s="1"/>
      <c r="D3213" s="1"/>
      <c r="E3213" s="79"/>
      <c r="F3213" s="79"/>
      <c r="G3213" s="79"/>
    </row>
    <row r="3214" spans="1:7" ht="20.100000000000001" customHeight="1">
      <c r="A3214" s="80" t="s">
        <v>2296</v>
      </c>
      <c r="B3214" s="80"/>
      <c r="C3214" s="80"/>
      <c r="D3214" s="80"/>
      <c r="E3214" s="80"/>
      <c r="F3214" s="80"/>
      <c r="G3214" s="80"/>
    </row>
    <row r="3215" spans="1:7" ht="15" customHeight="1">
      <c r="A3215" s="76" t="s">
        <v>553</v>
      </c>
      <c r="B3215" s="76"/>
      <c r="C3215" s="12" t="s">
        <v>4</v>
      </c>
      <c r="D3215" s="12" t="s">
        <v>501</v>
      </c>
      <c r="E3215" s="12" t="s">
        <v>502</v>
      </c>
      <c r="F3215" s="12" t="s">
        <v>503</v>
      </c>
      <c r="G3215" s="12" t="s">
        <v>504</v>
      </c>
    </row>
    <row r="3216" spans="1:7" ht="29.1" customHeight="1">
      <c r="A3216" s="18" t="s">
        <v>2297</v>
      </c>
      <c r="B3216" s="19" t="s">
        <v>2298</v>
      </c>
      <c r="C3216" s="18" t="s">
        <v>14</v>
      </c>
      <c r="D3216" s="18" t="s">
        <v>58</v>
      </c>
      <c r="E3216" s="20">
        <v>1</v>
      </c>
      <c r="F3216" s="21">
        <v>61.94</v>
      </c>
      <c r="G3216" s="21">
        <f>TRUNC(TRUNC(E3216,8)*F3216,2)</f>
        <v>61.94</v>
      </c>
    </row>
    <row r="3217" spans="1:7" ht="15" customHeight="1">
      <c r="A3217" s="1"/>
      <c r="B3217" s="1"/>
      <c r="C3217" s="1"/>
      <c r="D3217" s="1"/>
      <c r="E3217" s="77" t="s">
        <v>555</v>
      </c>
      <c r="F3217" s="77"/>
      <c r="G3217" s="22">
        <f>SUM(G3216:G3216)</f>
        <v>61.94</v>
      </c>
    </row>
    <row r="3218" spans="1:7" ht="15" customHeight="1">
      <c r="A3218" s="76" t="s">
        <v>586</v>
      </c>
      <c r="B3218" s="76"/>
      <c r="C3218" s="12" t="s">
        <v>4</v>
      </c>
      <c r="D3218" s="12" t="s">
        <v>501</v>
      </c>
      <c r="E3218" s="12" t="s">
        <v>502</v>
      </c>
      <c r="F3218" s="12" t="s">
        <v>503</v>
      </c>
      <c r="G3218" s="12" t="s">
        <v>504</v>
      </c>
    </row>
    <row r="3219" spans="1:7" ht="21" customHeight="1">
      <c r="A3219" s="18" t="s">
        <v>737</v>
      </c>
      <c r="B3219" s="19" t="s">
        <v>738</v>
      </c>
      <c r="C3219" s="18" t="s">
        <v>14</v>
      </c>
      <c r="D3219" s="18" t="s">
        <v>15</v>
      </c>
      <c r="E3219" s="20">
        <v>0.32590000000000002</v>
      </c>
      <c r="F3219" s="21">
        <v>23.65</v>
      </c>
      <c r="G3219" s="21">
        <f>TRUNC(TRUNC(E3219,8)*F3219,2)</f>
        <v>7.7</v>
      </c>
    </row>
    <row r="3220" spans="1:7" ht="15" customHeight="1">
      <c r="A3220" s="18" t="s">
        <v>739</v>
      </c>
      <c r="B3220" s="19" t="s">
        <v>740</v>
      </c>
      <c r="C3220" s="18" t="s">
        <v>14</v>
      </c>
      <c r="D3220" s="18" t="s">
        <v>15</v>
      </c>
      <c r="E3220" s="20">
        <v>0.32590000000000002</v>
      </c>
      <c r="F3220" s="21">
        <v>29.25</v>
      </c>
      <c r="G3220" s="21">
        <f>TRUNC(TRUNC(E3220,8)*F3220,2)</f>
        <v>9.5299999999999994</v>
      </c>
    </row>
    <row r="3221" spans="1:7" ht="18" customHeight="1">
      <c r="A3221" s="1"/>
      <c r="B3221" s="1"/>
      <c r="C3221" s="1"/>
      <c r="D3221" s="1"/>
      <c r="E3221" s="77" t="s">
        <v>589</v>
      </c>
      <c r="F3221" s="77"/>
      <c r="G3221" s="22">
        <f>SUM(G3219:G3220)</f>
        <v>17.23</v>
      </c>
    </row>
    <row r="3222" spans="1:7" ht="15" customHeight="1">
      <c r="A3222" s="76" t="s">
        <v>518</v>
      </c>
      <c r="B3222" s="76"/>
      <c r="C3222" s="12" t="s">
        <v>4</v>
      </c>
      <c r="D3222" s="12" t="s">
        <v>501</v>
      </c>
      <c r="E3222" s="12" t="s">
        <v>502</v>
      </c>
      <c r="F3222" s="12" t="s">
        <v>503</v>
      </c>
      <c r="G3222" s="12" t="s">
        <v>504</v>
      </c>
    </row>
    <row r="3223" spans="1:7" ht="38.1" customHeight="1">
      <c r="A3223" s="18" t="s">
        <v>741</v>
      </c>
      <c r="B3223" s="19" t="s">
        <v>742</v>
      </c>
      <c r="C3223" s="18" t="s">
        <v>14</v>
      </c>
      <c r="D3223" s="18" t="s">
        <v>118</v>
      </c>
      <c r="E3223" s="20">
        <v>4.4000000000000003E-3</v>
      </c>
      <c r="F3223" s="21">
        <v>721.4</v>
      </c>
      <c r="G3223" s="21">
        <f>TRUNC(TRUNC(E3223,8)*F3223,2)</f>
        <v>3.17</v>
      </c>
    </row>
    <row r="3224" spans="1:7" ht="15" customHeight="1">
      <c r="A3224" s="1"/>
      <c r="B3224" s="1"/>
      <c r="C3224" s="1"/>
      <c r="D3224" s="1"/>
      <c r="E3224" s="77" t="s">
        <v>521</v>
      </c>
      <c r="F3224" s="77"/>
      <c r="G3224" s="22">
        <f>SUM(G3223:G3223)</f>
        <v>3.17</v>
      </c>
    </row>
    <row r="3225" spans="1:7" ht="15" customHeight="1">
      <c r="A3225" s="1"/>
      <c r="B3225" s="1"/>
      <c r="C3225" s="1"/>
      <c r="D3225" s="1"/>
      <c r="E3225" s="78" t="s">
        <v>522</v>
      </c>
      <c r="F3225" s="78"/>
      <c r="G3225" s="4">
        <f>SUM(G3217,G3221,G3224)</f>
        <v>82.34</v>
      </c>
    </row>
    <row r="3226" spans="1:7" ht="15" customHeight="1">
      <c r="A3226" s="1"/>
      <c r="B3226" s="1"/>
      <c r="C3226" s="1"/>
      <c r="D3226" s="1"/>
      <c r="E3226" s="78" t="s">
        <v>523</v>
      </c>
      <c r="F3226" s="78"/>
      <c r="G3226" s="4">
        <f>ROUND(G3225*(0/100),2)</f>
        <v>0</v>
      </c>
    </row>
    <row r="3227" spans="1:7" ht="15" customHeight="1">
      <c r="A3227" s="1"/>
      <c r="B3227" s="1"/>
      <c r="C3227" s="1"/>
      <c r="D3227" s="1"/>
      <c r="E3227" s="78" t="s">
        <v>524</v>
      </c>
      <c r="F3227" s="78"/>
      <c r="G3227" s="4">
        <f>G3226+G3225</f>
        <v>82.34</v>
      </c>
    </row>
    <row r="3228" spans="1:7" ht="9.9499999999999993" customHeight="1">
      <c r="A3228" s="1"/>
      <c r="B3228" s="1"/>
      <c r="C3228" s="1"/>
      <c r="D3228" s="1"/>
      <c r="E3228" s="79"/>
      <c r="F3228" s="79"/>
      <c r="G3228" s="79"/>
    </row>
    <row r="3229" spans="1:7" ht="20.100000000000001" customHeight="1">
      <c r="A3229" s="80" t="s">
        <v>2299</v>
      </c>
      <c r="B3229" s="80"/>
      <c r="C3229" s="80"/>
      <c r="D3229" s="80"/>
      <c r="E3229" s="80"/>
      <c r="F3229" s="80"/>
      <c r="G3229" s="80"/>
    </row>
    <row r="3230" spans="1:7" ht="15" customHeight="1">
      <c r="A3230" s="76" t="s">
        <v>586</v>
      </c>
      <c r="B3230" s="76"/>
      <c r="C3230" s="12" t="s">
        <v>4</v>
      </c>
      <c r="D3230" s="12" t="s">
        <v>501</v>
      </c>
      <c r="E3230" s="12" t="s">
        <v>502</v>
      </c>
      <c r="F3230" s="12" t="s">
        <v>503</v>
      </c>
      <c r="G3230" s="12" t="s">
        <v>504</v>
      </c>
    </row>
    <row r="3231" spans="1:7" ht="21" customHeight="1">
      <c r="A3231" s="18" t="s">
        <v>843</v>
      </c>
      <c r="B3231" s="19" t="s">
        <v>844</v>
      </c>
      <c r="C3231" s="18" t="s">
        <v>14</v>
      </c>
      <c r="D3231" s="18" t="s">
        <v>15</v>
      </c>
      <c r="E3231" s="20">
        <v>6.6000000000000003E-2</v>
      </c>
      <c r="F3231" s="21">
        <v>22.64</v>
      </c>
      <c r="G3231" s="21">
        <f>TRUNC(TRUNC(E3231,8)*F3231,2)</f>
        <v>1.49</v>
      </c>
    </row>
    <row r="3232" spans="1:7" ht="21" customHeight="1">
      <c r="A3232" s="18" t="s">
        <v>778</v>
      </c>
      <c r="B3232" s="19" t="s">
        <v>779</v>
      </c>
      <c r="C3232" s="18" t="s">
        <v>14</v>
      </c>
      <c r="D3232" s="18" t="s">
        <v>15</v>
      </c>
      <c r="E3232" s="20">
        <v>0.23480000000000001</v>
      </c>
      <c r="F3232" s="21">
        <v>28.12</v>
      </c>
      <c r="G3232" s="21">
        <f>TRUNC(TRUNC(E3232,8)*F3232,2)</f>
        <v>6.6</v>
      </c>
    </row>
    <row r="3233" spans="1:7" ht="18" customHeight="1">
      <c r="A3233" s="1"/>
      <c r="B3233" s="1"/>
      <c r="C3233" s="1"/>
      <c r="D3233" s="1"/>
      <c r="E3233" s="77" t="s">
        <v>589</v>
      </c>
      <c r="F3233" s="77"/>
      <c r="G3233" s="22">
        <f>SUM(G3231:G3232)</f>
        <v>8.09</v>
      </c>
    </row>
    <row r="3234" spans="1:7" ht="15" customHeight="1">
      <c r="A3234" s="1"/>
      <c r="B3234" s="1"/>
      <c r="C3234" s="1"/>
      <c r="D3234" s="1"/>
      <c r="E3234" s="78" t="s">
        <v>522</v>
      </c>
      <c r="F3234" s="78"/>
      <c r="G3234" s="4">
        <f>SUM(G3233)</f>
        <v>8.09</v>
      </c>
    </row>
    <row r="3235" spans="1:7" ht="15" customHeight="1">
      <c r="A3235" s="1"/>
      <c r="B3235" s="1"/>
      <c r="C3235" s="1"/>
      <c r="D3235" s="1"/>
      <c r="E3235" s="78" t="s">
        <v>523</v>
      </c>
      <c r="F3235" s="78"/>
      <c r="G3235" s="4">
        <f>ROUND(G3234*(0/100),2)</f>
        <v>0</v>
      </c>
    </row>
    <row r="3236" spans="1:7" ht="15" customHeight="1">
      <c r="A3236" s="1"/>
      <c r="B3236" s="1"/>
      <c r="C3236" s="1"/>
      <c r="D3236" s="1"/>
      <c r="E3236" s="78" t="s">
        <v>524</v>
      </c>
      <c r="F3236" s="78"/>
      <c r="G3236" s="4">
        <f>G3235+G3234</f>
        <v>8.09</v>
      </c>
    </row>
    <row r="3237" spans="1:7" ht="9.9499999999999993" customHeight="1">
      <c r="A3237" s="1"/>
      <c r="B3237" s="1"/>
      <c r="C3237" s="1"/>
      <c r="D3237" s="1"/>
      <c r="E3237" s="79"/>
      <c r="F3237" s="79"/>
      <c r="G3237" s="79"/>
    </row>
    <row r="3238" spans="1:7" ht="20.100000000000001" customHeight="1">
      <c r="A3238" s="80" t="s">
        <v>2300</v>
      </c>
      <c r="B3238" s="80"/>
      <c r="C3238" s="80"/>
      <c r="D3238" s="80"/>
      <c r="E3238" s="80"/>
      <c r="F3238" s="80"/>
      <c r="G3238" s="80"/>
    </row>
    <row r="3239" spans="1:7" ht="15" customHeight="1">
      <c r="A3239" s="76" t="s">
        <v>807</v>
      </c>
      <c r="B3239" s="76"/>
      <c r="C3239" s="12" t="s">
        <v>4</v>
      </c>
      <c r="D3239" s="12" t="s">
        <v>501</v>
      </c>
      <c r="E3239" s="12" t="s">
        <v>502</v>
      </c>
      <c r="F3239" s="12" t="s">
        <v>503</v>
      </c>
      <c r="G3239" s="12" t="s">
        <v>504</v>
      </c>
    </row>
    <row r="3240" spans="1:7" ht="45.95" customHeight="1">
      <c r="A3240" s="18" t="s">
        <v>2301</v>
      </c>
      <c r="B3240" s="19" t="s">
        <v>2302</v>
      </c>
      <c r="C3240" s="18" t="s">
        <v>14</v>
      </c>
      <c r="D3240" s="18" t="s">
        <v>840</v>
      </c>
      <c r="E3240" s="20">
        <v>5.9999999999999995E-4</v>
      </c>
      <c r="F3240" s="21">
        <v>79.3</v>
      </c>
      <c r="G3240" s="21">
        <f>TRUNC(TRUNC(E3240,8)*F3240,2)</f>
        <v>0.04</v>
      </c>
    </row>
    <row r="3241" spans="1:7" ht="45.95" customHeight="1">
      <c r="A3241" s="18" t="s">
        <v>2303</v>
      </c>
      <c r="B3241" s="19" t="s">
        <v>2304</v>
      </c>
      <c r="C3241" s="18" t="s">
        <v>14</v>
      </c>
      <c r="D3241" s="18" t="s">
        <v>810</v>
      </c>
      <c r="E3241" s="20">
        <v>5.4000000000000003E-3</v>
      </c>
      <c r="F3241" s="21">
        <v>331.92</v>
      </c>
      <c r="G3241" s="21">
        <f>TRUNC(TRUNC(E3241,8)*F3241,2)</f>
        <v>1.79</v>
      </c>
    </row>
    <row r="3242" spans="1:7" ht="29.1" customHeight="1">
      <c r="A3242" s="18" t="s">
        <v>2264</v>
      </c>
      <c r="B3242" s="19" t="s">
        <v>2265</v>
      </c>
      <c r="C3242" s="18" t="s">
        <v>14</v>
      </c>
      <c r="D3242" s="18" t="s">
        <v>810</v>
      </c>
      <c r="E3242" s="20">
        <v>0.19620000000000001</v>
      </c>
      <c r="F3242" s="21">
        <v>41.04</v>
      </c>
      <c r="G3242" s="21">
        <f>TRUNC(TRUNC(E3242,8)*F3242,2)</f>
        <v>8.0500000000000007</v>
      </c>
    </row>
    <row r="3243" spans="1:7" ht="18" customHeight="1">
      <c r="A3243" s="1"/>
      <c r="B3243" s="1"/>
      <c r="C3243" s="1"/>
      <c r="D3243" s="1"/>
      <c r="E3243" s="77" t="s">
        <v>811</v>
      </c>
      <c r="F3243" s="77"/>
      <c r="G3243" s="22">
        <f>SUM(G3240:G3242)</f>
        <v>9.8800000000000008</v>
      </c>
    </row>
    <row r="3244" spans="1:7" ht="15" customHeight="1">
      <c r="A3244" s="76" t="s">
        <v>586</v>
      </c>
      <c r="B3244" s="76"/>
      <c r="C3244" s="12" t="s">
        <v>4</v>
      </c>
      <c r="D3244" s="12" t="s">
        <v>501</v>
      </c>
      <c r="E3244" s="12" t="s">
        <v>502</v>
      </c>
      <c r="F3244" s="12" t="s">
        <v>503</v>
      </c>
      <c r="G3244" s="12" t="s">
        <v>504</v>
      </c>
    </row>
    <row r="3245" spans="1:7" ht="15" customHeight="1">
      <c r="A3245" s="18" t="s">
        <v>607</v>
      </c>
      <c r="B3245" s="19" t="s">
        <v>608</v>
      </c>
      <c r="C3245" s="18" t="s">
        <v>14</v>
      </c>
      <c r="D3245" s="18" t="s">
        <v>15</v>
      </c>
      <c r="E3245" s="20">
        <v>0.78659999999999997</v>
      </c>
      <c r="F3245" s="21">
        <v>22.1</v>
      </c>
      <c r="G3245" s="21">
        <f>TRUNC(TRUNC(E3245,8)*F3245,2)</f>
        <v>17.38</v>
      </c>
    </row>
    <row r="3246" spans="1:7" ht="18" customHeight="1">
      <c r="A3246" s="1"/>
      <c r="B3246" s="1"/>
      <c r="C3246" s="1"/>
      <c r="D3246" s="1"/>
      <c r="E3246" s="77" t="s">
        <v>589</v>
      </c>
      <c r="F3246" s="77"/>
      <c r="G3246" s="22">
        <f>SUM(G3245:G3245)</f>
        <v>17.38</v>
      </c>
    </row>
    <row r="3247" spans="1:7" ht="15" customHeight="1">
      <c r="A3247" s="1"/>
      <c r="B3247" s="1"/>
      <c r="C3247" s="1"/>
      <c r="D3247" s="1"/>
      <c r="E3247" s="78" t="s">
        <v>522</v>
      </c>
      <c r="F3247" s="78"/>
      <c r="G3247" s="4">
        <f>SUM(G3243,G3246)</f>
        <v>27.259999999999998</v>
      </c>
    </row>
    <row r="3248" spans="1:7" ht="15" customHeight="1">
      <c r="A3248" s="1"/>
      <c r="B3248" s="1"/>
      <c r="C3248" s="1"/>
      <c r="D3248" s="1"/>
      <c r="E3248" s="78" t="s">
        <v>523</v>
      </c>
      <c r="F3248" s="78"/>
      <c r="G3248" s="4">
        <f>ROUND(G3247*(0/100),2)</f>
        <v>0</v>
      </c>
    </row>
    <row r="3249" spans="1:7" ht="15" customHeight="1">
      <c r="A3249" s="1"/>
      <c r="B3249" s="1"/>
      <c r="C3249" s="1"/>
      <c r="D3249" s="1"/>
      <c r="E3249" s="78" t="s">
        <v>524</v>
      </c>
      <c r="F3249" s="78"/>
      <c r="G3249" s="4">
        <f>G3248+G3247</f>
        <v>27.259999999999998</v>
      </c>
    </row>
    <row r="3250" spans="1:7" ht="9.9499999999999993" customHeight="1">
      <c r="A3250" s="1"/>
      <c r="B3250" s="1"/>
      <c r="C3250" s="1"/>
      <c r="D3250" s="1"/>
      <c r="E3250" s="79"/>
      <c r="F3250" s="79"/>
      <c r="G3250" s="79"/>
    </row>
    <row r="3251" spans="1:7" ht="27" customHeight="1">
      <c r="A3251" s="80" t="s">
        <v>2305</v>
      </c>
      <c r="B3251" s="80"/>
      <c r="C3251" s="80"/>
      <c r="D3251" s="80"/>
      <c r="E3251" s="80"/>
      <c r="F3251" s="80"/>
      <c r="G3251" s="80"/>
    </row>
    <row r="3252" spans="1:7" ht="15" customHeight="1">
      <c r="A3252" s="76" t="s">
        <v>586</v>
      </c>
      <c r="B3252" s="76"/>
      <c r="C3252" s="12" t="s">
        <v>4</v>
      </c>
      <c r="D3252" s="12" t="s">
        <v>501</v>
      </c>
      <c r="E3252" s="12" t="s">
        <v>502</v>
      </c>
      <c r="F3252" s="12" t="s">
        <v>503</v>
      </c>
      <c r="G3252" s="12" t="s">
        <v>504</v>
      </c>
    </row>
    <row r="3253" spans="1:7" ht="21" customHeight="1">
      <c r="A3253" s="18" t="s">
        <v>1831</v>
      </c>
      <c r="B3253" s="19" t="s">
        <v>1832</v>
      </c>
      <c r="C3253" s="18" t="s">
        <v>14</v>
      </c>
      <c r="D3253" s="18" t="s">
        <v>15</v>
      </c>
      <c r="E3253" s="20">
        <v>1</v>
      </c>
      <c r="F3253" s="21">
        <v>32.729999999999997</v>
      </c>
      <c r="G3253" s="21">
        <f>TRUNC(TRUNC(E3253,8)*F3253,2)</f>
        <v>32.729999999999997</v>
      </c>
    </row>
    <row r="3254" spans="1:7" ht="18" customHeight="1">
      <c r="A3254" s="1"/>
      <c r="B3254" s="1"/>
      <c r="C3254" s="1"/>
      <c r="D3254" s="1"/>
      <c r="E3254" s="77" t="s">
        <v>589</v>
      </c>
      <c r="F3254" s="77"/>
      <c r="G3254" s="22">
        <f>SUM(G3253:G3253)</f>
        <v>32.729999999999997</v>
      </c>
    </row>
    <row r="3255" spans="1:7" ht="15" customHeight="1">
      <c r="A3255" s="76" t="s">
        <v>518</v>
      </c>
      <c r="B3255" s="76"/>
      <c r="C3255" s="12" t="s">
        <v>4</v>
      </c>
      <c r="D3255" s="12" t="s">
        <v>501</v>
      </c>
      <c r="E3255" s="12" t="s">
        <v>502</v>
      </c>
      <c r="F3255" s="12" t="s">
        <v>503</v>
      </c>
      <c r="G3255" s="12" t="s">
        <v>504</v>
      </c>
    </row>
    <row r="3256" spans="1:7" ht="45.95" customHeight="1">
      <c r="A3256" s="18" t="s">
        <v>2306</v>
      </c>
      <c r="B3256" s="19" t="s">
        <v>2307</v>
      </c>
      <c r="C3256" s="18" t="s">
        <v>14</v>
      </c>
      <c r="D3256" s="18" t="s">
        <v>15</v>
      </c>
      <c r="E3256" s="20">
        <v>1</v>
      </c>
      <c r="F3256" s="21">
        <v>23.65</v>
      </c>
      <c r="G3256" s="21">
        <f>TRUNC(TRUNC(E3256,8)*F3256,2)</f>
        <v>23.65</v>
      </c>
    </row>
    <row r="3257" spans="1:7" ht="45.95" customHeight="1">
      <c r="A3257" s="18" t="s">
        <v>2308</v>
      </c>
      <c r="B3257" s="19" t="s">
        <v>2309</v>
      </c>
      <c r="C3257" s="18" t="s">
        <v>14</v>
      </c>
      <c r="D3257" s="18" t="s">
        <v>15</v>
      </c>
      <c r="E3257" s="20">
        <v>1</v>
      </c>
      <c r="F3257" s="21">
        <v>6.25</v>
      </c>
      <c r="G3257" s="21">
        <f>TRUNC(TRUNC(E3257,8)*F3257,2)</f>
        <v>6.25</v>
      </c>
    </row>
    <row r="3258" spans="1:7" ht="15" customHeight="1">
      <c r="A3258" s="1"/>
      <c r="B3258" s="1"/>
      <c r="C3258" s="1"/>
      <c r="D3258" s="1"/>
      <c r="E3258" s="77" t="s">
        <v>521</v>
      </c>
      <c r="F3258" s="77"/>
      <c r="G3258" s="22">
        <f>SUM(G3256:G3257)</f>
        <v>29.9</v>
      </c>
    </row>
    <row r="3259" spans="1:7" ht="15" customHeight="1">
      <c r="A3259" s="1"/>
      <c r="B3259" s="1"/>
      <c r="C3259" s="1"/>
      <c r="D3259" s="1"/>
      <c r="E3259" s="78" t="s">
        <v>522</v>
      </c>
      <c r="F3259" s="78"/>
      <c r="G3259" s="4">
        <f>SUM(G3254,G3258)</f>
        <v>62.629999999999995</v>
      </c>
    </row>
    <row r="3260" spans="1:7" ht="15" customHeight="1">
      <c r="A3260" s="1"/>
      <c r="B3260" s="1"/>
      <c r="C3260" s="1"/>
      <c r="D3260" s="1"/>
      <c r="E3260" s="78" t="s">
        <v>523</v>
      </c>
      <c r="F3260" s="78"/>
      <c r="G3260" s="4">
        <f>ROUND(G3259*(0/100),2)</f>
        <v>0</v>
      </c>
    </row>
    <row r="3261" spans="1:7" ht="15" customHeight="1">
      <c r="A3261" s="1"/>
      <c r="B3261" s="1"/>
      <c r="C3261" s="1"/>
      <c r="D3261" s="1"/>
      <c r="E3261" s="78" t="s">
        <v>524</v>
      </c>
      <c r="F3261" s="78"/>
      <c r="G3261" s="4">
        <f>G3260+G3259</f>
        <v>62.629999999999995</v>
      </c>
    </row>
    <row r="3262" spans="1:7" ht="9.9499999999999993" customHeight="1">
      <c r="A3262" s="1"/>
      <c r="B3262" s="1"/>
      <c r="C3262" s="1"/>
      <c r="D3262" s="1"/>
      <c r="E3262" s="79"/>
      <c r="F3262" s="79"/>
      <c r="G3262" s="79"/>
    </row>
    <row r="3263" spans="1:7" ht="27" customHeight="1">
      <c r="A3263" s="80" t="s">
        <v>2310</v>
      </c>
      <c r="B3263" s="80"/>
      <c r="C3263" s="80"/>
      <c r="D3263" s="80"/>
      <c r="E3263" s="80"/>
      <c r="F3263" s="80"/>
      <c r="G3263" s="80"/>
    </row>
    <row r="3264" spans="1:7" ht="15" customHeight="1">
      <c r="A3264" s="76" t="s">
        <v>586</v>
      </c>
      <c r="B3264" s="76"/>
      <c r="C3264" s="12" t="s">
        <v>4</v>
      </c>
      <c r="D3264" s="12" t="s">
        <v>501</v>
      </c>
      <c r="E3264" s="12" t="s">
        <v>502</v>
      </c>
      <c r="F3264" s="12" t="s">
        <v>503</v>
      </c>
      <c r="G3264" s="12" t="s">
        <v>504</v>
      </c>
    </row>
    <row r="3265" spans="1:7" ht="21" customHeight="1">
      <c r="A3265" s="18" t="s">
        <v>1831</v>
      </c>
      <c r="B3265" s="19" t="s">
        <v>1832</v>
      </c>
      <c r="C3265" s="18" t="s">
        <v>14</v>
      </c>
      <c r="D3265" s="18" t="s">
        <v>15</v>
      </c>
      <c r="E3265" s="20">
        <v>1</v>
      </c>
      <c r="F3265" s="21">
        <v>32.729999999999997</v>
      </c>
      <c r="G3265" s="21">
        <f>TRUNC(TRUNC(E3265,8)*F3265,2)</f>
        <v>32.729999999999997</v>
      </c>
    </row>
    <row r="3266" spans="1:7" ht="18" customHeight="1">
      <c r="A3266" s="1"/>
      <c r="B3266" s="1"/>
      <c r="C3266" s="1"/>
      <c r="D3266" s="1"/>
      <c r="E3266" s="77" t="s">
        <v>589</v>
      </c>
      <c r="F3266" s="77"/>
      <c r="G3266" s="22">
        <f>SUM(G3265:G3265)</f>
        <v>32.729999999999997</v>
      </c>
    </row>
    <row r="3267" spans="1:7" ht="15" customHeight="1">
      <c r="A3267" s="76" t="s">
        <v>518</v>
      </c>
      <c r="B3267" s="76"/>
      <c r="C3267" s="12" t="s">
        <v>4</v>
      </c>
      <c r="D3267" s="12" t="s">
        <v>501</v>
      </c>
      <c r="E3267" s="12" t="s">
        <v>502</v>
      </c>
      <c r="F3267" s="12" t="s">
        <v>503</v>
      </c>
      <c r="G3267" s="12" t="s">
        <v>504</v>
      </c>
    </row>
    <row r="3268" spans="1:7" ht="45.95" customHeight="1">
      <c r="A3268" s="18" t="s">
        <v>2306</v>
      </c>
      <c r="B3268" s="19" t="s">
        <v>2307</v>
      </c>
      <c r="C3268" s="18" t="s">
        <v>14</v>
      </c>
      <c r="D3268" s="18" t="s">
        <v>15</v>
      </c>
      <c r="E3268" s="20">
        <v>1</v>
      </c>
      <c r="F3268" s="21">
        <v>23.65</v>
      </c>
      <c r="G3268" s="21">
        <f>TRUNC(TRUNC(E3268,8)*F3268,2)</f>
        <v>23.65</v>
      </c>
    </row>
    <row r="3269" spans="1:7" ht="45.95" customHeight="1">
      <c r="A3269" s="18" t="s">
        <v>2308</v>
      </c>
      <c r="B3269" s="19" t="s">
        <v>2309</v>
      </c>
      <c r="C3269" s="18" t="s">
        <v>14</v>
      </c>
      <c r="D3269" s="18" t="s">
        <v>15</v>
      </c>
      <c r="E3269" s="20">
        <v>1</v>
      </c>
      <c r="F3269" s="21">
        <v>6.25</v>
      </c>
      <c r="G3269" s="21">
        <f>TRUNC(TRUNC(E3269,8)*F3269,2)</f>
        <v>6.25</v>
      </c>
    </row>
    <row r="3270" spans="1:7" ht="45.95" customHeight="1">
      <c r="A3270" s="18" t="s">
        <v>2311</v>
      </c>
      <c r="B3270" s="19" t="s">
        <v>2312</v>
      </c>
      <c r="C3270" s="18" t="s">
        <v>14</v>
      </c>
      <c r="D3270" s="18" t="s">
        <v>15</v>
      </c>
      <c r="E3270" s="20">
        <v>1</v>
      </c>
      <c r="F3270" s="21">
        <v>29.56</v>
      </c>
      <c r="G3270" s="21">
        <f>TRUNC(TRUNC(E3270,8)*F3270,2)</f>
        <v>29.56</v>
      </c>
    </row>
    <row r="3271" spans="1:7" ht="45.95" customHeight="1">
      <c r="A3271" s="18" t="s">
        <v>2313</v>
      </c>
      <c r="B3271" s="19" t="s">
        <v>2314</v>
      </c>
      <c r="C3271" s="18" t="s">
        <v>14</v>
      </c>
      <c r="D3271" s="18" t="s">
        <v>15</v>
      </c>
      <c r="E3271" s="20">
        <v>1</v>
      </c>
      <c r="F3271" s="21">
        <v>53.31</v>
      </c>
      <c r="G3271" s="21">
        <f>TRUNC(TRUNC(E3271,8)*F3271,2)</f>
        <v>53.31</v>
      </c>
    </row>
    <row r="3272" spans="1:7" ht="15" customHeight="1">
      <c r="A3272" s="1"/>
      <c r="B3272" s="1"/>
      <c r="C3272" s="1"/>
      <c r="D3272" s="1"/>
      <c r="E3272" s="77" t="s">
        <v>521</v>
      </c>
      <c r="F3272" s="77"/>
      <c r="G3272" s="22">
        <f>SUM(G3268:G3271)</f>
        <v>112.77</v>
      </c>
    </row>
    <row r="3273" spans="1:7" ht="15" customHeight="1">
      <c r="A3273" s="1"/>
      <c r="B3273" s="1"/>
      <c r="C3273" s="1"/>
      <c r="D3273" s="1"/>
      <c r="E3273" s="78" t="s">
        <v>522</v>
      </c>
      <c r="F3273" s="78"/>
      <c r="G3273" s="4">
        <f>SUM(G3266,G3272)</f>
        <v>145.5</v>
      </c>
    </row>
    <row r="3274" spans="1:7" ht="15" customHeight="1">
      <c r="A3274" s="1"/>
      <c r="B3274" s="1"/>
      <c r="C3274" s="1"/>
      <c r="D3274" s="1"/>
      <c r="E3274" s="78" t="s">
        <v>523</v>
      </c>
      <c r="F3274" s="78"/>
      <c r="G3274" s="4">
        <f>ROUND(G3273*(0/100),2)</f>
        <v>0</v>
      </c>
    </row>
    <row r="3275" spans="1:7" ht="15" customHeight="1">
      <c r="A3275" s="1"/>
      <c r="B3275" s="1"/>
      <c r="C3275" s="1"/>
      <c r="D3275" s="1"/>
      <c r="E3275" s="78" t="s">
        <v>524</v>
      </c>
      <c r="F3275" s="78"/>
      <c r="G3275" s="4">
        <f>G3274+G3273</f>
        <v>145.5</v>
      </c>
    </row>
    <row r="3276" spans="1:7" ht="9.9499999999999993" customHeight="1">
      <c r="A3276" s="1"/>
      <c r="B3276" s="1"/>
      <c r="C3276" s="1"/>
      <c r="D3276" s="1"/>
      <c r="E3276" s="79"/>
      <c r="F3276" s="79"/>
      <c r="G3276" s="79"/>
    </row>
    <row r="3277" spans="1:7" ht="27" customHeight="1">
      <c r="A3277" s="80" t="s">
        <v>2315</v>
      </c>
      <c r="B3277" s="80"/>
      <c r="C3277" s="80"/>
      <c r="D3277" s="80"/>
      <c r="E3277" s="80"/>
      <c r="F3277" s="80"/>
      <c r="G3277" s="80"/>
    </row>
    <row r="3278" spans="1:7" ht="15" customHeight="1">
      <c r="A3278" s="76" t="s">
        <v>557</v>
      </c>
      <c r="B3278" s="76"/>
      <c r="C3278" s="12" t="s">
        <v>4</v>
      </c>
      <c r="D3278" s="12" t="s">
        <v>501</v>
      </c>
      <c r="E3278" s="12" t="s">
        <v>502</v>
      </c>
      <c r="F3278" s="12" t="s">
        <v>503</v>
      </c>
      <c r="G3278" s="12" t="s">
        <v>504</v>
      </c>
    </row>
    <row r="3279" spans="1:7" ht="54.95" customHeight="1">
      <c r="A3279" s="18" t="s">
        <v>2316</v>
      </c>
      <c r="B3279" s="19" t="s">
        <v>2317</v>
      </c>
      <c r="C3279" s="18" t="s">
        <v>14</v>
      </c>
      <c r="D3279" s="18" t="s">
        <v>58</v>
      </c>
      <c r="E3279" s="20">
        <v>5.5999999999999999E-5</v>
      </c>
      <c r="F3279" s="21">
        <v>422408.5</v>
      </c>
      <c r="G3279" s="21">
        <f>TRUNC(TRUNC(E3279,8)*F3279,2)</f>
        <v>23.65</v>
      </c>
    </row>
    <row r="3280" spans="1:7" ht="15" customHeight="1">
      <c r="A3280" s="1"/>
      <c r="B3280" s="1"/>
      <c r="C3280" s="1"/>
      <c r="D3280" s="1"/>
      <c r="E3280" s="77" t="s">
        <v>558</v>
      </c>
      <c r="F3280" s="77"/>
      <c r="G3280" s="22">
        <f>SUM(G3279:G3279)</f>
        <v>23.65</v>
      </c>
    </row>
    <row r="3281" spans="1:7" ht="15" customHeight="1">
      <c r="A3281" s="1"/>
      <c r="B3281" s="1"/>
      <c r="C3281" s="1"/>
      <c r="D3281" s="1"/>
      <c r="E3281" s="78" t="s">
        <v>522</v>
      </c>
      <c r="F3281" s="78"/>
      <c r="G3281" s="4">
        <f>SUM(G3280)</f>
        <v>23.65</v>
      </c>
    </row>
    <row r="3282" spans="1:7" ht="15" customHeight="1">
      <c r="A3282" s="1"/>
      <c r="B3282" s="1"/>
      <c r="C3282" s="1"/>
      <c r="D3282" s="1"/>
      <c r="E3282" s="78" t="s">
        <v>523</v>
      </c>
      <c r="F3282" s="78"/>
      <c r="G3282" s="4">
        <f>ROUND(G3281*(0/100),2)</f>
        <v>0</v>
      </c>
    </row>
    <row r="3283" spans="1:7" ht="15" customHeight="1">
      <c r="A3283" s="1"/>
      <c r="B3283" s="1"/>
      <c r="C3283" s="1"/>
      <c r="D3283" s="1"/>
      <c r="E3283" s="78" t="s">
        <v>524</v>
      </c>
      <c r="F3283" s="78"/>
      <c r="G3283" s="4">
        <f>G3282+G3281</f>
        <v>23.65</v>
      </c>
    </row>
    <row r="3284" spans="1:7" ht="9.9499999999999993" customHeight="1">
      <c r="A3284" s="1"/>
      <c r="B3284" s="1"/>
      <c r="C3284" s="1"/>
      <c r="D3284" s="1"/>
      <c r="E3284" s="79"/>
      <c r="F3284" s="79"/>
      <c r="G3284" s="79"/>
    </row>
    <row r="3285" spans="1:7" ht="20.100000000000001" customHeight="1">
      <c r="A3285" s="80" t="s">
        <v>2318</v>
      </c>
      <c r="B3285" s="80"/>
      <c r="C3285" s="80"/>
      <c r="D3285" s="80"/>
      <c r="E3285" s="80"/>
      <c r="F3285" s="80"/>
      <c r="G3285" s="80"/>
    </row>
    <row r="3286" spans="1:7" ht="15" customHeight="1">
      <c r="A3286" s="76" t="s">
        <v>557</v>
      </c>
      <c r="B3286" s="76"/>
      <c r="C3286" s="12" t="s">
        <v>4</v>
      </c>
      <c r="D3286" s="12" t="s">
        <v>501</v>
      </c>
      <c r="E3286" s="12" t="s">
        <v>502</v>
      </c>
      <c r="F3286" s="12" t="s">
        <v>503</v>
      </c>
      <c r="G3286" s="12" t="s">
        <v>504</v>
      </c>
    </row>
    <row r="3287" spans="1:7" ht="54.95" customHeight="1">
      <c r="A3287" s="18" t="s">
        <v>2316</v>
      </c>
      <c r="B3287" s="19" t="s">
        <v>2317</v>
      </c>
      <c r="C3287" s="18" t="s">
        <v>14</v>
      </c>
      <c r="D3287" s="18" t="s">
        <v>58</v>
      </c>
      <c r="E3287" s="20">
        <v>1.4800000000000001E-5</v>
      </c>
      <c r="F3287" s="21">
        <v>422408.5</v>
      </c>
      <c r="G3287" s="21">
        <f>TRUNC(TRUNC(E3287,8)*F3287,2)</f>
        <v>6.25</v>
      </c>
    </row>
    <row r="3288" spans="1:7" ht="15" customHeight="1">
      <c r="A3288" s="1"/>
      <c r="B3288" s="1"/>
      <c r="C3288" s="1"/>
      <c r="D3288" s="1"/>
      <c r="E3288" s="77" t="s">
        <v>558</v>
      </c>
      <c r="F3288" s="77"/>
      <c r="G3288" s="22">
        <f>SUM(G3287:G3287)</f>
        <v>6.25</v>
      </c>
    </row>
    <row r="3289" spans="1:7" ht="15" customHeight="1">
      <c r="A3289" s="1"/>
      <c r="B3289" s="1"/>
      <c r="C3289" s="1"/>
      <c r="D3289" s="1"/>
      <c r="E3289" s="78" t="s">
        <v>522</v>
      </c>
      <c r="F3289" s="78"/>
      <c r="G3289" s="4">
        <f>SUM(G3288)</f>
        <v>6.25</v>
      </c>
    </row>
    <row r="3290" spans="1:7" ht="15" customHeight="1">
      <c r="A3290" s="1"/>
      <c r="B3290" s="1"/>
      <c r="C3290" s="1"/>
      <c r="D3290" s="1"/>
      <c r="E3290" s="78" t="s">
        <v>523</v>
      </c>
      <c r="F3290" s="78"/>
      <c r="G3290" s="4">
        <f>ROUND(G3289*(0/100),2)</f>
        <v>0</v>
      </c>
    </row>
    <row r="3291" spans="1:7" ht="15" customHeight="1">
      <c r="A3291" s="1"/>
      <c r="B3291" s="1"/>
      <c r="C3291" s="1"/>
      <c r="D3291" s="1"/>
      <c r="E3291" s="78" t="s">
        <v>524</v>
      </c>
      <c r="F3291" s="78"/>
      <c r="G3291" s="4">
        <f>G3290+G3289</f>
        <v>6.25</v>
      </c>
    </row>
    <row r="3292" spans="1:7" ht="9.9499999999999993" customHeight="1">
      <c r="A3292" s="1"/>
      <c r="B3292" s="1"/>
      <c r="C3292" s="1"/>
      <c r="D3292" s="1"/>
      <c r="E3292" s="79"/>
      <c r="F3292" s="79"/>
      <c r="G3292" s="79"/>
    </row>
    <row r="3293" spans="1:7" ht="27" customHeight="1">
      <c r="A3293" s="80" t="s">
        <v>2319</v>
      </c>
      <c r="B3293" s="80"/>
      <c r="C3293" s="80"/>
      <c r="D3293" s="80"/>
      <c r="E3293" s="80"/>
      <c r="F3293" s="80"/>
      <c r="G3293" s="80"/>
    </row>
    <row r="3294" spans="1:7" ht="15" customHeight="1">
      <c r="A3294" s="76" t="s">
        <v>557</v>
      </c>
      <c r="B3294" s="76"/>
      <c r="C3294" s="12" t="s">
        <v>4</v>
      </c>
      <c r="D3294" s="12" t="s">
        <v>501</v>
      </c>
      <c r="E3294" s="12" t="s">
        <v>502</v>
      </c>
      <c r="F3294" s="12" t="s">
        <v>503</v>
      </c>
      <c r="G3294" s="12" t="s">
        <v>504</v>
      </c>
    </row>
    <row r="3295" spans="1:7" ht="54.95" customHeight="1">
      <c r="A3295" s="18" t="s">
        <v>2316</v>
      </c>
      <c r="B3295" s="19" t="s">
        <v>2317</v>
      </c>
      <c r="C3295" s="18" t="s">
        <v>14</v>
      </c>
      <c r="D3295" s="18" t="s">
        <v>58</v>
      </c>
      <c r="E3295" s="20">
        <v>6.9999999999999994E-5</v>
      </c>
      <c r="F3295" s="21">
        <v>422408.5</v>
      </c>
      <c r="G3295" s="21">
        <f>TRUNC(TRUNC(E3295,8)*F3295,2)</f>
        <v>29.56</v>
      </c>
    </row>
    <row r="3296" spans="1:7" ht="15" customHeight="1">
      <c r="A3296" s="1"/>
      <c r="B3296" s="1"/>
      <c r="C3296" s="1"/>
      <c r="D3296" s="1"/>
      <c r="E3296" s="77" t="s">
        <v>558</v>
      </c>
      <c r="F3296" s="77"/>
      <c r="G3296" s="22">
        <f>SUM(G3295:G3295)</f>
        <v>29.56</v>
      </c>
    </row>
    <row r="3297" spans="1:7" ht="15" customHeight="1">
      <c r="A3297" s="1"/>
      <c r="B3297" s="1"/>
      <c r="C3297" s="1"/>
      <c r="D3297" s="1"/>
      <c r="E3297" s="78" t="s">
        <v>522</v>
      </c>
      <c r="F3297" s="78"/>
      <c r="G3297" s="4">
        <f>SUM(G3296)</f>
        <v>29.56</v>
      </c>
    </row>
    <row r="3298" spans="1:7" ht="15" customHeight="1">
      <c r="A3298" s="1"/>
      <c r="B3298" s="1"/>
      <c r="C3298" s="1"/>
      <c r="D3298" s="1"/>
      <c r="E3298" s="78" t="s">
        <v>523</v>
      </c>
      <c r="F3298" s="78"/>
      <c r="G3298" s="4">
        <f>ROUND(G3297*(0/100),2)</f>
        <v>0</v>
      </c>
    </row>
    <row r="3299" spans="1:7" ht="15" customHeight="1">
      <c r="A3299" s="1"/>
      <c r="B3299" s="1"/>
      <c r="C3299" s="1"/>
      <c r="D3299" s="1"/>
      <c r="E3299" s="78" t="s">
        <v>524</v>
      </c>
      <c r="F3299" s="78"/>
      <c r="G3299" s="4">
        <f>G3298+G3297</f>
        <v>29.56</v>
      </c>
    </row>
    <row r="3300" spans="1:7" ht="9.9499999999999993" customHeight="1">
      <c r="A3300" s="1"/>
      <c r="B3300" s="1"/>
      <c r="C3300" s="1"/>
      <c r="D3300" s="1"/>
      <c r="E3300" s="79"/>
      <c r="F3300" s="79"/>
      <c r="G3300" s="79"/>
    </row>
    <row r="3301" spans="1:7" ht="27" customHeight="1">
      <c r="A3301" s="80" t="s">
        <v>2320</v>
      </c>
      <c r="B3301" s="80"/>
      <c r="C3301" s="80"/>
      <c r="D3301" s="80"/>
      <c r="E3301" s="80"/>
      <c r="F3301" s="80"/>
      <c r="G3301" s="80"/>
    </row>
    <row r="3302" spans="1:7" ht="15" customHeight="1">
      <c r="A3302" s="76" t="s">
        <v>553</v>
      </c>
      <c r="B3302" s="76"/>
      <c r="C3302" s="12" t="s">
        <v>4</v>
      </c>
      <c r="D3302" s="12" t="s">
        <v>501</v>
      </c>
      <c r="E3302" s="12" t="s">
        <v>502</v>
      </c>
      <c r="F3302" s="12" t="s">
        <v>503</v>
      </c>
      <c r="G3302" s="12" t="s">
        <v>504</v>
      </c>
    </row>
    <row r="3303" spans="1:7" ht="21" customHeight="1">
      <c r="A3303" s="18" t="s">
        <v>1586</v>
      </c>
      <c r="B3303" s="19" t="s">
        <v>1587</v>
      </c>
      <c r="C3303" s="18" t="s">
        <v>14</v>
      </c>
      <c r="D3303" s="18" t="s">
        <v>817</v>
      </c>
      <c r="E3303" s="20">
        <v>8.5299999999999994</v>
      </c>
      <c r="F3303" s="21">
        <v>6.25</v>
      </c>
      <c r="G3303" s="21">
        <f>TRUNC(TRUNC(E3303,8)*F3303,2)</f>
        <v>53.31</v>
      </c>
    </row>
    <row r="3304" spans="1:7" ht="15" customHeight="1">
      <c r="A3304" s="1"/>
      <c r="B3304" s="1"/>
      <c r="C3304" s="1"/>
      <c r="D3304" s="1"/>
      <c r="E3304" s="77" t="s">
        <v>555</v>
      </c>
      <c r="F3304" s="77"/>
      <c r="G3304" s="22">
        <f>SUM(G3303:G3303)</f>
        <v>53.31</v>
      </c>
    </row>
    <row r="3305" spans="1:7" ht="15" customHeight="1">
      <c r="A3305" s="1"/>
      <c r="B3305" s="1"/>
      <c r="C3305" s="1"/>
      <c r="D3305" s="1"/>
      <c r="E3305" s="78" t="s">
        <v>522</v>
      </c>
      <c r="F3305" s="78"/>
      <c r="G3305" s="4">
        <f>SUM(G3304)</f>
        <v>53.31</v>
      </c>
    </row>
    <row r="3306" spans="1:7" ht="15" customHeight="1">
      <c r="A3306" s="1"/>
      <c r="B3306" s="1"/>
      <c r="C3306" s="1"/>
      <c r="D3306" s="1"/>
      <c r="E3306" s="78" t="s">
        <v>523</v>
      </c>
      <c r="F3306" s="78"/>
      <c r="G3306" s="4">
        <f>ROUND(G3305*(0/100),2)</f>
        <v>0</v>
      </c>
    </row>
    <row r="3307" spans="1:7" ht="15" customHeight="1">
      <c r="A3307" s="1"/>
      <c r="B3307" s="1"/>
      <c r="C3307" s="1"/>
      <c r="D3307" s="1"/>
      <c r="E3307" s="78" t="s">
        <v>524</v>
      </c>
      <c r="F3307" s="78"/>
      <c r="G3307" s="4">
        <f>G3306+G3305</f>
        <v>53.31</v>
      </c>
    </row>
    <row r="3308" spans="1:7" ht="9.9499999999999993" customHeight="1">
      <c r="A3308" s="1"/>
      <c r="B3308" s="1"/>
      <c r="C3308" s="1"/>
      <c r="D3308" s="1"/>
      <c r="E3308" s="79"/>
      <c r="F3308" s="79"/>
      <c r="G3308" s="79"/>
    </row>
    <row r="3309" spans="1:7" ht="20.100000000000001" customHeight="1">
      <c r="A3309" s="80" t="s">
        <v>2321</v>
      </c>
      <c r="B3309" s="80"/>
      <c r="C3309" s="80"/>
      <c r="D3309" s="80"/>
      <c r="E3309" s="80"/>
      <c r="F3309" s="80"/>
      <c r="G3309" s="80"/>
    </row>
    <row r="3310" spans="1:7" ht="15" customHeight="1">
      <c r="A3310" s="76" t="s">
        <v>586</v>
      </c>
      <c r="B3310" s="76"/>
      <c r="C3310" s="12" t="s">
        <v>4</v>
      </c>
      <c r="D3310" s="12" t="s">
        <v>501</v>
      </c>
      <c r="E3310" s="12" t="s">
        <v>502</v>
      </c>
      <c r="F3310" s="12" t="s">
        <v>503</v>
      </c>
      <c r="G3310" s="12" t="s">
        <v>504</v>
      </c>
    </row>
    <row r="3311" spans="1:7" ht="21" customHeight="1">
      <c r="A3311" s="18" t="s">
        <v>1623</v>
      </c>
      <c r="B3311" s="19" t="s">
        <v>1624</v>
      </c>
      <c r="C3311" s="18" t="s">
        <v>14</v>
      </c>
      <c r="D3311" s="18" t="s">
        <v>15</v>
      </c>
      <c r="E3311" s="20">
        <v>1</v>
      </c>
      <c r="F3311" s="21">
        <v>32.22</v>
      </c>
      <c r="G3311" s="21">
        <f>TRUNC(TRUNC(E3311,8)*F3311,2)</f>
        <v>32.22</v>
      </c>
    </row>
    <row r="3312" spans="1:7" ht="18" customHeight="1">
      <c r="A3312" s="1"/>
      <c r="B3312" s="1"/>
      <c r="C3312" s="1"/>
      <c r="D3312" s="1"/>
      <c r="E3312" s="77" t="s">
        <v>589</v>
      </c>
      <c r="F3312" s="77"/>
      <c r="G3312" s="22">
        <f>SUM(G3311:G3311)</f>
        <v>32.22</v>
      </c>
    </row>
    <row r="3313" spans="1:7" ht="15" customHeight="1">
      <c r="A3313" s="76" t="s">
        <v>518</v>
      </c>
      <c r="B3313" s="76"/>
      <c r="C3313" s="12" t="s">
        <v>4</v>
      </c>
      <c r="D3313" s="12" t="s">
        <v>501</v>
      </c>
      <c r="E3313" s="12" t="s">
        <v>502</v>
      </c>
      <c r="F3313" s="12" t="s">
        <v>503</v>
      </c>
      <c r="G3313" s="12" t="s">
        <v>504</v>
      </c>
    </row>
    <row r="3314" spans="1:7" ht="29.1" customHeight="1">
      <c r="A3314" s="18" t="s">
        <v>2322</v>
      </c>
      <c r="B3314" s="19" t="s">
        <v>2323</v>
      </c>
      <c r="C3314" s="18" t="s">
        <v>14</v>
      </c>
      <c r="D3314" s="18" t="s">
        <v>15</v>
      </c>
      <c r="E3314" s="20">
        <v>1</v>
      </c>
      <c r="F3314" s="21">
        <v>0.12</v>
      </c>
      <c r="G3314" s="21">
        <f>TRUNC(TRUNC(E3314,8)*F3314,2)</f>
        <v>0.12</v>
      </c>
    </row>
    <row r="3315" spans="1:7" ht="29.1" customHeight="1">
      <c r="A3315" s="18" t="s">
        <v>2324</v>
      </c>
      <c r="B3315" s="19" t="s">
        <v>2325</v>
      </c>
      <c r="C3315" s="18" t="s">
        <v>14</v>
      </c>
      <c r="D3315" s="18" t="s">
        <v>15</v>
      </c>
      <c r="E3315" s="20">
        <v>1</v>
      </c>
      <c r="F3315" s="21">
        <v>0.02</v>
      </c>
      <c r="G3315" s="21">
        <f>TRUNC(TRUNC(E3315,8)*F3315,2)</f>
        <v>0.02</v>
      </c>
    </row>
    <row r="3316" spans="1:7" ht="15" customHeight="1">
      <c r="A3316" s="1"/>
      <c r="B3316" s="1"/>
      <c r="C3316" s="1"/>
      <c r="D3316" s="1"/>
      <c r="E3316" s="77" t="s">
        <v>521</v>
      </c>
      <c r="F3316" s="77"/>
      <c r="G3316" s="22">
        <f>SUM(G3314:G3315)</f>
        <v>0.13999999999999999</v>
      </c>
    </row>
    <row r="3317" spans="1:7" ht="15" customHeight="1">
      <c r="A3317" s="1"/>
      <c r="B3317" s="1"/>
      <c r="C3317" s="1"/>
      <c r="D3317" s="1"/>
      <c r="E3317" s="78" t="s">
        <v>522</v>
      </c>
      <c r="F3317" s="78"/>
      <c r="G3317" s="4">
        <f>SUM(G3312,G3316)</f>
        <v>32.36</v>
      </c>
    </row>
    <row r="3318" spans="1:7" ht="15" customHeight="1">
      <c r="A3318" s="1"/>
      <c r="B3318" s="1"/>
      <c r="C3318" s="1"/>
      <c r="D3318" s="1"/>
      <c r="E3318" s="78" t="s">
        <v>523</v>
      </c>
      <c r="F3318" s="78"/>
      <c r="G3318" s="4">
        <f>ROUND(G3317*(0/100),2)</f>
        <v>0</v>
      </c>
    </row>
    <row r="3319" spans="1:7" ht="15" customHeight="1">
      <c r="A3319" s="1"/>
      <c r="B3319" s="1"/>
      <c r="C3319" s="1"/>
      <c r="D3319" s="1"/>
      <c r="E3319" s="78" t="s">
        <v>524</v>
      </c>
      <c r="F3319" s="78"/>
      <c r="G3319" s="4">
        <f>G3318+G3317</f>
        <v>32.36</v>
      </c>
    </row>
    <row r="3320" spans="1:7" ht="9.9499999999999993" customHeight="1">
      <c r="A3320" s="1"/>
      <c r="B3320" s="1"/>
      <c r="C3320" s="1"/>
      <c r="D3320" s="1"/>
      <c r="E3320" s="79"/>
      <c r="F3320" s="79"/>
      <c r="G3320" s="79"/>
    </row>
    <row r="3321" spans="1:7" ht="20.100000000000001" customHeight="1">
      <c r="A3321" s="80" t="s">
        <v>2326</v>
      </c>
      <c r="B3321" s="80"/>
      <c r="C3321" s="80"/>
      <c r="D3321" s="80"/>
      <c r="E3321" s="80"/>
      <c r="F3321" s="80"/>
      <c r="G3321" s="80"/>
    </row>
    <row r="3322" spans="1:7" ht="15" customHeight="1">
      <c r="A3322" s="76" t="s">
        <v>586</v>
      </c>
      <c r="B3322" s="76"/>
      <c r="C3322" s="12" t="s">
        <v>4</v>
      </c>
      <c r="D3322" s="12" t="s">
        <v>501</v>
      </c>
      <c r="E3322" s="12" t="s">
        <v>502</v>
      </c>
      <c r="F3322" s="12" t="s">
        <v>503</v>
      </c>
      <c r="G3322" s="12" t="s">
        <v>504</v>
      </c>
    </row>
    <row r="3323" spans="1:7" ht="21" customHeight="1">
      <c r="A3323" s="18" t="s">
        <v>1623</v>
      </c>
      <c r="B3323" s="19" t="s">
        <v>1624</v>
      </c>
      <c r="C3323" s="18" t="s">
        <v>14</v>
      </c>
      <c r="D3323" s="18" t="s">
        <v>15</v>
      </c>
      <c r="E3323" s="20">
        <v>1</v>
      </c>
      <c r="F3323" s="21">
        <v>32.22</v>
      </c>
      <c r="G3323" s="21">
        <f>TRUNC(TRUNC(E3323,8)*F3323,2)</f>
        <v>32.22</v>
      </c>
    </row>
    <row r="3324" spans="1:7" ht="18" customHeight="1">
      <c r="A3324" s="1"/>
      <c r="B3324" s="1"/>
      <c r="C3324" s="1"/>
      <c r="D3324" s="1"/>
      <c r="E3324" s="77" t="s">
        <v>589</v>
      </c>
      <c r="F3324" s="77"/>
      <c r="G3324" s="22">
        <f>SUM(G3323:G3323)</f>
        <v>32.22</v>
      </c>
    </row>
    <row r="3325" spans="1:7" ht="15" customHeight="1">
      <c r="A3325" s="76" t="s">
        <v>518</v>
      </c>
      <c r="B3325" s="76"/>
      <c r="C3325" s="12" t="s">
        <v>4</v>
      </c>
      <c r="D3325" s="12" t="s">
        <v>501</v>
      </c>
      <c r="E3325" s="12" t="s">
        <v>502</v>
      </c>
      <c r="F3325" s="12" t="s">
        <v>503</v>
      </c>
      <c r="G3325" s="12" t="s">
        <v>504</v>
      </c>
    </row>
    <row r="3326" spans="1:7" ht="29.1" customHeight="1">
      <c r="A3326" s="18" t="s">
        <v>2322</v>
      </c>
      <c r="B3326" s="19" t="s">
        <v>2323</v>
      </c>
      <c r="C3326" s="18" t="s">
        <v>14</v>
      </c>
      <c r="D3326" s="18" t="s">
        <v>15</v>
      </c>
      <c r="E3326" s="20">
        <v>1</v>
      </c>
      <c r="F3326" s="21">
        <v>0.12</v>
      </c>
      <c r="G3326" s="21">
        <f>TRUNC(TRUNC(E3326,8)*F3326,2)</f>
        <v>0.12</v>
      </c>
    </row>
    <row r="3327" spans="1:7" ht="29.1" customHeight="1">
      <c r="A3327" s="18" t="s">
        <v>2324</v>
      </c>
      <c r="B3327" s="19" t="s">
        <v>2325</v>
      </c>
      <c r="C3327" s="18" t="s">
        <v>14</v>
      </c>
      <c r="D3327" s="18" t="s">
        <v>15</v>
      </c>
      <c r="E3327" s="20">
        <v>1</v>
      </c>
      <c r="F3327" s="21">
        <v>0.02</v>
      </c>
      <c r="G3327" s="21">
        <f>TRUNC(TRUNC(E3327,8)*F3327,2)</f>
        <v>0.02</v>
      </c>
    </row>
    <row r="3328" spans="1:7" ht="29.1" customHeight="1">
      <c r="A3328" s="18" t="s">
        <v>2327</v>
      </c>
      <c r="B3328" s="19" t="s">
        <v>2328</v>
      </c>
      <c r="C3328" s="18" t="s">
        <v>14</v>
      </c>
      <c r="D3328" s="18" t="s">
        <v>15</v>
      </c>
      <c r="E3328" s="20">
        <v>1</v>
      </c>
      <c r="F3328" s="21">
        <v>0.08</v>
      </c>
      <c r="G3328" s="21">
        <f>TRUNC(TRUNC(E3328,8)*F3328,2)</f>
        <v>0.08</v>
      </c>
    </row>
    <row r="3329" spans="1:7" ht="29.1" customHeight="1">
      <c r="A3329" s="18" t="s">
        <v>2329</v>
      </c>
      <c r="B3329" s="19" t="s">
        <v>2330</v>
      </c>
      <c r="C3329" s="18" t="s">
        <v>14</v>
      </c>
      <c r="D3329" s="18" t="s">
        <v>15</v>
      </c>
      <c r="E3329" s="20">
        <v>1</v>
      </c>
      <c r="F3329" s="21">
        <v>1.31</v>
      </c>
      <c r="G3329" s="21">
        <f>TRUNC(TRUNC(E3329,8)*F3329,2)</f>
        <v>1.31</v>
      </c>
    </row>
    <row r="3330" spans="1:7" ht="15" customHeight="1">
      <c r="A3330" s="1"/>
      <c r="B3330" s="1"/>
      <c r="C3330" s="1"/>
      <c r="D3330" s="1"/>
      <c r="E3330" s="77" t="s">
        <v>521</v>
      </c>
      <c r="F3330" s="77"/>
      <c r="G3330" s="22">
        <f>SUM(G3326:G3329)</f>
        <v>1.53</v>
      </c>
    </row>
    <row r="3331" spans="1:7" ht="15" customHeight="1">
      <c r="A3331" s="1"/>
      <c r="B3331" s="1"/>
      <c r="C3331" s="1"/>
      <c r="D3331" s="1"/>
      <c r="E3331" s="78" t="s">
        <v>522</v>
      </c>
      <c r="F3331" s="78"/>
      <c r="G3331" s="4">
        <f>SUM(G3324,G3330)</f>
        <v>33.75</v>
      </c>
    </row>
    <row r="3332" spans="1:7" ht="15" customHeight="1">
      <c r="A3332" s="1"/>
      <c r="B3332" s="1"/>
      <c r="C3332" s="1"/>
      <c r="D3332" s="1"/>
      <c r="E3332" s="78" t="s">
        <v>523</v>
      </c>
      <c r="F3332" s="78"/>
      <c r="G3332" s="4">
        <f>ROUND(G3331*(0/100),2)</f>
        <v>0</v>
      </c>
    </row>
    <row r="3333" spans="1:7" ht="15" customHeight="1">
      <c r="A3333" s="1"/>
      <c r="B3333" s="1"/>
      <c r="C3333" s="1"/>
      <c r="D3333" s="1"/>
      <c r="E3333" s="78" t="s">
        <v>524</v>
      </c>
      <c r="F3333" s="78"/>
      <c r="G3333" s="4">
        <f>G3332+G3331</f>
        <v>33.75</v>
      </c>
    </row>
    <row r="3334" spans="1:7" ht="9.9499999999999993" customHeight="1">
      <c r="A3334" s="1"/>
      <c r="B3334" s="1"/>
      <c r="C3334" s="1"/>
      <c r="D3334" s="1"/>
      <c r="E3334" s="79"/>
      <c r="F3334" s="79"/>
      <c r="G3334" s="79"/>
    </row>
    <row r="3335" spans="1:7" ht="20.100000000000001" customHeight="1">
      <c r="A3335" s="80" t="s">
        <v>2331</v>
      </c>
      <c r="B3335" s="80"/>
      <c r="C3335" s="80"/>
      <c r="D3335" s="80"/>
      <c r="E3335" s="80"/>
      <c r="F3335" s="80"/>
      <c r="G3335" s="80"/>
    </row>
    <row r="3336" spans="1:7" ht="15" customHeight="1">
      <c r="A3336" s="76" t="s">
        <v>557</v>
      </c>
      <c r="B3336" s="76"/>
      <c r="C3336" s="12" t="s">
        <v>4</v>
      </c>
      <c r="D3336" s="12" t="s">
        <v>501</v>
      </c>
      <c r="E3336" s="12" t="s">
        <v>502</v>
      </c>
      <c r="F3336" s="12" t="s">
        <v>503</v>
      </c>
      <c r="G3336" s="12" t="s">
        <v>504</v>
      </c>
    </row>
    <row r="3337" spans="1:7" ht="29.1" customHeight="1">
      <c r="A3337" s="18" t="s">
        <v>2332</v>
      </c>
      <c r="B3337" s="19" t="s">
        <v>2333</v>
      </c>
      <c r="C3337" s="18" t="s">
        <v>14</v>
      </c>
      <c r="D3337" s="18" t="s">
        <v>58</v>
      </c>
      <c r="E3337" s="20">
        <v>7.2000000000000002E-5</v>
      </c>
      <c r="F3337" s="21">
        <v>1709.29</v>
      </c>
      <c r="G3337" s="21">
        <f>TRUNC(TRUNC(E3337,8)*F3337,2)</f>
        <v>0.12</v>
      </c>
    </row>
    <row r="3338" spans="1:7" ht="15" customHeight="1">
      <c r="A3338" s="1"/>
      <c r="B3338" s="1"/>
      <c r="C3338" s="1"/>
      <c r="D3338" s="1"/>
      <c r="E3338" s="77" t="s">
        <v>558</v>
      </c>
      <c r="F3338" s="77"/>
      <c r="G3338" s="22">
        <f>SUM(G3337:G3337)</f>
        <v>0.12</v>
      </c>
    </row>
    <row r="3339" spans="1:7" ht="15" customHeight="1">
      <c r="A3339" s="1"/>
      <c r="B3339" s="1"/>
      <c r="C3339" s="1"/>
      <c r="D3339" s="1"/>
      <c r="E3339" s="78" t="s">
        <v>522</v>
      </c>
      <c r="F3339" s="78"/>
      <c r="G3339" s="4">
        <f>SUM(G3338)</f>
        <v>0.12</v>
      </c>
    </row>
    <row r="3340" spans="1:7" ht="15" customHeight="1">
      <c r="A3340" s="1"/>
      <c r="B3340" s="1"/>
      <c r="C3340" s="1"/>
      <c r="D3340" s="1"/>
      <c r="E3340" s="78" t="s">
        <v>523</v>
      </c>
      <c r="F3340" s="78"/>
      <c r="G3340" s="4">
        <f>ROUND(G3339*(0/100),2)</f>
        <v>0</v>
      </c>
    </row>
    <row r="3341" spans="1:7" ht="15" customHeight="1">
      <c r="A3341" s="1"/>
      <c r="B3341" s="1"/>
      <c r="C3341" s="1"/>
      <c r="D3341" s="1"/>
      <c r="E3341" s="78" t="s">
        <v>524</v>
      </c>
      <c r="F3341" s="78"/>
      <c r="G3341" s="4">
        <f>G3340+G3339</f>
        <v>0.12</v>
      </c>
    </row>
    <row r="3342" spans="1:7" ht="9.9499999999999993" customHeight="1">
      <c r="A3342" s="1"/>
      <c r="B3342" s="1"/>
      <c r="C3342" s="1"/>
      <c r="D3342" s="1"/>
      <c r="E3342" s="79"/>
      <c r="F3342" s="79"/>
      <c r="G3342" s="79"/>
    </row>
    <row r="3343" spans="1:7" ht="20.100000000000001" customHeight="1">
      <c r="A3343" s="80" t="s">
        <v>2334</v>
      </c>
      <c r="B3343" s="80"/>
      <c r="C3343" s="80"/>
      <c r="D3343" s="80"/>
      <c r="E3343" s="80"/>
      <c r="F3343" s="80"/>
      <c r="G3343" s="80"/>
    </row>
    <row r="3344" spans="1:7" ht="15" customHeight="1">
      <c r="A3344" s="76" t="s">
        <v>557</v>
      </c>
      <c r="B3344" s="76"/>
      <c r="C3344" s="12" t="s">
        <v>4</v>
      </c>
      <c r="D3344" s="12" t="s">
        <v>501</v>
      </c>
      <c r="E3344" s="12" t="s">
        <v>502</v>
      </c>
      <c r="F3344" s="12" t="s">
        <v>503</v>
      </c>
      <c r="G3344" s="12" t="s">
        <v>504</v>
      </c>
    </row>
    <row r="3345" spans="1:7" ht="29.1" customHeight="1">
      <c r="A3345" s="18" t="s">
        <v>2332</v>
      </c>
      <c r="B3345" s="19" t="s">
        <v>2333</v>
      </c>
      <c r="C3345" s="18" t="s">
        <v>14</v>
      </c>
      <c r="D3345" s="18" t="s">
        <v>58</v>
      </c>
      <c r="E3345" s="20">
        <v>1.4800000000000001E-5</v>
      </c>
      <c r="F3345" s="21">
        <v>1709.29</v>
      </c>
      <c r="G3345" s="21">
        <f>TRUNC(TRUNC(E3345,8)*F3345,2)</f>
        <v>0.02</v>
      </c>
    </row>
    <row r="3346" spans="1:7" ht="15" customHeight="1">
      <c r="A3346" s="1"/>
      <c r="B3346" s="1"/>
      <c r="C3346" s="1"/>
      <c r="D3346" s="1"/>
      <c r="E3346" s="77" t="s">
        <v>558</v>
      </c>
      <c r="F3346" s="77"/>
      <c r="G3346" s="22">
        <f>SUM(G3345:G3345)</f>
        <v>0.02</v>
      </c>
    </row>
    <row r="3347" spans="1:7" ht="15" customHeight="1">
      <c r="A3347" s="1"/>
      <c r="B3347" s="1"/>
      <c r="C3347" s="1"/>
      <c r="D3347" s="1"/>
      <c r="E3347" s="78" t="s">
        <v>522</v>
      </c>
      <c r="F3347" s="78"/>
      <c r="G3347" s="4">
        <f>SUM(G3346)</f>
        <v>0.02</v>
      </c>
    </row>
    <row r="3348" spans="1:7" ht="15" customHeight="1">
      <c r="A3348" s="1"/>
      <c r="B3348" s="1"/>
      <c r="C3348" s="1"/>
      <c r="D3348" s="1"/>
      <c r="E3348" s="78" t="s">
        <v>523</v>
      </c>
      <c r="F3348" s="78"/>
      <c r="G3348" s="4">
        <f>ROUND(G3347*(0/100),2)</f>
        <v>0</v>
      </c>
    </row>
    <row r="3349" spans="1:7" ht="15" customHeight="1">
      <c r="A3349" s="1"/>
      <c r="B3349" s="1"/>
      <c r="C3349" s="1"/>
      <c r="D3349" s="1"/>
      <c r="E3349" s="78" t="s">
        <v>524</v>
      </c>
      <c r="F3349" s="78"/>
      <c r="G3349" s="4">
        <f>G3348+G3347</f>
        <v>0.02</v>
      </c>
    </row>
    <row r="3350" spans="1:7" ht="9.9499999999999993" customHeight="1">
      <c r="A3350" s="1"/>
      <c r="B3350" s="1"/>
      <c r="C3350" s="1"/>
      <c r="D3350" s="1"/>
      <c r="E3350" s="79"/>
      <c r="F3350" s="79"/>
      <c r="G3350" s="79"/>
    </row>
    <row r="3351" spans="1:7" ht="20.100000000000001" customHeight="1">
      <c r="A3351" s="80" t="s">
        <v>2335</v>
      </c>
      <c r="B3351" s="80"/>
      <c r="C3351" s="80"/>
      <c r="D3351" s="80"/>
      <c r="E3351" s="80"/>
      <c r="F3351" s="80"/>
      <c r="G3351" s="80"/>
    </row>
    <row r="3352" spans="1:7" ht="15" customHeight="1">
      <c r="A3352" s="76" t="s">
        <v>557</v>
      </c>
      <c r="B3352" s="76"/>
      <c r="C3352" s="12" t="s">
        <v>4</v>
      </c>
      <c r="D3352" s="12" t="s">
        <v>501</v>
      </c>
      <c r="E3352" s="12" t="s">
        <v>502</v>
      </c>
      <c r="F3352" s="12" t="s">
        <v>503</v>
      </c>
      <c r="G3352" s="12" t="s">
        <v>504</v>
      </c>
    </row>
    <row r="3353" spans="1:7" ht="29.1" customHeight="1">
      <c r="A3353" s="18" t="s">
        <v>2332</v>
      </c>
      <c r="B3353" s="19" t="s">
        <v>2333</v>
      </c>
      <c r="C3353" s="18" t="s">
        <v>14</v>
      </c>
      <c r="D3353" s="18" t="s">
        <v>58</v>
      </c>
      <c r="E3353" s="20">
        <v>5.0000000000000002E-5</v>
      </c>
      <c r="F3353" s="21">
        <v>1709.29</v>
      </c>
      <c r="G3353" s="21">
        <f>TRUNC(TRUNC(E3353,8)*F3353,2)</f>
        <v>0.08</v>
      </c>
    </row>
    <row r="3354" spans="1:7" ht="15" customHeight="1">
      <c r="A3354" s="1"/>
      <c r="B3354" s="1"/>
      <c r="C3354" s="1"/>
      <c r="D3354" s="1"/>
      <c r="E3354" s="77" t="s">
        <v>558</v>
      </c>
      <c r="F3354" s="77"/>
      <c r="G3354" s="22">
        <f>SUM(G3353:G3353)</f>
        <v>0.08</v>
      </c>
    </row>
    <row r="3355" spans="1:7" ht="15" customHeight="1">
      <c r="A3355" s="1"/>
      <c r="B3355" s="1"/>
      <c r="C3355" s="1"/>
      <c r="D3355" s="1"/>
      <c r="E3355" s="78" t="s">
        <v>522</v>
      </c>
      <c r="F3355" s="78"/>
      <c r="G3355" s="4">
        <f>SUM(G3354)</f>
        <v>0.08</v>
      </c>
    </row>
    <row r="3356" spans="1:7" ht="15" customHeight="1">
      <c r="A3356" s="1"/>
      <c r="B3356" s="1"/>
      <c r="C3356" s="1"/>
      <c r="D3356" s="1"/>
      <c r="E3356" s="78" t="s">
        <v>523</v>
      </c>
      <c r="F3356" s="78"/>
      <c r="G3356" s="4">
        <f>ROUND(G3355*(0/100),2)</f>
        <v>0</v>
      </c>
    </row>
    <row r="3357" spans="1:7" ht="15" customHeight="1">
      <c r="A3357" s="1"/>
      <c r="B3357" s="1"/>
      <c r="C3357" s="1"/>
      <c r="D3357" s="1"/>
      <c r="E3357" s="78" t="s">
        <v>524</v>
      </c>
      <c r="F3357" s="78"/>
      <c r="G3357" s="4">
        <f>G3356+G3355</f>
        <v>0.08</v>
      </c>
    </row>
    <row r="3358" spans="1:7" ht="9.9499999999999993" customHeight="1">
      <c r="A3358" s="1"/>
      <c r="B3358" s="1"/>
      <c r="C3358" s="1"/>
      <c r="D3358" s="1"/>
      <c r="E3358" s="79"/>
      <c r="F3358" s="79"/>
      <c r="G3358" s="79"/>
    </row>
    <row r="3359" spans="1:7" ht="20.100000000000001" customHeight="1">
      <c r="A3359" s="80" t="s">
        <v>2336</v>
      </c>
      <c r="B3359" s="80"/>
      <c r="C3359" s="80"/>
      <c r="D3359" s="80"/>
      <c r="E3359" s="80"/>
      <c r="F3359" s="80"/>
      <c r="G3359" s="80"/>
    </row>
    <row r="3360" spans="1:7" ht="15" customHeight="1">
      <c r="A3360" s="76" t="s">
        <v>1504</v>
      </c>
      <c r="B3360" s="76"/>
      <c r="C3360" s="12" t="s">
        <v>4</v>
      </c>
      <c r="D3360" s="12" t="s">
        <v>501</v>
      </c>
      <c r="E3360" s="12" t="s">
        <v>502</v>
      </c>
      <c r="F3360" s="12" t="s">
        <v>503</v>
      </c>
      <c r="G3360" s="12" t="s">
        <v>504</v>
      </c>
    </row>
    <row r="3361" spans="1:7" ht="21" customHeight="1">
      <c r="A3361" s="18" t="s">
        <v>1505</v>
      </c>
      <c r="B3361" s="19" t="s">
        <v>1506</v>
      </c>
      <c r="C3361" s="18" t="s">
        <v>14</v>
      </c>
      <c r="D3361" s="18" t="s">
        <v>1507</v>
      </c>
      <c r="E3361" s="20">
        <v>1.36</v>
      </c>
      <c r="F3361" s="21">
        <v>0.97</v>
      </c>
      <c r="G3361" s="21">
        <f>TRUNC(TRUNC(E3361,8)*F3361,2)</f>
        <v>1.31</v>
      </c>
    </row>
    <row r="3362" spans="1:7" ht="15" customHeight="1">
      <c r="A3362" s="1"/>
      <c r="B3362" s="1"/>
      <c r="C3362" s="1"/>
      <c r="D3362" s="1"/>
      <c r="E3362" s="77" t="s">
        <v>1508</v>
      </c>
      <c r="F3362" s="77"/>
      <c r="G3362" s="22">
        <f>SUM(G3361:G3361)</f>
        <v>1.31</v>
      </c>
    </row>
    <row r="3363" spans="1:7" ht="15" customHeight="1">
      <c r="A3363" s="1"/>
      <c r="B3363" s="1"/>
      <c r="C3363" s="1"/>
      <c r="D3363" s="1"/>
      <c r="E3363" s="78" t="s">
        <v>522</v>
      </c>
      <c r="F3363" s="78"/>
      <c r="G3363" s="4">
        <f>SUM(G3362)</f>
        <v>1.31</v>
      </c>
    </row>
    <row r="3364" spans="1:7" ht="15" customHeight="1">
      <c r="A3364" s="1"/>
      <c r="B3364" s="1"/>
      <c r="C3364" s="1"/>
      <c r="D3364" s="1"/>
      <c r="E3364" s="78" t="s">
        <v>523</v>
      </c>
      <c r="F3364" s="78"/>
      <c r="G3364" s="4">
        <f>ROUND(G3363*(0/100),2)</f>
        <v>0</v>
      </c>
    </row>
    <row r="3365" spans="1:7" ht="15" customHeight="1">
      <c r="A3365" s="1"/>
      <c r="B3365" s="1"/>
      <c r="C3365" s="1"/>
      <c r="D3365" s="1"/>
      <c r="E3365" s="78" t="s">
        <v>524</v>
      </c>
      <c r="F3365" s="78"/>
      <c r="G3365" s="4">
        <f>G3364+G3363</f>
        <v>1.31</v>
      </c>
    </row>
    <row r="3366" spans="1:7" ht="9.9499999999999993" customHeight="1">
      <c r="A3366" s="1"/>
      <c r="B3366" s="1"/>
      <c r="C3366" s="1"/>
      <c r="D3366" s="1"/>
      <c r="E3366" s="79"/>
      <c r="F3366" s="79"/>
      <c r="G3366" s="79"/>
    </row>
    <row r="3367" spans="1:7" ht="20.100000000000001" customHeight="1">
      <c r="A3367" s="80" t="s">
        <v>2337</v>
      </c>
      <c r="B3367" s="80"/>
      <c r="C3367" s="80"/>
      <c r="D3367" s="80"/>
      <c r="E3367" s="80"/>
      <c r="F3367" s="80"/>
      <c r="G3367" s="80"/>
    </row>
    <row r="3368" spans="1:7" ht="15" customHeight="1">
      <c r="A3368" s="76" t="s">
        <v>500</v>
      </c>
      <c r="B3368" s="76"/>
      <c r="C3368" s="12" t="s">
        <v>4</v>
      </c>
      <c r="D3368" s="12" t="s">
        <v>501</v>
      </c>
      <c r="E3368" s="12" t="s">
        <v>502</v>
      </c>
      <c r="F3368" s="12" t="s">
        <v>503</v>
      </c>
      <c r="G3368" s="12" t="s">
        <v>504</v>
      </c>
    </row>
    <row r="3369" spans="1:7" ht="21" customHeight="1">
      <c r="A3369" s="18" t="s">
        <v>1359</v>
      </c>
      <c r="B3369" s="19" t="s">
        <v>1360</v>
      </c>
      <c r="C3369" s="18" t="s">
        <v>14</v>
      </c>
      <c r="D3369" s="18" t="s">
        <v>15</v>
      </c>
      <c r="E3369" s="20">
        <v>1</v>
      </c>
      <c r="F3369" s="21">
        <v>3.39</v>
      </c>
      <c r="G3369" s="21">
        <f t="shared" ref="G3369:G3374" si="35">TRUNC(TRUNC(E3369,8)*F3369,2)</f>
        <v>3.39</v>
      </c>
    </row>
    <row r="3370" spans="1:7" ht="21" customHeight="1">
      <c r="A3370" s="18" t="s">
        <v>1386</v>
      </c>
      <c r="B3370" s="19" t="s">
        <v>1387</v>
      </c>
      <c r="C3370" s="18" t="s">
        <v>14</v>
      </c>
      <c r="D3370" s="18" t="s">
        <v>15</v>
      </c>
      <c r="E3370" s="20">
        <v>1</v>
      </c>
      <c r="F3370" s="21">
        <v>1.33</v>
      </c>
      <c r="G3370" s="21">
        <f t="shared" si="35"/>
        <v>1.33</v>
      </c>
    </row>
    <row r="3371" spans="1:7" ht="21" customHeight="1">
      <c r="A3371" s="18" t="s">
        <v>507</v>
      </c>
      <c r="B3371" s="19" t="s">
        <v>508</v>
      </c>
      <c r="C3371" s="18" t="s">
        <v>14</v>
      </c>
      <c r="D3371" s="18" t="s">
        <v>15</v>
      </c>
      <c r="E3371" s="20">
        <v>1</v>
      </c>
      <c r="F3371" s="21">
        <v>1.34</v>
      </c>
      <c r="G3371" s="21">
        <f t="shared" si="35"/>
        <v>1.34</v>
      </c>
    </row>
    <row r="3372" spans="1:7" ht="21" customHeight="1">
      <c r="A3372" s="18" t="s">
        <v>1388</v>
      </c>
      <c r="B3372" s="19" t="s">
        <v>1389</v>
      </c>
      <c r="C3372" s="18" t="s">
        <v>14</v>
      </c>
      <c r="D3372" s="18" t="s">
        <v>15</v>
      </c>
      <c r="E3372" s="20">
        <v>1</v>
      </c>
      <c r="F3372" s="21">
        <v>0.61</v>
      </c>
      <c r="G3372" s="21">
        <f t="shared" si="35"/>
        <v>0.61</v>
      </c>
    </row>
    <row r="3373" spans="1:7" ht="21" customHeight="1">
      <c r="A3373" s="18" t="s">
        <v>511</v>
      </c>
      <c r="B3373" s="19" t="s">
        <v>512</v>
      </c>
      <c r="C3373" s="18" t="s">
        <v>14</v>
      </c>
      <c r="D3373" s="18" t="s">
        <v>15</v>
      </c>
      <c r="E3373" s="20">
        <v>1</v>
      </c>
      <c r="F3373" s="21">
        <v>0.04</v>
      </c>
      <c r="G3373" s="21">
        <f t="shared" si="35"/>
        <v>0.04</v>
      </c>
    </row>
    <row r="3374" spans="1:7" ht="21" customHeight="1">
      <c r="A3374" s="18" t="s">
        <v>1365</v>
      </c>
      <c r="B3374" s="19" t="s">
        <v>1366</v>
      </c>
      <c r="C3374" s="18" t="s">
        <v>14</v>
      </c>
      <c r="D3374" s="18" t="s">
        <v>15</v>
      </c>
      <c r="E3374" s="20">
        <v>1</v>
      </c>
      <c r="F3374" s="21">
        <v>1.1000000000000001</v>
      </c>
      <c r="G3374" s="21">
        <f t="shared" si="35"/>
        <v>1.1000000000000001</v>
      </c>
    </row>
    <row r="3375" spans="1:7" ht="15" customHeight="1">
      <c r="A3375" s="1"/>
      <c r="B3375" s="1"/>
      <c r="C3375" s="1"/>
      <c r="D3375" s="1"/>
      <c r="E3375" s="77" t="s">
        <v>513</v>
      </c>
      <c r="F3375" s="77"/>
      <c r="G3375" s="22">
        <f>SUM(G3369:G3374)</f>
        <v>7.8100000000000005</v>
      </c>
    </row>
    <row r="3376" spans="1:7" ht="15" customHeight="1">
      <c r="A3376" s="76" t="s">
        <v>514</v>
      </c>
      <c r="B3376" s="76"/>
      <c r="C3376" s="12" t="s">
        <v>4</v>
      </c>
      <c r="D3376" s="12" t="s">
        <v>501</v>
      </c>
      <c r="E3376" s="12" t="s">
        <v>502</v>
      </c>
      <c r="F3376" s="12" t="s">
        <v>503</v>
      </c>
      <c r="G3376" s="12" t="s">
        <v>504</v>
      </c>
    </row>
    <row r="3377" spans="1:7" ht="15" customHeight="1">
      <c r="A3377" s="18" t="s">
        <v>1763</v>
      </c>
      <c r="B3377" s="19" t="s">
        <v>1764</v>
      </c>
      <c r="C3377" s="18" t="s">
        <v>14</v>
      </c>
      <c r="D3377" s="18" t="s">
        <v>15</v>
      </c>
      <c r="E3377" s="20">
        <v>1</v>
      </c>
      <c r="F3377" s="21">
        <v>13.95</v>
      </c>
      <c r="G3377" s="21">
        <f>TRUNC(TRUNC(E3377,8)*F3377,2)</f>
        <v>13.95</v>
      </c>
    </row>
    <row r="3378" spans="1:7" ht="15" customHeight="1">
      <c r="A3378" s="1"/>
      <c r="B3378" s="1"/>
      <c r="C3378" s="1"/>
      <c r="D3378" s="1"/>
      <c r="E3378" s="77" t="s">
        <v>517</v>
      </c>
      <c r="F3378" s="77"/>
      <c r="G3378" s="22">
        <f>SUM(G3377:G3377)</f>
        <v>13.95</v>
      </c>
    </row>
    <row r="3379" spans="1:7" ht="15" customHeight="1">
      <c r="A3379" s="76" t="s">
        <v>518</v>
      </c>
      <c r="B3379" s="76"/>
      <c r="C3379" s="12" t="s">
        <v>4</v>
      </c>
      <c r="D3379" s="12" t="s">
        <v>501</v>
      </c>
      <c r="E3379" s="12" t="s">
        <v>502</v>
      </c>
      <c r="F3379" s="12" t="s">
        <v>503</v>
      </c>
      <c r="G3379" s="12" t="s">
        <v>504</v>
      </c>
    </row>
    <row r="3380" spans="1:7" ht="21" customHeight="1">
      <c r="A3380" s="18" t="s">
        <v>2338</v>
      </c>
      <c r="B3380" s="19" t="s">
        <v>2339</v>
      </c>
      <c r="C3380" s="18" t="s">
        <v>14</v>
      </c>
      <c r="D3380" s="18" t="s">
        <v>15</v>
      </c>
      <c r="E3380" s="20">
        <v>1</v>
      </c>
      <c r="F3380" s="21">
        <v>0.34</v>
      </c>
      <c r="G3380" s="21">
        <f>TRUNC(TRUNC(E3380,8)*F3380,2)</f>
        <v>0.34</v>
      </c>
    </row>
    <row r="3381" spans="1:7" ht="15" customHeight="1">
      <c r="A3381" s="1"/>
      <c r="B3381" s="1"/>
      <c r="C3381" s="1"/>
      <c r="D3381" s="1"/>
      <c r="E3381" s="77" t="s">
        <v>521</v>
      </c>
      <c r="F3381" s="77"/>
      <c r="G3381" s="22">
        <f>SUM(G3380:G3380)</f>
        <v>0.34</v>
      </c>
    </row>
    <row r="3382" spans="1:7" ht="15" customHeight="1">
      <c r="A3382" s="1"/>
      <c r="B3382" s="1"/>
      <c r="C3382" s="1"/>
      <c r="D3382" s="1"/>
      <c r="E3382" s="78" t="s">
        <v>522</v>
      </c>
      <c r="F3382" s="78"/>
      <c r="G3382" s="4">
        <f>SUM(G3375,G3378,G3381)</f>
        <v>22.099999999999998</v>
      </c>
    </row>
    <row r="3383" spans="1:7" ht="15" customHeight="1">
      <c r="A3383" s="1"/>
      <c r="B3383" s="1"/>
      <c r="C3383" s="1"/>
      <c r="D3383" s="1"/>
      <c r="E3383" s="78" t="s">
        <v>523</v>
      </c>
      <c r="F3383" s="78"/>
      <c r="G3383" s="4">
        <f>ROUND(G3382*(0/100),2)</f>
        <v>0</v>
      </c>
    </row>
    <row r="3384" spans="1:7" ht="15" customHeight="1">
      <c r="A3384" s="1"/>
      <c r="B3384" s="1"/>
      <c r="C3384" s="1"/>
      <c r="D3384" s="1"/>
      <c r="E3384" s="78" t="s">
        <v>524</v>
      </c>
      <c r="F3384" s="78"/>
      <c r="G3384" s="4">
        <f>G3383+G3382</f>
        <v>22.099999999999998</v>
      </c>
    </row>
    <row r="3385" spans="1:7" ht="9.9499999999999993" customHeight="1">
      <c r="A3385" s="1"/>
      <c r="B3385" s="1"/>
      <c r="C3385" s="1"/>
      <c r="D3385" s="1"/>
      <c r="E3385" s="79"/>
      <c r="F3385" s="79"/>
      <c r="G3385" s="79"/>
    </row>
    <row r="3386" spans="1:7" ht="20.100000000000001" customHeight="1">
      <c r="A3386" s="80" t="s">
        <v>2340</v>
      </c>
      <c r="B3386" s="80"/>
      <c r="C3386" s="80"/>
      <c r="D3386" s="80"/>
      <c r="E3386" s="80"/>
      <c r="F3386" s="80"/>
      <c r="G3386" s="80"/>
    </row>
    <row r="3387" spans="1:7" ht="15" customHeight="1">
      <c r="A3387" s="76" t="s">
        <v>553</v>
      </c>
      <c r="B3387" s="76"/>
      <c r="C3387" s="12" t="s">
        <v>4</v>
      </c>
      <c r="D3387" s="12" t="s">
        <v>501</v>
      </c>
      <c r="E3387" s="12" t="s">
        <v>502</v>
      </c>
      <c r="F3387" s="12" t="s">
        <v>503</v>
      </c>
      <c r="G3387" s="12" t="s">
        <v>504</v>
      </c>
    </row>
    <row r="3388" spans="1:7" ht="15" customHeight="1">
      <c r="A3388" s="18" t="s">
        <v>1193</v>
      </c>
      <c r="B3388" s="19" t="s">
        <v>1194</v>
      </c>
      <c r="C3388" s="18" t="s">
        <v>14</v>
      </c>
      <c r="D3388" s="18" t="s">
        <v>58</v>
      </c>
      <c r="E3388" s="20">
        <v>3.32E-2</v>
      </c>
      <c r="F3388" s="21">
        <v>3.95</v>
      </c>
      <c r="G3388" s="21">
        <f>TRUNC(TRUNC(E3388,8)*F3388,2)</f>
        <v>0.13</v>
      </c>
    </row>
    <row r="3389" spans="1:7" ht="29.1" customHeight="1">
      <c r="A3389" s="18" t="s">
        <v>2341</v>
      </c>
      <c r="B3389" s="19" t="s">
        <v>2342</v>
      </c>
      <c r="C3389" s="18" t="s">
        <v>14</v>
      </c>
      <c r="D3389" s="18" t="s">
        <v>58</v>
      </c>
      <c r="E3389" s="20">
        <v>1</v>
      </c>
      <c r="F3389" s="21">
        <v>10</v>
      </c>
      <c r="G3389" s="21">
        <f>TRUNC(TRUNC(E3389,8)*F3389,2)</f>
        <v>10</v>
      </c>
    </row>
    <row r="3390" spans="1:7" ht="15" customHeight="1">
      <c r="A3390" s="1"/>
      <c r="B3390" s="1"/>
      <c r="C3390" s="1"/>
      <c r="D3390" s="1"/>
      <c r="E3390" s="77" t="s">
        <v>555</v>
      </c>
      <c r="F3390" s="77"/>
      <c r="G3390" s="22">
        <f>SUM(G3388:G3389)</f>
        <v>10.130000000000001</v>
      </c>
    </row>
    <row r="3391" spans="1:7" ht="15" customHeight="1">
      <c r="A3391" s="76" t="s">
        <v>586</v>
      </c>
      <c r="B3391" s="76"/>
      <c r="C3391" s="12" t="s">
        <v>4</v>
      </c>
      <c r="D3391" s="12" t="s">
        <v>501</v>
      </c>
      <c r="E3391" s="12" t="s">
        <v>502</v>
      </c>
      <c r="F3391" s="12" t="s">
        <v>503</v>
      </c>
      <c r="G3391" s="12" t="s">
        <v>504</v>
      </c>
    </row>
    <row r="3392" spans="1:7" ht="21" customHeight="1">
      <c r="A3392" s="18" t="s">
        <v>778</v>
      </c>
      <c r="B3392" s="19" t="s">
        <v>779</v>
      </c>
      <c r="C3392" s="18" t="s">
        <v>14</v>
      </c>
      <c r="D3392" s="18" t="s">
        <v>15</v>
      </c>
      <c r="E3392" s="20">
        <v>8.4500000000000006E-2</v>
      </c>
      <c r="F3392" s="21">
        <v>28.12</v>
      </c>
      <c r="G3392" s="21">
        <f>TRUNC(TRUNC(E3392,8)*F3392,2)</f>
        <v>2.37</v>
      </c>
    </row>
    <row r="3393" spans="1:7" ht="15" customHeight="1">
      <c r="A3393" s="18" t="s">
        <v>607</v>
      </c>
      <c r="B3393" s="19" t="s">
        <v>608</v>
      </c>
      <c r="C3393" s="18" t="s">
        <v>14</v>
      </c>
      <c r="D3393" s="18" t="s">
        <v>15</v>
      </c>
      <c r="E3393" s="20">
        <v>2.6599999999999999E-2</v>
      </c>
      <c r="F3393" s="21">
        <v>22.1</v>
      </c>
      <c r="G3393" s="21">
        <f>TRUNC(TRUNC(E3393,8)*F3393,2)</f>
        <v>0.57999999999999996</v>
      </c>
    </row>
    <row r="3394" spans="1:7" ht="18" customHeight="1">
      <c r="A3394" s="1"/>
      <c r="B3394" s="1"/>
      <c r="C3394" s="1"/>
      <c r="D3394" s="1"/>
      <c r="E3394" s="77" t="s">
        <v>589</v>
      </c>
      <c r="F3394" s="77"/>
      <c r="G3394" s="22">
        <f>SUM(G3392:G3393)</f>
        <v>2.95</v>
      </c>
    </row>
    <row r="3395" spans="1:7" ht="15" customHeight="1">
      <c r="A3395" s="1"/>
      <c r="B3395" s="1"/>
      <c r="C3395" s="1"/>
      <c r="D3395" s="1"/>
      <c r="E3395" s="78" t="s">
        <v>522</v>
      </c>
      <c r="F3395" s="78"/>
      <c r="G3395" s="4">
        <f>SUM(G3390,G3394)</f>
        <v>13.080000000000002</v>
      </c>
    </row>
    <row r="3396" spans="1:7" ht="15" customHeight="1">
      <c r="A3396" s="1"/>
      <c r="B3396" s="1"/>
      <c r="C3396" s="1"/>
      <c r="D3396" s="1"/>
      <c r="E3396" s="78" t="s">
        <v>523</v>
      </c>
      <c r="F3396" s="78"/>
      <c r="G3396" s="4">
        <f>ROUND(G3395*(0/100),2)</f>
        <v>0</v>
      </c>
    </row>
    <row r="3397" spans="1:7" ht="15" customHeight="1">
      <c r="A3397" s="1"/>
      <c r="B3397" s="1"/>
      <c r="C3397" s="1"/>
      <c r="D3397" s="1"/>
      <c r="E3397" s="78" t="s">
        <v>524</v>
      </c>
      <c r="F3397" s="78"/>
      <c r="G3397" s="4">
        <f>G3396+G3395</f>
        <v>13.080000000000002</v>
      </c>
    </row>
    <row r="3398" spans="1:7" ht="9.9499999999999993" customHeight="1">
      <c r="A3398" s="1"/>
      <c r="B3398" s="1"/>
      <c r="C3398" s="1"/>
      <c r="D3398" s="1"/>
      <c r="E3398" s="79"/>
      <c r="F3398" s="79"/>
      <c r="G3398" s="79"/>
    </row>
    <row r="3399" spans="1:7" ht="20.100000000000001" customHeight="1">
      <c r="A3399" s="80" t="s">
        <v>2343</v>
      </c>
      <c r="B3399" s="80"/>
      <c r="C3399" s="80"/>
      <c r="D3399" s="80"/>
      <c r="E3399" s="80"/>
      <c r="F3399" s="80"/>
      <c r="G3399" s="80"/>
    </row>
    <row r="3400" spans="1:7" ht="15" customHeight="1">
      <c r="A3400" s="76" t="s">
        <v>553</v>
      </c>
      <c r="B3400" s="76"/>
      <c r="C3400" s="12" t="s">
        <v>4</v>
      </c>
      <c r="D3400" s="12" t="s">
        <v>501</v>
      </c>
      <c r="E3400" s="12" t="s">
        <v>502</v>
      </c>
      <c r="F3400" s="12" t="s">
        <v>503</v>
      </c>
      <c r="G3400" s="12" t="s">
        <v>504</v>
      </c>
    </row>
    <row r="3401" spans="1:7" ht="15" customHeight="1">
      <c r="A3401" s="18" t="s">
        <v>1193</v>
      </c>
      <c r="B3401" s="19" t="s">
        <v>1194</v>
      </c>
      <c r="C3401" s="18" t="s">
        <v>14</v>
      </c>
      <c r="D3401" s="18" t="s">
        <v>58</v>
      </c>
      <c r="E3401" s="20">
        <v>3.32E-2</v>
      </c>
      <c r="F3401" s="21">
        <v>3.95</v>
      </c>
      <c r="G3401" s="21">
        <f>TRUNC(TRUNC(E3401,8)*F3401,2)</f>
        <v>0.13</v>
      </c>
    </row>
    <row r="3402" spans="1:7" ht="21" customHeight="1">
      <c r="A3402" s="18" t="s">
        <v>2344</v>
      </c>
      <c r="B3402" s="19" t="s">
        <v>2345</v>
      </c>
      <c r="C3402" s="18" t="s">
        <v>14</v>
      </c>
      <c r="D3402" s="18" t="s">
        <v>58</v>
      </c>
      <c r="E3402" s="20">
        <v>1</v>
      </c>
      <c r="F3402" s="21">
        <v>210.9</v>
      </c>
      <c r="G3402" s="21">
        <f>TRUNC(TRUNC(E3402,8)*F3402,2)</f>
        <v>210.9</v>
      </c>
    </row>
    <row r="3403" spans="1:7" ht="15" customHeight="1">
      <c r="A3403" s="1"/>
      <c r="B3403" s="1"/>
      <c r="C3403" s="1"/>
      <c r="D3403" s="1"/>
      <c r="E3403" s="77" t="s">
        <v>555</v>
      </c>
      <c r="F3403" s="77"/>
      <c r="G3403" s="22">
        <f>SUM(G3401:G3402)</f>
        <v>211.03</v>
      </c>
    </row>
    <row r="3404" spans="1:7" ht="15" customHeight="1">
      <c r="A3404" s="76" t="s">
        <v>586</v>
      </c>
      <c r="B3404" s="76"/>
      <c r="C3404" s="12" t="s">
        <v>4</v>
      </c>
      <c r="D3404" s="12" t="s">
        <v>501</v>
      </c>
      <c r="E3404" s="12" t="s">
        <v>502</v>
      </c>
      <c r="F3404" s="12" t="s">
        <v>503</v>
      </c>
      <c r="G3404" s="12" t="s">
        <v>504</v>
      </c>
    </row>
    <row r="3405" spans="1:7" ht="21" customHeight="1">
      <c r="A3405" s="18" t="s">
        <v>778</v>
      </c>
      <c r="B3405" s="19" t="s">
        <v>779</v>
      </c>
      <c r="C3405" s="18" t="s">
        <v>14</v>
      </c>
      <c r="D3405" s="18" t="s">
        <v>15</v>
      </c>
      <c r="E3405" s="20">
        <v>0.27339999999999998</v>
      </c>
      <c r="F3405" s="21">
        <v>28.12</v>
      </c>
      <c r="G3405" s="21">
        <f>TRUNC(TRUNC(E3405,8)*F3405,2)</f>
        <v>7.68</v>
      </c>
    </row>
    <row r="3406" spans="1:7" ht="15" customHeight="1">
      <c r="A3406" s="18" t="s">
        <v>607</v>
      </c>
      <c r="B3406" s="19" t="s">
        <v>608</v>
      </c>
      <c r="C3406" s="18" t="s">
        <v>14</v>
      </c>
      <c r="D3406" s="18" t="s">
        <v>15</v>
      </c>
      <c r="E3406" s="20">
        <v>8.6199999999999999E-2</v>
      </c>
      <c r="F3406" s="21">
        <v>22.1</v>
      </c>
      <c r="G3406" s="21">
        <f>TRUNC(TRUNC(E3406,8)*F3406,2)</f>
        <v>1.9</v>
      </c>
    </row>
    <row r="3407" spans="1:7" ht="18" customHeight="1">
      <c r="A3407" s="1"/>
      <c r="B3407" s="1"/>
      <c r="C3407" s="1"/>
      <c r="D3407" s="1"/>
      <c r="E3407" s="77" t="s">
        <v>589</v>
      </c>
      <c r="F3407" s="77"/>
      <c r="G3407" s="22">
        <f>SUM(G3405:G3406)</f>
        <v>9.58</v>
      </c>
    </row>
    <row r="3408" spans="1:7" ht="15" customHeight="1">
      <c r="A3408" s="1"/>
      <c r="B3408" s="1"/>
      <c r="C3408" s="1"/>
      <c r="D3408" s="1"/>
      <c r="E3408" s="78" t="s">
        <v>522</v>
      </c>
      <c r="F3408" s="78"/>
      <c r="G3408" s="4">
        <f>SUM(G3403,G3407)</f>
        <v>220.61</v>
      </c>
    </row>
    <row r="3409" spans="1:7" ht="15" customHeight="1">
      <c r="A3409" s="1"/>
      <c r="B3409" s="1"/>
      <c r="C3409" s="1"/>
      <c r="D3409" s="1"/>
      <c r="E3409" s="78" t="s">
        <v>523</v>
      </c>
      <c r="F3409" s="78"/>
      <c r="G3409" s="4">
        <f>ROUND(G3408*(0/100),2)</f>
        <v>0</v>
      </c>
    </row>
    <row r="3410" spans="1:7" ht="15" customHeight="1">
      <c r="A3410" s="1"/>
      <c r="B3410" s="1"/>
      <c r="C3410" s="1"/>
      <c r="D3410" s="1"/>
      <c r="E3410" s="78" t="s">
        <v>524</v>
      </c>
      <c r="F3410" s="78"/>
      <c r="G3410" s="4">
        <f>G3409+G3408</f>
        <v>220.61</v>
      </c>
    </row>
    <row r="3411" spans="1:7" ht="9.9499999999999993" customHeight="1">
      <c r="A3411" s="1"/>
      <c r="B3411" s="1"/>
      <c r="C3411" s="1"/>
      <c r="D3411" s="1"/>
      <c r="E3411" s="79"/>
      <c r="F3411" s="79"/>
      <c r="G3411" s="79"/>
    </row>
    <row r="3412" spans="1:7" ht="20.100000000000001" customHeight="1">
      <c r="A3412" s="80" t="s">
        <v>2346</v>
      </c>
      <c r="B3412" s="80"/>
      <c r="C3412" s="80"/>
      <c r="D3412" s="80"/>
      <c r="E3412" s="80"/>
      <c r="F3412" s="80"/>
      <c r="G3412" s="80"/>
    </row>
    <row r="3413" spans="1:7" ht="15" customHeight="1">
      <c r="A3413" s="76" t="s">
        <v>553</v>
      </c>
      <c r="B3413" s="76"/>
      <c r="C3413" s="12" t="s">
        <v>4</v>
      </c>
      <c r="D3413" s="12" t="s">
        <v>501</v>
      </c>
      <c r="E3413" s="12" t="s">
        <v>502</v>
      </c>
      <c r="F3413" s="12" t="s">
        <v>503</v>
      </c>
      <c r="G3413" s="12" t="s">
        <v>504</v>
      </c>
    </row>
    <row r="3414" spans="1:7" ht="21" customHeight="1">
      <c r="A3414" s="18" t="s">
        <v>2347</v>
      </c>
      <c r="B3414" s="19" t="s">
        <v>2348</v>
      </c>
      <c r="C3414" s="18" t="s">
        <v>14</v>
      </c>
      <c r="D3414" s="18" t="s">
        <v>58</v>
      </c>
      <c r="E3414" s="20">
        <v>1</v>
      </c>
      <c r="F3414" s="21">
        <v>2.99</v>
      </c>
      <c r="G3414" s="21">
        <f>TRUNC(TRUNC(E3414,8)*F3414,2)</f>
        <v>2.99</v>
      </c>
    </row>
    <row r="3415" spans="1:7" ht="29.1" customHeight="1">
      <c r="A3415" s="18" t="s">
        <v>2349</v>
      </c>
      <c r="B3415" s="19" t="s">
        <v>2350</v>
      </c>
      <c r="C3415" s="18" t="s">
        <v>14</v>
      </c>
      <c r="D3415" s="18" t="s">
        <v>58</v>
      </c>
      <c r="E3415" s="20">
        <v>1</v>
      </c>
      <c r="F3415" s="21">
        <v>1.55</v>
      </c>
      <c r="G3415" s="21">
        <f>TRUNC(TRUNC(E3415,8)*F3415,2)</f>
        <v>1.55</v>
      </c>
    </row>
    <row r="3416" spans="1:7" ht="15" customHeight="1">
      <c r="A3416" s="1"/>
      <c r="B3416" s="1"/>
      <c r="C3416" s="1"/>
      <c r="D3416" s="1"/>
      <c r="E3416" s="77" t="s">
        <v>555</v>
      </c>
      <c r="F3416" s="77"/>
      <c r="G3416" s="22">
        <f>SUM(G3414:G3415)</f>
        <v>4.54</v>
      </c>
    </row>
    <row r="3417" spans="1:7" ht="15" customHeight="1">
      <c r="A3417" s="76" t="s">
        <v>586</v>
      </c>
      <c r="B3417" s="76"/>
      <c r="C3417" s="12" t="s">
        <v>4</v>
      </c>
      <c r="D3417" s="12" t="s">
        <v>501</v>
      </c>
      <c r="E3417" s="12" t="s">
        <v>502</v>
      </c>
      <c r="F3417" s="12" t="s">
        <v>503</v>
      </c>
      <c r="G3417" s="12" t="s">
        <v>504</v>
      </c>
    </row>
    <row r="3418" spans="1:7" ht="21" customHeight="1">
      <c r="A3418" s="18" t="s">
        <v>737</v>
      </c>
      <c r="B3418" s="19" t="s">
        <v>738</v>
      </c>
      <c r="C3418" s="18" t="s">
        <v>14</v>
      </c>
      <c r="D3418" s="18" t="s">
        <v>15</v>
      </c>
      <c r="E3418" s="20">
        <v>0.128</v>
      </c>
      <c r="F3418" s="21">
        <v>23.65</v>
      </c>
      <c r="G3418" s="21">
        <f>TRUNC(TRUNC(E3418,8)*F3418,2)</f>
        <v>3.02</v>
      </c>
    </row>
    <row r="3419" spans="1:7" ht="15" customHeight="1">
      <c r="A3419" s="18" t="s">
        <v>739</v>
      </c>
      <c r="B3419" s="19" t="s">
        <v>740</v>
      </c>
      <c r="C3419" s="18" t="s">
        <v>14</v>
      </c>
      <c r="D3419" s="18" t="s">
        <v>15</v>
      </c>
      <c r="E3419" s="20">
        <v>0.128</v>
      </c>
      <c r="F3419" s="21">
        <v>29.25</v>
      </c>
      <c r="G3419" s="21">
        <f>TRUNC(TRUNC(E3419,8)*F3419,2)</f>
        <v>3.74</v>
      </c>
    </row>
    <row r="3420" spans="1:7" ht="18" customHeight="1">
      <c r="A3420" s="1"/>
      <c r="B3420" s="1"/>
      <c r="C3420" s="1"/>
      <c r="D3420" s="1"/>
      <c r="E3420" s="77" t="s">
        <v>589</v>
      </c>
      <c r="F3420" s="77"/>
      <c r="G3420" s="22">
        <f>SUM(G3418:G3419)</f>
        <v>6.76</v>
      </c>
    </row>
    <row r="3421" spans="1:7" ht="15" customHeight="1">
      <c r="A3421" s="1"/>
      <c r="B3421" s="1"/>
      <c r="C3421" s="1"/>
      <c r="D3421" s="1"/>
      <c r="E3421" s="78" t="s">
        <v>522</v>
      </c>
      <c r="F3421" s="78"/>
      <c r="G3421" s="4">
        <f>SUM(G3416,G3420)</f>
        <v>11.3</v>
      </c>
    </row>
    <row r="3422" spans="1:7" ht="15" customHeight="1">
      <c r="A3422" s="1"/>
      <c r="B3422" s="1"/>
      <c r="C3422" s="1"/>
      <c r="D3422" s="1"/>
      <c r="E3422" s="78" t="s">
        <v>523</v>
      </c>
      <c r="F3422" s="78"/>
      <c r="G3422" s="4">
        <f>ROUND(G3421*(0/100),2)</f>
        <v>0</v>
      </c>
    </row>
    <row r="3423" spans="1:7" ht="15" customHeight="1">
      <c r="A3423" s="1"/>
      <c r="B3423" s="1"/>
      <c r="C3423" s="1"/>
      <c r="D3423" s="1"/>
      <c r="E3423" s="78" t="s">
        <v>524</v>
      </c>
      <c r="F3423" s="78"/>
      <c r="G3423" s="4">
        <f>G3422+G3421</f>
        <v>11.3</v>
      </c>
    </row>
    <row r="3424" spans="1:7" ht="9.9499999999999993" customHeight="1">
      <c r="A3424" s="1"/>
      <c r="B3424" s="1"/>
      <c r="C3424" s="1"/>
      <c r="D3424" s="1"/>
      <c r="E3424" s="79"/>
      <c r="F3424" s="79"/>
      <c r="G3424" s="79"/>
    </row>
    <row r="3425" spans="1:7" ht="20.100000000000001" customHeight="1">
      <c r="A3425" s="80" t="s">
        <v>2351</v>
      </c>
      <c r="B3425" s="80"/>
      <c r="C3425" s="80"/>
      <c r="D3425" s="80"/>
      <c r="E3425" s="80"/>
      <c r="F3425" s="80"/>
      <c r="G3425" s="80"/>
    </row>
    <row r="3426" spans="1:7" ht="15" customHeight="1">
      <c r="A3426" s="76" t="s">
        <v>553</v>
      </c>
      <c r="B3426" s="76"/>
      <c r="C3426" s="12" t="s">
        <v>4</v>
      </c>
      <c r="D3426" s="12" t="s">
        <v>501</v>
      </c>
      <c r="E3426" s="12" t="s">
        <v>502</v>
      </c>
      <c r="F3426" s="12" t="s">
        <v>503</v>
      </c>
      <c r="G3426" s="12" t="s">
        <v>504</v>
      </c>
    </row>
    <row r="3427" spans="1:7" ht="15" customHeight="1">
      <c r="A3427" s="18" t="s">
        <v>2072</v>
      </c>
      <c r="B3427" s="19" t="s">
        <v>2073</v>
      </c>
      <c r="C3427" s="18" t="s">
        <v>14</v>
      </c>
      <c r="D3427" s="18" t="s">
        <v>58</v>
      </c>
      <c r="E3427" s="20">
        <v>1.06E-2</v>
      </c>
      <c r="F3427" s="21">
        <v>58.63</v>
      </c>
      <c r="G3427" s="21">
        <f>TRUNC(TRUNC(E3427,8)*F3427,2)</f>
        <v>0.62</v>
      </c>
    </row>
    <row r="3428" spans="1:7" ht="15" customHeight="1">
      <c r="A3428" s="18" t="s">
        <v>2076</v>
      </c>
      <c r="B3428" s="19" t="s">
        <v>2077</v>
      </c>
      <c r="C3428" s="18" t="s">
        <v>14</v>
      </c>
      <c r="D3428" s="18" t="s">
        <v>58</v>
      </c>
      <c r="E3428" s="20">
        <v>5.0700000000000002E-2</v>
      </c>
      <c r="F3428" s="21">
        <v>1.65</v>
      </c>
      <c r="G3428" s="21">
        <f>TRUNC(TRUNC(E3428,8)*F3428,2)</f>
        <v>0.08</v>
      </c>
    </row>
    <row r="3429" spans="1:7" ht="21" customHeight="1">
      <c r="A3429" s="18" t="s">
        <v>2078</v>
      </c>
      <c r="B3429" s="19" t="s">
        <v>2079</v>
      </c>
      <c r="C3429" s="18" t="s">
        <v>14</v>
      </c>
      <c r="D3429" s="18" t="s">
        <v>58</v>
      </c>
      <c r="E3429" s="20">
        <v>1.2E-2</v>
      </c>
      <c r="F3429" s="21">
        <v>66.42</v>
      </c>
      <c r="G3429" s="21">
        <f>TRUNC(TRUNC(E3429,8)*F3429,2)</f>
        <v>0.79</v>
      </c>
    </row>
    <row r="3430" spans="1:7" ht="21" customHeight="1">
      <c r="A3430" s="18" t="s">
        <v>2352</v>
      </c>
      <c r="B3430" s="19" t="s">
        <v>2353</v>
      </c>
      <c r="C3430" s="18" t="s">
        <v>14</v>
      </c>
      <c r="D3430" s="18" t="s">
        <v>58</v>
      </c>
      <c r="E3430" s="20">
        <v>1</v>
      </c>
      <c r="F3430" s="21">
        <v>1.06</v>
      </c>
      <c r="G3430" s="21">
        <f>TRUNC(TRUNC(E3430,8)*F3430,2)</f>
        <v>1.06</v>
      </c>
    </row>
    <row r="3431" spans="1:7" ht="15" customHeight="1">
      <c r="A3431" s="1"/>
      <c r="B3431" s="1"/>
      <c r="C3431" s="1"/>
      <c r="D3431" s="1"/>
      <c r="E3431" s="77" t="s">
        <v>555</v>
      </c>
      <c r="F3431" s="77"/>
      <c r="G3431" s="22">
        <f>SUM(G3427:G3430)</f>
        <v>2.5499999999999998</v>
      </c>
    </row>
    <row r="3432" spans="1:7" ht="15" customHeight="1">
      <c r="A3432" s="76" t="s">
        <v>586</v>
      </c>
      <c r="B3432" s="76"/>
      <c r="C3432" s="12" t="s">
        <v>4</v>
      </c>
      <c r="D3432" s="12" t="s">
        <v>501</v>
      </c>
      <c r="E3432" s="12" t="s">
        <v>502</v>
      </c>
      <c r="F3432" s="12" t="s">
        <v>503</v>
      </c>
      <c r="G3432" s="12" t="s">
        <v>504</v>
      </c>
    </row>
    <row r="3433" spans="1:7" ht="21" customHeight="1">
      <c r="A3433" s="18" t="s">
        <v>843</v>
      </c>
      <c r="B3433" s="19" t="s">
        <v>844</v>
      </c>
      <c r="C3433" s="18" t="s">
        <v>14</v>
      </c>
      <c r="D3433" s="18" t="s">
        <v>15</v>
      </c>
      <c r="E3433" s="20">
        <v>0.2026</v>
      </c>
      <c r="F3433" s="21">
        <v>22.64</v>
      </c>
      <c r="G3433" s="21">
        <f>TRUNC(TRUNC(E3433,8)*F3433,2)</f>
        <v>4.58</v>
      </c>
    </row>
    <row r="3434" spans="1:7" ht="21" customHeight="1">
      <c r="A3434" s="18" t="s">
        <v>778</v>
      </c>
      <c r="B3434" s="19" t="s">
        <v>779</v>
      </c>
      <c r="C3434" s="18" t="s">
        <v>14</v>
      </c>
      <c r="D3434" s="18" t="s">
        <v>15</v>
      </c>
      <c r="E3434" s="20">
        <v>0.2026</v>
      </c>
      <c r="F3434" s="21">
        <v>28.12</v>
      </c>
      <c r="G3434" s="21">
        <f>TRUNC(TRUNC(E3434,8)*F3434,2)</f>
        <v>5.69</v>
      </c>
    </row>
    <row r="3435" spans="1:7" ht="18" customHeight="1">
      <c r="A3435" s="1"/>
      <c r="B3435" s="1"/>
      <c r="C3435" s="1"/>
      <c r="D3435" s="1"/>
      <c r="E3435" s="77" t="s">
        <v>589</v>
      </c>
      <c r="F3435" s="77"/>
      <c r="G3435" s="22">
        <f>SUM(G3433:G3434)</f>
        <v>10.27</v>
      </c>
    </row>
    <row r="3436" spans="1:7" ht="15" customHeight="1">
      <c r="A3436" s="1"/>
      <c r="B3436" s="1"/>
      <c r="C3436" s="1"/>
      <c r="D3436" s="1"/>
      <c r="E3436" s="78" t="s">
        <v>522</v>
      </c>
      <c r="F3436" s="78"/>
      <c r="G3436" s="4">
        <f>SUM(G3431,G3435)</f>
        <v>12.82</v>
      </c>
    </row>
    <row r="3437" spans="1:7" ht="15" customHeight="1">
      <c r="A3437" s="1"/>
      <c r="B3437" s="1"/>
      <c r="C3437" s="1"/>
      <c r="D3437" s="1"/>
      <c r="E3437" s="78" t="s">
        <v>523</v>
      </c>
      <c r="F3437" s="78"/>
      <c r="G3437" s="4">
        <f>ROUND(G3436*(0/100),2)</f>
        <v>0</v>
      </c>
    </row>
    <row r="3438" spans="1:7" ht="15" customHeight="1">
      <c r="A3438" s="1"/>
      <c r="B3438" s="1"/>
      <c r="C3438" s="1"/>
      <c r="D3438" s="1"/>
      <c r="E3438" s="78" t="s">
        <v>524</v>
      </c>
      <c r="F3438" s="78"/>
      <c r="G3438" s="4">
        <f>G3437+G3436</f>
        <v>12.82</v>
      </c>
    </row>
    <row r="3439" spans="1:7" ht="9.9499999999999993" customHeight="1">
      <c r="A3439" s="1"/>
      <c r="B3439" s="1"/>
      <c r="C3439" s="1"/>
      <c r="D3439" s="1"/>
      <c r="E3439" s="79"/>
      <c r="F3439" s="79"/>
      <c r="G3439" s="79"/>
    </row>
    <row r="3440" spans="1:7" ht="20.100000000000001" customHeight="1">
      <c r="A3440" s="80" t="s">
        <v>2354</v>
      </c>
      <c r="B3440" s="80"/>
      <c r="C3440" s="80"/>
      <c r="D3440" s="80"/>
      <c r="E3440" s="80"/>
      <c r="F3440" s="80"/>
      <c r="G3440" s="80"/>
    </row>
    <row r="3441" spans="1:7" ht="15" customHeight="1">
      <c r="A3441" s="76" t="s">
        <v>500</v>
      </c>
      <c r="B3441" s="76"/>
      <c r="C3441" s="12" t="s">
        <v>4</v>
      </c>
      <c r="D3441" s="12" t="s">
        <v>501</v>
      </c>
      <c r="E3441" s="12" t="s">
        <v>502</v>
      </c>
      <c r="F3441" s="12" t="s">
        <v>503</v>
      </c>
      <c r="G3441" s="12" t="s">
        <v>504</v>
      </c>
    </row>
    <row r="3442" spans="1:7" ht="21" customHeight="1">
      <c r="A3442" s="18" t="s">
        <v>1789</v>
      </c>
      <c r="B3442" s="19" t="s">
        <v>1790</v>
      </c>
      <c r="C3442" s="18" t="s">
        <v>14</v>
      </c>
      <c r="D3442" s="18" t="s">
        <v>15</v>
      </c>
      <c r="E3442" s="20">
        <v>1</v>
      </c>
      <c r="F3442" s="21">
        <v>0.71</v>
      </c>
      <c r="G3442" s="21">
        <f>TRUNC(TRUNC(E3442,8)*F3442,2)</f>
        <v>0.71</v>
      </c>
    </row>
    <row r="3443" spans="1:7" ht="21" customHeight="1">
      <c r="A3443" s="18" t="s">
        <v>507</v>
      </c>
      <c r="B3443" s="19" t="s">
        <v>508</v>
      </c>
      <c r="C3443" s="18" t="s">
        <v>14</v>
      </c>
      <c r="D3443" s="18" t="s">
        <v>15</v>
      </c>
      <c r="E3443" s="20">
        <v>1</v>
      </c>
      <c r="F3443" s="21">
        <v>1.34</v>
      </c>
      <c r="G3443" s="21">
        <f>TRUNC(TRUNC(E3443,8)*F3443,2)</f>
        <v>1.34</v>
      </c>
    </row>
    <row r="3444" spans="1:7" ht="21" customHeight="1">
      <c r="A3444" s="18" t="s">
        <v>1791</v>
      </c>
      <c r="B3444" s="19" t="s">
        <v>1792</v>
      </c>
      <c r="C3444" s="18" t="s">
        <v>14</v>
      </c>
      <c r="D3444" s="18" t="s">
        <v>15</v>
      </c>
      <c r="E3444" s="20">
        <v>1</v>
      </c>
      <c r="F3444" s="21">
        <v>7.0000000000000007E-2</v>
      </c>
      <c r="G3444" s="21">
        <f>TRUNC(TRUNC(E3444,8)*F3444,2)</f>
        <v>7.0000000000000007E-2</v>
      </c>
    </row>
    <row r="3445" spans="1:7" ht="21" customHeight="1">
      <c r="A3445" s="18" t="s">
        <v>511</v>
      </c>
      <c r="B3445" s="19" t="s">
        <v>512</v>
      </c>
      <c r="C3445" s="18" t="s">
        <v>14</v>
      </c>
      <c r="D3445" s="18" t="s">
        <v>15</v>
      </c>
      <c r="E3445" s="20">
        <v>1</v>
      </c>
      <c r="F3445" s="21">
        <v>0.04</v>
      </c>
      <c r="G3445" s="21">
        <f>TRUNC(TRUNC(E3445,8)*F3445,2)</f>
        <v>0.04</v>
      </c>
    </row>
    <row r="3446" spans="1:7" ht="15" customHeight="1">
      <c r="A3446" s="1"/>
      <c r="B3446" s="1"/>
      <c r="C3446" s="1"/>
      <c r="D3446" s="1"/>
      <c r="E3446" s="77" t="s">
        <v>513</v>
      </c>
      <c r="F3446" s="77"/>
      <c r="G3446" s="22">
        <f>SUM(G3442:G3445)</f>
        <v>2.1599999999999997</v>
      </c>
    </row>
    <row r="3447" spans="1:7" ht="15" customHeight="1">
      <c r="A3447" s="76" t="s">
        <v>514</v>
      </c>
      <c r="B3447" s="76"/>
      <c r="C3447" s="12" t="s">
        <v>4</v>
      </c>
      <c r="D3447" s="12" t="s">
        <v>501</v>
      </c>
      <c r="E3447" s="12" t="s">
        <v>502</v>
      </c>
      <c r="F3447" s="12" t="s">
        <v>503</v>
      </c>
      <c r="G3447" s="12" t="s">
        <v>504</v>
      </c>
    </row>
    <row r="3448" spans="1:7" ht="15" customHeight="1">
      <c r="A3448" s="18" t="s">
        <v>1766</v>
      </c>
      <c r="B3448" s="19" t="s">
        <v>1767</v>
      </c>
      <c r="C3448" s="18" t="s">
        <v>14</v>
      </c>
      <c r="D3448" s="18" t="s">
        <v>15</v>
      </c>
      <c r="E3448" s="20">
        <v>1</v>
      </c>
      <c r="F3448" s="21">
        <v>30.08</v>
      </c>
      <c r="G3448" s="21">
        <f>TRUNC(TRUNC(E3448,8)*F3448,2)</f>
        <v>30.08</v>
      </c>
    </row>
    <row r="3449" spans="1:7" ht="15" customHeight="1">
      <c r="A3449" s="1"/>
      <c r="B3449" s="1"/>
      <c r="C3449" s="1"/>
      <c r="D3449" s="1"/>
      <c r="E3449" s="77" t="s">
        <v>517</v>
      </c>
      <c r="F3449" s="77"/>
      <c r="G3449" s="22">
        <f>SUM(G3448:G3448)</f>
        <v>30.08</v>
      </c>
    </row>
    <row r="3450" spans="1:7" ht="15" customHeight="1">
      <c r="A3450" s="76" t="s">
        <v>518</v>
      </c>
      <c r="B3450" s="76"/>
      <c r="C3450" s="12" t="s">
        <v>4</v>
      </c>
      <c r="D3450" s="12" t="s">
        <v>501</v>
      </c>
      <c r="E3450" s="12" t="s">
        <v>502</v>
      </c>
      <c r="F3450" s="12" t="s">
        <v>503</v>
      </c>
      <c r="G3450" s="12" t="s">
        <v>504</v>
      </c>
    </row>
    <row r="3451" spans="1:7" ht="21" customHeight="1">
      <c r="A3451" s="18" t="s">
        <v>2355</v>
      </c>
      <c r="B3451" s="19" t="s">
        <v>2356</v>
      </c>
      <c r="C3451" s="18" t="s">
        <v>14</v>
      </c>
      <c r="D3451" s="18" t="s">
        <v>15</v>
      </c>
      <c r="E3451" s="20">
        <v>1</v>
      </c>
      <c r="F3451" s="21">
        <v>0.62</v>
      </c>
      <c r="G3451" s="21">
        <f>TRUNC(TRUNC(E3451,8)*F3451,2)</f>
        <v>0.62</v>
      </c>
    </row>
    <row r="3452" spans="1:7" ht="15" customHeight="1">
      <c r="A3452" s="1"/>
      <c r="B3452" s="1"/>
      <c r="C3452" s="1"/>
      <c r="D3452" s="1"/>
      <c r="E3452" s="77" t="s">
        <v>521</v>
      </c>
      <c r="F3452" s="77"/>
      <c r="G3452" s="22">
        <f>SUM(G3451:G3451)</f>
        <v>0.62</v>
      </c>
    </row>
    <row r="3453" spans="1:7" ht="15" customHeight="1">
      <c r="A3453" s="1"/>
      <c r="B3453" s="1"/>
      <c r="C3453" s="1"/>
      <c r="D3453" s="1"/>
      <c r="E3453" s="78" t="s">
        <v>522</v>
      </c>
      <c r="F3453" s="78"/>
      <c r="G3453" s="4">
        <f>SUM(G3446,G3449,G3452)</f>
        <v>32.859999999999992</v>
      </c>
    </row>
    <row r="3454" spans="1:7" ht="15" customHeight="1">
      <c r="A3454" s="1"/>
      <c r="B3454" s="1"/>
      <c r="C3454" s="1"/>
      <c r="D3454" s="1"/>
      <c r="E3454" s="78" t="s">
        <v>523</v>
      </c>
      <c r="F3454" s="78"/>
      <c r="G3454" s="4">
        <f>ROUND(G3453*(0/100),2)</f>
        <v>0</v>
      </c>
    </row>
    <row r="3455" spans="1:7" ht="15" customHeight="1">
      <c r="A3455" s="1"/>
      <c r="B3455" s="1"/>
      <c r="C3455" s="1"/>
      <c r="D3455" s="1"/>
      <c r="E3455" s="78" t="s">
        <v>524</v>
      </c>
      <c r="F3455" s="78"/>
      <c r="G3455" s="4">
        <f>G3454+G3453</f>
        <v>32.859999999999992</v>
      </c>
    </row>
    <row r="3456" spans="1:7" ht="9.9499999999999993" customHeight="1">
      <c r="A3456" s="1"/>
      <c r="B3456" s="1"/>
      <c r="C3456" s="1"/>
      <c r="D3456" s="1"/>
      <c r="E3456" s="79"/>
      <c r="F3456" s="79"/>
      <c r="G3456" s="79"/>
    </row>
    <row r="3457" spans="1:7" ht="20.100000000000001" customHeight="1">
      <c r="A3457" s="80" t="s">
        <v>2357</v>
      </c>
      <c r="B3457" s="80"/>
      <c r="C3457" s="80"/>
      <c r="D3457" s="80"/>
      <c r="E3457" s="80"/>
      <c r="F3457" s="80"/>
      <c r="G3457" s="80"/>
    </row>
    <row r="3458" spans="1:7" ht="15" customHeight="1">
      <c r="A3458" s="76" t="s">
        <v>500</v>
      </c>
      <c r="B3458" s="76"/>
      <c r="C3458" s="12" t="s">
        <v>4</v>
      </c>
      <c r="D3458" s="12" t="s">
        <v>501</v>
      </c>
      <c r="E3458" s="12" t="s">
        <v>502</v>
      </c>
      <c r="F3458" s="12" t="s">
        <v>503</v>
      </c>
      <c r="G3458" s="12" t="s">
        <v>504</v>
      </c>
    </row>
    <row r="3459" spans="1:7" ht="21" customHeight="1">
      <c r="A3459" s="18" t="s">
        <v>1359</v>
      </c>
      <c r="B3459" s="19" t="s">
        <v>1360</v>
      </c>
      <c r="C3459" s="18" t="s">
        <v>14</v>
      </c>
      <c r="D3459" s="18" t="s">
        <v>15</v>
      </c>
      <c r="E3459" s="20">
        <v>1</v>
      </c>
      <c r="F3459" s="21">
        <v>3.39</v>
      </c>
      <c r="G3459" s="21">
        <f t="shared" ref="G3459:G3464" si="36">TRUNC(TRUNC(E3459,8)*F3459,2)</f>
        <v>3.39</v>
      </c>
    </row>
    <row r="3460" spans="1:7" ht="21" customHeight="1">
      <c r="A3460" s="18" t="s">
        <v>1372</v>
      </c>
      <c r="B3460" s="19" t="s">
        <v>1373</v>
      </c>
      <c r="C3460" s="18" t="s">
        <v>14</v>
      </c>
      <c r="D3460" s="18" t="s">
        <v>15</v>
      </c>
      <c r="E3460" s="20">
        <v>1</v>
      </c>
      <c r="F3460" s="21">
        <v>1.43</v>
      </c>
      <c r="G3460" s="21">
        <f t="shared" si="36"/>
        <v>1.43</v>
      </c>
    </row>
    <row r="3461" spans="1:7" ht="21" customHeight="1">
      <c r="A3461" s="18" t="s">
        <v>507</v>
      </c>
      <c r="B3461" s="19" t="s">
        <v>508</v>
      </c>
      <c r="C3461" s="18" t="s">
        <v>14</v>
      </c>
      <c r="D3461" s="18" t="s">
        <v>15</v>
      </c>
      <c r="E3461" s="20">
        <v>1</v>
      </c>
      <c r="F3461" s="21">
        <v>1.34</v>
      </c>
      <c r="G3461" s="21">
        <f t="shared" si="36"/>
        <v>1.34</v>
      </c>
    </row>
    <row r="3462" spans="1:7" ht="29.1" customHeight="1">
      <c r="A3462" s="18" t="s">
        <v>1374</v>
      </c>
      <c r="B3462" s="19" t="s">
        <v>1375</v>
      </c>
      <c r="C3462" s="18" t="s">
        <v>14</v>
      </c>
      <c r="D3462" s="18" t="s">
        <v>15</v>
      </c>
      <c r="E3462" s="20">
        <v>1</v>
      </c>
      <c r="F3462" s="21">
        <v>0.49</v>
      </c>
      <c r="G3462" s="21">
        <f t="shared" si="36"/>
        <v>0.49</v>
      </c>
    </row>
    <row r="3463" spans="1:7" ht="21" customHeight="1">
      <c r="A3463" s="18" t="s">
        <v>511</v>
      </c>
      <c r="B3463" s="19" t="s">
        <v>512</v>
      </c>
      <c r="C3463" s="18" t="s">
        <v>14</v>
      </c>
      <c r="D3463" s="18" t="s">
        <v>15</v>
      </c>
      <c r="E3463" s="20">
        <v>1</v>
      </c>
      <c r="F3463" s="21">
        <v>0.04</v>
      </c>
      <c r="G3463" s="21">
        <f t="shared" si="36"/>
        <v>0.04</v>
      </c>
    </row>
    <row r="3464" spans="1:7" ht="21" customHeight="1">
      <c r="A3464" s="18" t="s">
        <v>1365</v>
      </c>
      <c r="B3464" s="19" t="s">
        <v>1366</v>
      </c>
      <c r="C3464" s="18" t="s">
        <v>14</v>
      </c>
      <c r="D3464" s="18" t="s">
        <v>15</v>
      </c>
      <c r="E3464" s="20">
        <v>1</v>
      </c>
      <c r="F3464" s="21">
        <v>1.1000000000000001</v>
      </c>
      <c r="G3464" s="21">
        <f t="shared" si="36"/>
        <v>1.1000000000000001</v>
      </c>
    </row>
    <row r="3465" spans="1:7" ht="15" customHeight="1">
      <c r="A3465" s="1"/>
      <c r="B3465" s="1"/>
      <c r="C3465" s="1"/>
      <c r="D3465" s="1"/>
      <c r="E3465" s="77" t="s">
        <v>513</v>
      </c>
      <c r="F3465" s="77"/>
      <c r="G3465" s="22">
        <f>SUM(G3459:G3464)</f>
        <v>7.7900000000000009</v>
      </c>
    </row>
    <row r="3466" spans="1:7" ht="15" customHeight="1">
      <c r="A3466" s="76" t="s">
        <v>514</v>
      </c>
      <c r="B3466" s="76"/>
      <c r="C3466" s="12" t="s">
        <v>4</v>
      </c>
      <c r="D3466" s="12" t="s">
        <v>501</v>
      </c>
      <c r="E3466" s="12" t="s">
        <v>502</v>
      </c>
      <c r="F3466" s="12" t="s">
        <v>503</v>
      </c>
      <c r="G3466" s="12" t="s">
        <v>504</v>
      </c>
    </row>
    <row r="3467" spans="1:7" ht="15" customHeight="1">
      <c r="A3467" s="18" t="s">
        <v>1769</v>
      </c>
      <c r="B3467" s="19" t="s">
        <v>1770</v>
      </c>
      <c r="C3467" s="18" t="s">
        <v>14</v>
      </c>
      <c r="D3467" s="18" t="s">
        <v>15</v>
      </c>
      <c r="E3467" s="20">
        <v>1</v>
      </c>
      <c r="F3467" s="21">
        <v>20.21</v>
      </c>
      <c r="G3467" s="21">
        <f>TRUNC(TRUNC(E3467,8)*F3467,2)</f>
        <v>20.21</v>
      </c>
    </row>
    <row r="3468" spans="1:7" ht="15" customHeight="1">
      <c r="A3468" s="1"/>
      <c r="B3468" s="1"/>
      <c r="C3468" s="1"/>
      <c r="D3468" s="1"/>
      <c r="E3468" s="77" t="s">
        <v>517</v>
      </c>
      <c r="F3468" s="77"/>
      <c r="G3468" s="22">
        <f>SUM(G3467:G3467)</f>
        <v>20.21</v>
      </c>
    </row>
    <row r="3469" spans="1:7" ht="15" customHeight="1">
      <c r="A3469" s="76" t="s">
        <v>518</v>
      </c>
      <c r="B3469" s="76"/>
      <c r="C3469" s="12" t="s">
        <v>4</v>
      </c>
      <c r="D3469" s="12" t="s">
        <v>501</v>
      </c>
      <c r="E3469" s="12" t="s">
        <v>502</v>
      </c>
      <c r="F3469" s="12" t="s">
        <v>503</v>
      </c>
      <c r="G3469" s="12" t="s">
        <v>504</v>
      </c>
    </row>
    <row r="3470" spans="1:7" ht="21" customHeight="1">
      <c r="A3470" s="18" t="s">
        <v>2358</v>
      </c>
      <c r="B3470" s="19" t="s">
        <v>2359</v>
      </c>
      <c r="C3470" s="18" t="s">
        <v>14</v>
      </c>
      <c r="D3470" s="18" t="s">
        <v>15</v>
      </c>
      <c r="E3470" s="20">
        <v>1</v>
      </c>
      <c r="F3470" s="21">
        <v>0.26</v>
      </c>
      <c r="G3470" s="21">
        <f>TRUNC(TRUNC(E3470,8)*F3470,2)</f>
        <v>0.26</v>
      </c>
    </row>
    <row r="3471" spans="1:7" ht="15" customHeight="1">
      <c r="A3471" s="1"/>
      <c r="B3471" s="1"/>
      <c r="C3471" s="1"/>
      <c r="D3471" s="1"/>
      <c r="E3471" s="77" t="s">
        <v>521</v>
      </c>
      <c r="F3471" s="77"/>
      <c r="G3471" s="22">
        <f>SUM(G3470:G3470)</f>
        <v>0.26</v>
      </c>
    </row>
    <row r="3472" spans="1:7" ht="15" customHeight="1">
      <c r="A3472" s="1"/>
      <c r="B3472" s="1"/>
      <c r="C3472" s="1"/>
      <c r="D3472" s="1"/>
      <c r="E3472" s="78" t="s">
        <v>522</v>
      </c>
      <c r="F3472" s="78"/>
      <c r="G3472" s="4">
        <f>SUM(G3465,G3468,G3471)</f>
        <v>28.26</v>
      </c>
    </row>
    <row r="3473" spans="1:7" ht="15" customHeight="1">
      <c r="A3473" s="1"/>
      <c r="B3473" s="1"/>
      <c r="C3473" s="1"/>
      <c r="D3473" s="1"/>
      <c r="E3473" s="78" t="s">
        <v>523</v>
      </c>
      <c r="F3473" s="78"/>
      <c r="G3473" s="4">
        <f>ROUND(G3472*(0/100),2)</f>
        <v>0</v>
      </c>
    </row>
    <row r="3474" spans="1:7" ht="15" customHeight="1">
      <c r="A3474" s="1"/>
      <c r="B3474" s="1"/>
      <c r="C3474" s="1"/>
      <c r="D3474" s="1"/>
      <c r="E3474" s="78" t="s">
        <v>524</v>
      </c>
      <c r="F3474" s="78"/>
      <c r="G3474" s="4">
        <f>G3473+G3472</f>
        <v>28.26</v>
      </c>
    </row>
    <row r="3475" spans="1:7" ht="9.9499999999999993" customHeight="1">
      <c r="A3475" s="1"/>
      <c r="B3475" s="1"/>
      <c r="C3475" s="1"/>
      <c r="D3475" s="1"/>
      <c r="E3475" s="79"/>
      <c r="F3475" s="79"/>
      <c r="G3475" s="79"/>
    </row>
    <row r="3476" spans="1:7" ht="20.100000000000001" customHeight="1">
      <c r="A3476" s="80" t="s">
        <v>2360</v>
      </c>
      <c r="B3476" s="80"/>
      <c r="C3476" s="80"/>
      <c r="D3476" s="80"/>
      <c r="E3476" s="80"/>
      <c r="F3476" s="80"/>
      <c r="G3476" s="80"/>
    </row>
    <row r="3477" spans="1:7" ht="15" customHeight="1">
      <c r="A3477" s="76" t="s">
        <v>807</v>
      </c>
      <c r="B3477" s="76"/>
      <c r="C3477" s="12" t="s">
        <v>4</v>
      </c>
      <c r="D3477" s="12" t="s">
        <v>501</v>
      </c>
      <c r="E3477" s="12" t="s">
        <v>502</v>
      </c>
      <c r="F3477" s="12" t="s">
        <v>503</v>
      </c>
      <c r="G3477" s="12" t="s">
        <v>504</v>
      </c>
    </row>
    <row r="3478" spans="1:7" ht="29.1" customHeight="1">
      <c r="A3478" s="18" t="s">
        <v>922</v>
      </c>
      <c r="B3478" s="19" t="s">
        <v>923</v>
      </c>
      <c r="C3478" s="18" t="s">
        <v>14</v>
      </c>
      <c r="D3478" s="18" t="s">
        <v>840</v>
      </c>
      <c r="E3478" s="20">
        <v>7.3000000000000001E-3</v>
      </c>
      <c r="F3478" s="21">
        <v>27.49</v>
      </c>
      <c r="G3478" s="21">
        <f>TRUNC(TRUNC(E3478,8)*F3478,2)</f>
        <v>0.2</v>
      </c>
    </row>
    <row r="3479" spans="1:7" ht="29.1" customHeight="1">
      <c r="A3479" s="18" t="s">
        <v>924</v>
      </c>
      <c r="B3479" s="19" t="s">
        <v>925</v>
      </c>
      <c r="C3479" s="18" t="s">
        <v>14</v>
      </c>
      <c r="D3479" s="18" t="s">
        <v>810</v>
      </c>
      <c r="E3479" s="20">
        <v>5.3E-3</v>
      </c>
      <c r="F3479" s="21">
        <v>28.7</v>
      </c>
      <c r="G3479" s="21">
        <f>TRUNC(TRUNC(E3479,8)*F3479,2)</f>
        <v>0.15</v>
      </c>
    </row>
    <row r="3480" spans="1:7" ht="18" customHeight="1">
      <c r="A3480" s="1"/>
      <c r="B3480" s="1"/>
      <c r="C3480" s="1"/>
      <c r="D3480" s="1"/>
      <c r="E3480" s="77" t="s">
        <v>811</v>
      </c>
      <c r="F3480" s="77"/>
      <c r="G3480" s="22">
        <f>SUM(G3478:G3479)</f>
        <v>0.35</v>
      </c>
    </row>
    <row r="3481" spans="1:7" ht="15" customHeight="1">
      <c r="A3481" s="76" t="s">
        <v>553</v>
      </c>
      <c r="B3481" s="76"/>
      <c r="C3481" s="12" t="s">
        <v>4</v>
      </c>
      <c r="D3481" s="12" t="s">
        <v>501</v>
      </c>
      <c r="E3481" s="12" t="s">
        <v>502</v>
      </c>
      <c r="F3481" s="12" t="s">
        <v>503</v>
      </c>
      <c r="G3481" s="12" t="s">
        <v>504</v>
      </c>
    </row>
    <row r="3482" spans="1:7" ht="29.1" customHeight="1">
      <c r="A3482" s="18" t="s">
        <v>2361</v>
      </c>
      <c r="B3482" s="19" t="s">
        <v>2362</v>
      </c>
      <c r="C3482" s="18" t="s">
        <v>14</v>
      </c>
      <c r="D3482" s="18" t="s">
        <v>695</v>
      </c>
      <c r="E3482" s="20">
        <v>1.26</v>
      </c>
      <c r="F3482" s="21">
        <v>0.2</v>
      </c>
      <c r="G3482" s="21">
        <f>TRUNC(TRUNC(E3482,8)*F3482,2)</f>
        <v>0.25</v>
      </c>
    </row>
    <row r="3483" spans="1:7" ht="29.1" customHeight="1">
      <c r="A3483" s="18" t="s">
        <v>2363</v>
      </c>
      <c r="B3483" s="19" t="s">
        <v>2364</v>
      </c>
      <c r="C3483" s="18" t="s">
        <v>14</v>
      </c>
      <c r="D3483" s="18" t="s">
        <v>58</v>
      </c>
      <c r="E3483" s="20">
        <v>1.26</v>
      </c>
      <c r="F3483" s="21">
        <v>3.08</v>
      </c>
      <c r="G3483" s="21">
        <f>TRUNC(TRUNC(E3483,8)*F3483,2)</f>
        <v>3.88</v>
      </c>
    </row>
    <row r="3484" spans="1:7" ht="21" customHeight="1">
      <c r="A3484" s="18" t="s">
        <v>2365</v>
      </c>
      <c r="B3484" s="19" t="s">
        <v>2366</v>
      </c>
      <c r="C3484" s="18" t="s">
        <v>14</v>
      </c>
      <c r="D3484" s="18" t="s">
        <v>48</v>
      </c>
      <c r="E3484" s="20">
        <v>1.357</v>
      </c>
      <c r="F3484" s="21">
        <v>40.799999999999997</v>
      </c>
      <c r="G3484" s="21">
        <f>TRUNC(TRUNC(E3484,8)*F3484,2)</f>
        <v>55.36</v>
      </c>
    </row>
    <row r="3485" spans="1:7" ht="15" customHeight="1">
      <c r="A3485" s="1"/>
      <c r="B3485" s="1"/>
      <c r="C3485" s="1"/>
      <c r="D3485" s="1"/>
      <c r="E3485" s="77" t="s">
        <v>555</v>
      </c>
      <c r="F3485" s="77"/>
      <c r="G3485" s="22">
        <f>SUM(G3482:G3484)</f>
        <v>59.49</v>
      </c>
    </row>
    <row r="3486" spans="1:7" ht="15" customHeight="1">
      <c r="A3486" s="76" t="s">
        <v>586</v>
      </c>
      <c r="B3486" s="76"/>
      <c r="C3486" s="12" t="s">
        <v>4</v>
      </c>
      <c r="D3486" s="12" t="s">
        <v>501</v>
      </c>
      <c r="E3486" s="12" t="s">
        <v>502</v>
      </c>
      <c r="F3486" s="12" t="s">
        <v>503</v>
      </c>
      <c r="G3486" s="12" t="s">
        <v>504</v>
      </c>
    </row>
    <row r="3487" spans="1:7" ht="15" customHeight="1">
      <c r="A3487" s="18" t="s">
        <v>607</v>
      </c>
      <c r="B3487" s="19" t="s">
        <v>608</v>
      </c>
      <c r="C3487" s="18" t="s">
        <v>14</v>
      </c>
      <c r="D3487" s="18" t="s">
        <v>15</v>
      </c>
      <c r="E3487" s="20">
        <v>0.16600000000000001</v>
      </c>
      <c r="F3487" s="21">
        <v>22.1</v>
      </c>
      <c r="G3487" s="21">
        <f>TRUNC(TRUNC(E3487,8)*F3487,2)</f>
        <v>3.66</v>
      </c>
    </row>
    <row r="3488" spans="1:7" ht="15" customHeight="1">
      <c r="A3488" s="18" t="s">
        <v>919</v>
      </c>
      <c r="B3488" s="19" t="s">
        <v>920</v>
      </c>
      <c r="C3488" s="18" t="s">
        <v>14</v>
      </c>
      <c r="D3488" s="18" t="s">
        <v>15</v>
      </c>
      <c r="E3488" s="20">
        <v>0.128</v>
      </c>
      <c r="F3488" s="21">
        <v>28.26</v>
      </c>
      <c r="G3488" s="21">
        <f>TRUNC(TRUNC(E3488,8)*F3488,2)</f>
        <v>3.61</v>
      </c>
    </row>
    <row r="3489" spans="1:7" ht="18" customHeight="1">
      <c r="A3489" s="1"/>
      <c r="B3489" s="1"/>
      <c r="C3489" s="1"/>
      <c r="D3489" s="1"/>
      <c r="E3489" s="77" t="s">
        <v>589</v>
      </c>
      <c r="F3489" s="77"/>
      <c r="G3489" s="22">
        <f>SUM(G3487:G3488)</f>
        <v>7.27</v>
      </c>
    </row>
    <row r="3490" spans="1:7" ht="15" customHeight="1">
      <c r="A3490" s="1"/>
      <c r="B3490" s="1"/>
      <c r="C3490" s="1"/>
      <c r="D3490" s="1"/>
      <c r="E3490" s="78" t="s">
        <v>522</v>
      </c>
      <c r="F3490" s="78"/>
      <c r="G3490" s="4">
        <f>SUM(G3480,G3485,G3489)</f>
        <v>67.11</v>
      </c>
    </row>
    <row r="3491" spans="1:7" ht="15" customHeight="1">
      <c r="A3491" s="1"/>
      <c r="B3491" s="1"/>
      <c r="C3491" s="1"/>
      <c r="D3491" s="1"/>
      <c r="E3491" s="78" t="s">
        <v>523</v>
      </c>
      <c r="F3491" s="78"/>
      <c r="G3491" s="4">
        <f>ROUND(G3490*(0/100),2)</f>
        <v>0</v>
      </c>
    </row>
    <row r="3492" spans="1:7" ht="15" customHeight="1">
      <c r="A3492" s="1"/>
      <c r="B3492" s="1"/>
      <c r="C3492" s="1"/>
      <c r="D3492" s="1"/>
      <c r="E3492" s="78" t="s">
        <v>524</v>
      </c>
      <c r="F3492" s="78"/>
      <c r="G3492" s="4">
        <f>G3491+G3490</f>
        <v>67.11</v>
      </c>
    </row>
    <row r="3493" spans="1:7" ht="9.9499999999999993" customHeight="1">
      <c r="A3493" s="1"/>
      <c r="B3493" s="1"/>
      <c r="C3493" s="1"/>
      <c r="D3493" s="1"/>
      <c r="E3493" s="79"/>
      <c r="F3493" s="79"/>
      <c r="G3493" s="79"/>
    </row>
    <row r="3494" spans="1:7" ht="20.100000000000001" customHeight="1">
      <c r="A3494" s="80" t="s">
        <v>2367</v>
      </c>
      <c r="B3494" s="80"/>
      <c r="C3494" s="80"/>
      <c r="D3494" s="80"/>
      <c r="E3494" s="80"/>
      <c r="F3494" s="80"/>
      <c r="G3494" s="80"/>
    </row>
    <row r="3495" spans="1:7" ht="15" customHeight="1">
      <c r="A3495" s="76" t="s">
        <v>518</v>
      </c>
      <c r="B3495" s="76"/>
      <c r="C3495" s="12" t="s">
        <v>4</v>
      </c>
      <c r="D3495" s="12" t="s">
        <v>501</v>
      </c>
      <c r="E3495" s="12" t="s">
        <v>502</v>
      </c>
      <c r="F3495" s="12" t="s">
        <v>503</v>
      </c>
      <c r="G3495" s="12" t="s">
        <v>504</v>
      </c>
    </row>
    <row r="3496" spans="1:7" ht="29.1" customHeight="1">
      <c r="A3496" s="18" t="s">
        <v>2057</v>
      </c>
      <c r="B3496" s="19" t="s">
        <v>2058</v>
      </c>
      <c r="C3496" s="18" t="s">
        <v>14</v>
      </c>
      <c r="D3496" s="18" t="s">
        <v>58</v>
      </c>
      <c r="E3496" s="20">
        <v>1</v>
      </c>
      <c r="F3496" s="21">
        <v>11.3</v>
      </c>
      <c r="G3496" s="21">
        <f>TRUNC(TRUNC(E3496,8)*F3496,2)</f>
        <v>11.3</v>
      </c>
    </row>
    <row r="3497" spans="1:7" ht="29.1" customHeight="1">
      <c r="A3497" s="18" t="s">
        <v>2368</v>
      </c>
      <c r="B3497" s="19" t="s">
        <v>2369</v>
      </c>
      <c r="C3497" s="18" t="s">
        <v>14</v>
      </c>
      <c r="D3497" s="18" t="s">
        <v>58</v>
      </c>
      <c r="E3497" s="20">
        <v>1</v>
      </c>
      <c r="F3497" s="21">
        <v>20.83</v>
      </c>
      <c r="G3497" s="21">
        <f>TRUNC(TRUNC(E3497,8)*F3497,2)</f>
        <v>20.83</v>
      </c>
    </row>
    <row r="3498" spans="1:7" ht="15" customHeight="1">
      <c r="A3498" s="1"/>
      <c r="B3498" s="1"/>
      <c r="C3498" s="1"/>
      <c r="D3498" s="1"/>
      <c r="E3498" s="77" t="s">
        <v>521</v>
      </c>
      <c r="F3498" s="77"/>
      <c r="G3498" s="22">
        <f>SUM(G3496:G3497)</f>
        <v>32.129999999999995</v>
      </c>
    </row>
    <row r="3499" spans="1:7" ht="15" customHeight="1">
      <c r="A3499" s="1"/>
      <c r="B3499" s="1"/>
      <c r="C3499" s="1"/>
      <c r="D3499" s="1"/>
      <c r="E3499" s="78" t="s">
        <v>522</v>
      </c>
      <c r="F3499" s="78"/>
      <c r="G3499" s="4">
        <f>SUM(G3498)</f>
        <v>32.129999999999995</v>
      </c>
    </row>
    <row r="3500" spans="1:7" ht="15" customHeight="1">
      <c r="A3500" s="1"/>
      <c r="B3500" s="1"/>
      <c r="C3500" s="1"/>
      <c r="D3500" s="1"/>
      <c r="E3500" s="78" t="s">
        <v>523</v>
      </c>
      <c r="F3500" s="78"/>
      <c r="G3500" s="4">
        <f>ROUND(G3499*(0/100),2)</f>
        <v>0</v>
      </c>
    </row>
    <row r="3501" spans="1:7" ht="15" customHeight="1">
      <c r="A3501" s="1"/>
      <c r="B3501" s="1"/>
      <c r="C3501" s="1"/>
      <c r="D3501" s="1"/>
      <c r="E3501" s="78" t="s">
        <v>524</v>
      </c>
      <c r="F3501" s="78"/>
      <c r="G3501" s="4">
        <f>G3500+G3499</f>
        <v>32.129999999999995</v>
      </c>
    </row>
    <row r="3502" spans="1:7" ht="9.9499999999999993" customHeight="1">
      <c r="A3502" s="1"/>
      <c r="B3502" s="1"/>
      <c r="C3502" s="1"/>
      <c r="D3502" s="1"/>
      <c r="E3502" s="79"/>
      <c r="F3502" s="79"/>
      <c r="G3502" s="79"/>
    </row>
    <row r="3503" spans="1:7" ht="20.100000000000001" customHeight="1">
      <c r="A3503" s="80" t="s">
        <v>2370</v>
      </c>
      <c r="B3503" s="80"/>
      <c r="C3503" s="80"/>
      <c r="D3503" s="80"/>
      <c r="E3503" s="80"/>
      <c r="F3503" s="80"/>
      <c r="G3503" s="80"/>
    </row>
    <row r="3504" spans="1:7" ht="15" customHeight="1">
      <c r="A3504" s="76" t="s">
        <v>553</v>
      </c>
      <c r="B3504" s="76"/>
      <c r="C3504" s="12" t="s">
        <v>4</v>
      </c>
      <c r="D3504" s="12" t="s">
        <v>501</v>
      </c>
      <c r="E3504" s="12" t="s">
        <v>502</v>
      </c>
      <c r="F3504" s="12" t="s">
        <v>503</v>
      </c>
      <c r="G3504" s="12" t="s">
        <v>504</v>
      </c>
    </row>
    <row r="3505" spans="1:7" ht="15" customHeight="1">
      <c r="A3505" s="18" t="s">
        <v>2062</v>
      </c>
      <c r="B3505" s="19" t="s">
        <v>2063</v>
      </c>
      <c r="C3505" s="18" t="s">
        <v>14</v>
      </c>
      <c r="D3505" s="18" t="s">
        <v>58</v>
      </c>
      <c r="E3505" s="20">
        <v>1</v>
      </c>
      <c r="F3505" s="21">
        <v>8.0399999999999991</v>
      </c>
      <c r="G3505" s="21">
        <f>TRUNC(TRUNC(E3505,8)*F3505,2)</f>
        <v>8.0399999999999991</v>
      </c>
    </row>
    <row r="3506" spans="1:7" ht="15" customHeight="1">
      <c r="A3506" s="1"/>
      <c r="B3506" s="1"/>
      <c r="C3506" s="1"/>
      <c r="D3506" s="1"/>
      <c r="E3506" s="77" t="s">
        <v>555</v>
      </c>
      <c r="F3506" s="77"/>
      <c r="G3506" s="22">
        <f>SUM(G3505:G3505)</f>
        <v>8.0399999999999991</v>
      </c>
    </row>
    <row r="3507" spans="1:7" ht="15" customHeight="1">
      <c r="A3507" s="76" t="s">
        <v>586</v>
      </c>
      <c r="B3507" s="76"/>
      <c r="C3507" s="12" t="s">
        <v>4</v>
      </c>
      <c r="D3507" s="12" t="s">
        <v>501</v>
      </c>
      <c r="E3507" s="12" t="s">
        <v>502</v>
      </c>
      <c r="F3507" s="12" t="s">
        <v>503</v>
      </c>
      <c r="G3507" s="12" t="s">
        <v>504</v>
      </c>
    </row>
    <row r="3508" spans="1:7" ht="21" customHeight="1">
      <c r="A3508" s="18" t="s">
        <v>737</v>
      </c>
      <c r="B3508" s="19" t="s">
        <v>738</v>
      </c>
      <c r="C3508" s="18" t="s">
        <v>14</v>
      </c>
      <c r="D3508" s="18" t="s">
        <v>15</v>
      </c>
      <c r="E3508" s="20">
        <v>0.24199999999999999</v>
      </c>
      <c r="F3508" s="21">
        <v>23.65</v>
      </c>
      <c r="G3508" s="21">
        <f>TRUNC(TRUNC(E3508,8)*F3508,2)</f>
        <v>5.72</v>
      </c>
    </row>
    <row r="3509" spans="1:7" ht="15" customHeight="1">
      <c r="A3509" s="18" t="s">
        <v>739</v>
      </c>
      <c r="B3509" s="19" t="s">
        <v>740</v>
      </c>
      <c r="C3509" s="18" t="s">
        <v>14</v>
      </c>
      <c r="D3509" s="18" t="s">
        <v>15</v>
      </c>
      <c r="E3509" s="20">
        <v>0.24199999999999999</v>
      </c>
      <c r="F3509" s="21">
        <v>29.25</v>
      </c>
      <c r="G3509" s="21">
        <f>TRUNC(TRUNC(E3509,8)*F3509,2)</f>
        <v>7.07</v>
      </c>
    </row>
    <row r="3510" spans="1:7" ht="18" customHeight="1">
      <c r="A3510" s="1"/>
      <c r="B3510" s="1"/>
      <c r="C3510" s="1"/>
      <c r="D3510" s="1"/>
      <c r="E3510" s="77" t="s">
        <v>589</v>
      </c>
      <c r="F3510" s="77"/>
      <c r="G3510" s="22">
        <f>SUM(G3508:G3509)</f>
        <v>12.79</v>
      </c>
    </row>
    <row r="3511" spans="1:7" ht="15" customHeight="1">
      <c r="A3511" s="1"/>
      <c r="B3511" s="1"/>
      <c r="C3511" s="1"/>
      <c r="D3511" s="1"/>
      <c r="E3511" s="78" t="s">
        <v>522</v>
      </c>
      <c r="F3511" s="78"/>
      <c r="G3511" s="4">
        <f>SUM(G3506,G3510)</f>
        <v>20.83</v>
      </c>
    </row>
    <row r="3512" spans="1:7" ht="15" customHeight="1">
      <c r="A3512" s="1"/>
      <c r="B3512" s="1"/>
      <c r="C3512" s="1"/>
      <c r="D3512" s="1"/>
      <c r="E3512" s="78" t="s">
        <v>523</v>
      </c>
      <c r="F3512" s="78"/>
      <c r="G3512" s="4">
        <f>ROUND(G3511*(0/100),2)</f>
        <v>0</v>
      </c>
    </row>
    <row r="3513" spans="1:7" ht="15" customHeight="1">
      <c r="A3513" s="1"/>
      <c r="B3513" s="1"/>
      <c r="C3513" s="1"/>
      <c r="D3513" s="1"/>
      <c r="E3513" s="78" t="s">
        <v>524</v>
      </c>
      <c r="F3513" s="78"/>
      <c r="G3513" s="4">
        <f>G3512+G3511</f>
        <v>20.83</v>
      </c>
    </row>
    <row r="3514" spans="1:7" ht="9.9499999999999993" customHeight="1">
      <c r="A3514" s="1"/>
      <c r="B3514" s="1"/>
      <c r="C3514" s="1"/>
      <c r="D3514" s="1"/>
      <c r="E3514" s="79"/>
      <c r="F3514" s="79"/>
      <c r="G3514" s="79"/>
    </row>
    <row r="3515" spans="1:7" ht="20.100000000000001" customHeight="1">
      <c r="A3515" s="80" t="s">
        <v>2371</v>
      </c>
      <c r="B3515" s="80"/>
      <c r="C3515" s="80"/>
      <c r="D3515" s="80"/>
      <c r="E3515" s="80"/>
      <c r="F3515" s="80"/>
      <c r="G3515" s="80"/>
    </row>
    <row r="3516" spans="1:7" ht="15" customHeight="1">
      <c r="A3516" s="76" t="s">
        <v>518</v>
      </c>
      <c r="B3516" s="76"/>
      <c r="C3516" s="12" t="s">
        <v>4</v>
      </c>
      <c r="D3516" s="12" t="s">
        <v>501</v>
      </c>
      <c r="E3516" s="12" t="s">
        <v>502</v>
      </c>
      <c r="F3516" s="12" t="s">
        <v>503</v>
      </c>
      <c r="G3516" s="12" t="s">
        <v>504</v>
      </c>
    </row>
    <row r="3517" spans="1:7" ht="29.1" customHeight="1">
      <c r="A3517" s="18" t="s">
        <v>2057</v>
      </c>
      <c r="B3517" s="19" t="s">
        <v>2058</v>
      </c>
      <c r="C3517" s="18" t="s">
        <v>14</v>
      </c>
      <c r="D3517" s="18" t="s">
        <v>58</v>
      </c>
      <c r="E3517" s="20">
        <v>1</v>
      </c>
      <c r="F3517" s="21">
        <v>11.3</v>
      </c>
      <c r="G3517" s="21">
        <f>TRUNC(TRUNC(E3517,8)*F3517,2)</f>
        <v>11.3</v>
      </c>
    </row>
    <row r="3518" spans="1:7" ht="29.1" customHeight="1">
      <c r="A3518" s="18" t="s">
        <v>2372</v>
      </c>
      <c r="B3518" s="19" t="s">
        <v>2373</v>
      </c>
      <c r="C3518" s="18" t="s">
        <v>14</v>
      </c>
      <c r="D3518" s="18" t="s">
        <v>58</v>
      </c>
      <c r="E3518" s="20">
        <v>1</v>
      </c>
      <c r="F3518" s="21">
        <v>38.340000000000003</v>
      </c>
      <c r="G3518" s="21">
        <f>TRUNC(TRUNC(E3518,8)*F3518,2)</f>
        <v>38.340000000000003</v>
      </c>
    </row>
    <row r="3519" spans="1:7" ht="15" customHeight="1">
      <c r="A3519" s="1"/>
      <c r="B3519" s="1"/>
      <c r="C3519" s="1"/>
      <c r="D3519" s="1"/>
      <c r="E3519" s="77" t="s">
        <v>521</v>
      </c>
      <c r="F3519" s="77"/>
      <c r="G3519" s="22">
        <f>SUM(G3517:G3518)</f>
        <v>49.64</v>
      </c>
    </row>
    <row r="3520" spans="1:7" ht="15" customHeight="1">
      <c r="A3520" s="1"/>
      <c r="B3520" s="1"/>
      <c r="C3520" s="1"/>
      <c r="D3520" s="1"/>
      <c r="E3520" s="78" t="s">
        <v>522</v>
      </c>
      <c r="F3520" s="78"/>
      <c r="G3520" s="4">
        <f>SUM(G3519)</f>
        <v>49.64</v>
      </c>
    </row>
    <row r="3521" spans="1:7" ht="15" customHeight="1">
      <c r="A3521" s="1"/>
      <c r="B3521" s="1"/>
      <c r="C3521" s="1"/>
      <c r="D3521" s="1"/>
      <c r="E3521" s="78" t="s">
        <v>523</v>
      </c>
      <c r="F3521" s="78"/>
      <c r="G3521" s="4">
        <f>ROUND(G3520*(0/100),2)</f>
        <v>0</v>
      </c>
    </row>
    <row r="3522" spans="1:7" ht="15" customHeight="1">
      <c r="A3522" s="1"/>
      <c r="B3522" s="1"/>
      <c r="C3522" s="1"/>
      <c r="D3522" s="1"/>
      <c r="E3522" s="78" t="s">
        <v>524</v>
      </c>
      <c r="F3522" s="78"/>
      <c r="G3522" s="4">
        <f>G3521+G3520</f>
        <v>49.64</v>
      </c>
    </row>
    <row r="3523" spans="1:7" ht="9.9499999999999993" customHeight="1">
      <c r="A3523" s="1"/>
      <c r="B3523" s="1"/>
      <c r="C3523" s="1"/>
      <c r="D3523" s="1"/>
      <c r="E3523" s="79"/>
      <c r="F3523" s="79"/>
      <c r="G3523" s="79"/>
    </row>
    <row r="3524" spans="1:7" ht="20.100000000000001" customHeight="1">
      <c r="A3524" s="80" t="s">
        <v>2374</v>
      </c>
      <c r="B3524" s="80"/>
      <c r="C3524" s="80"/>
      <c r="D3524" s="80"/>
      <c r="E3524" s="80"/>
      <c r="F3524" s="80"/>
      <c r="G3524" s="80"/>
    </row>
    <row r="3525" spans="1:7" ht="15" customHeight="1">
      <c r="A3525" s="76" t="s">
        <v>553</v>
      </c>
      <c r="B3525" s="76"/>
      <c r="C3525" s="12" t="s">
        <v>4</v>
      </c>
      <c r="D3525" s="12" t="s">
        <v>501</v>
      </c>
      <c r="E3525" s="12" t="s">
        <v>502</v>
      </c>
      <c r="F3525" s="12" t="s">
        <v>503</v>
      </c>
      <c r="G3525" s="12" t="s">
        <v>504</v>
      </c>
    </row>
    <row r="3526" spans="1:7" ht="15" customHeight="1">
      <c r="A3526" s="18" t="s">
        <v>2062</v>
      </c>
      <c r="B3526" s="19" t="s">
        <v>2063</v>
      </c>
      <c r="C3526" s="18" t="s">
        <v>14</v>
      </c>
      <c r="D3526" s="18" t="s">
        <v>58</v>
      </c>
      <c r="E3526" s="20">
        <v>2</v>
      </c>
      <c r="F3526" s="21">
        <v>8.0399999999999991</v>
      </c>
      <c r="G3526" s="21">
        <f>TRUNC(TRUNC(E3526,8)*F3526,2)</f>
        <v>16.079999999999998</v>
      </c>
    </row>
    <row r="3527" spans="1:7" ht="15" customHeight="1">
      <c r="A3527" s="1"/>
      <c r="B3527" s="1"/>
      <c r="C3527" s="1"/>
      <c r="D3527" s="1"/>
      <c r="E3527" s="77" t="s">
        <v>555</v>
      </c>
      <c r="F3527" s="77"/>
      <c r="G3527" s="22">
        <f>SUM(G3526:G3526)</f>
        <v>16.079999999999998</v>
      </c>
    </row>
    <row r="3528" spans="1:7" ht="15" customHeight="1">
      <c r="A3528" s="76" t="s">
        <v>586</v>
      </c>
      <c r="B3528" s="76"/>
      <c r="C3528" s="12" t="s">
        <v>4</v>
      </c>
      <c r="D3528" s="12" t="s">
        <v>501</v>
      </c>
      <c r="E3528" s="12" t="s">
        <v>502</v>
      </c>
      <c r="F3528" s="12" t="s">
        <v>503</v>
      </c>
      <c r="G3528" s="12" t="s">
        <v>504</v>
      </c>
    </row>
    <row r="3529" spans="1:7" ht="21" customHeight="1">
      <c r="A3529" s="18" t="s">
        <v>737</v>
      </c>
      <c r="B3529" s="19" t="s">
        <v>738</v>
      </c>
      <c r="C3529" s="18" t="s">
        <v>14</v>
      </c>
      <c r="D3529" s="18" t="s">
        <v>15</v>
      </c>
      <c r="E3529" s="20">
        <v>0.42099999999999999</v>
      </c>
      <c r="F3529" s="21">
        <v>23.65</v>
      </c>
      <c r="G3529" s="21">
        <f>TRUNC(TRUNC(E3529,8)*F3529,2)</f>
        <v>9.9499999999999993</v>
      </c>
    </row>
    <row r="3530" spans="1:7" ht="15" customHeight="1">
      <c r="A3530" s="18" t="s">
        <v>739</v>
      </c>
      <c r="B3530" s="19" t="s">
        <v>740</v>
      </c>
      <c r="C3530" s="18" t="s">
        <v>14</v>
      </c>
      <c r="D3530" s="18" t="s">
        <v>15</v>
      </c>
      <c r="E3530" s="20">
        <v>0.42099999999999999</v>
      </c>
      <c r="F3530" s="21">
        <v>29.25</v>
      </c>
      <c r="G3530" s="21">
        <f>TRUNC(TRUNC(E3530,8)*F3530,2)</f>
        <v>12.31</v>
      </c>
    </row>
    <row r="3531" spans="1:7" ht="18" customHeight="1">
      <c r="A3531" s="1"/>
      <c r="B3531" s="1"/>
      <c r="C3531" s="1"/>
      <c r="D3531" s="1"/>
      <c r="E3531" s="77" t="s">
        <v>589</v>
      </c>
      <c r="F3531" s="77"/>
      <c r="G3531" s="22">
        <f>SUM(G3529:G3530)</f>
        <v>22.259999999999998</v>
      </c>
    </row>
    <row r="3532" spans="1:7" ht="15" customHeight="1">
      <c r="A3532" s="1"/>
      <c r="B3532" s="1"/>
      <c r="C3532" s="1"/>
      <c r="D3532" s="1"/>
      <c r="E3532" s="78" t="s">
        <v>522</v>
      </c>
      <c r="F3532" s="78"/>
      <c r="G3532" s="4">
        <f>SUM(G3527,G3531)</f>
        <v>38.339999999999996</v>
      </c>
    </row>
    <row r="3533" spans="1:7" ht="15" customHeight="1">
      <c r="A3533" s="1"/>
      <c r="B3533" s="1"/>
      <c r="C3533" s="1"/>
      <c r="D3533" s="1"/>
      <c r="E3533" s="78" t="s">
        <v>523</v>
      </c>
      <c r="F3533" s="78"/>
      <c r="G3533" s="4">
        <f>ROUND(G3532*(0/100),2)</f>
        <v>0</v>
      </c>
    </row>
    <row r="3534" spans="1:7" ht="15" customHeight="1">
      <c r="A3534" s="1"/>
      <c r="B3534" s="1"/>
      <c r="C3534" s="1"/>
      <c r="D3534" s="1"/>
      <c r="E3534" s="78" t="s">
        <v>524</v>
      </c>
      <c r="F3534" s="78"/>
      <c r="G3534" s="4">
        <f>G3533+G3532</f>
        <v>38.339999999999996</v>
      </c>
    </row>
    <row r="3535" spans="1:7" ht="9.9499999999999993" customHeight="1">
      <c r="A3535" s="1"/>
      <c r="B3535" s="1"/>
      <c r="C3535" s="1"/>
      <c r="D3535" s="1"/>
      <c r="E3535" s="79"/>
      <c r="F3535" s="79"/>
      <c r="G3535" s="79"/>
    </row>
    <row r="3536" spans="1:7" ht="20.100000000000001" customHeight="1">
      <c r="A3536" s="80" t="s">
        <v>2375</v>
      </c>
      <c r="B3536" s="80"/>
      <c r="C3536" s="80"/>
      <c r="D3536" s="80"/>
      <c r="E3536" s="80"/>
      <c r="F3536" s="80"/>
      <c r="G3536" s="80"/>
    </row>
    <row r="3537" spans="1:7" ht="15" customHeight="1">
      <c r="A3537" s="76" t="s">
        <v>553</v>
      </c>
      <c r="B3537" s="76"/>
      <c r="C3537" s="12" t="s">
        <v>4</v>
      </c>
      <c r="D3537" s="12" t="s">
        <v>501</v>
      </c>
      <c r="E3537" s="12" t="s">
        <v>502</v>
      </c>
      <c r="F3537" s="12" t="s">
        <v>503</v>
      </c>
      <c r="G3537" s="12" t="s">
        <v>504</v>
      </c>
    </row>
    <row r="3538" spans="1:7" ht="15" customHeight="1">
      <c r="A3538" s="18" t="s">
        <v>1193</v>
      </c>
      <c r="B3538" s="19" t="s">
        <v>1194</v>
      </c>
      <c r="C3538" s="18" t="s">
        <v>14</v>
      </c>
      <c r="D3538" s="18" t="s">
        <v>58</v>
      </c>
      <c r="E3538" s="20">
        <v>2.1000000000000001E-2</v>
      </c>
      <c r="F3538" s="21">
        <v>3.95</v>
      </c>
      <c r="G3538" s="21">
        <f>TRUNC(TRUNC(E3538,8)*F3538,2)</f>
        <v>0.08</v>
      </c>
    </row>
    <row r="3539" spans="1:7" ht="29.1" customHeight="1">
      <c r="A3539" s="18" t="s">
        <v>2376</v>
      </c>
      <c r="B3539" s="19" t="s">
        <v>2377</v>
      </c>
      <c r="C3539" s="18" t="s">
        <v>14</v>
      </c>
      <c r="D3539" s="18" t="s">
        <v>58</v>
      </c>
      <c r="E3539" s="20">
        <v>1</v>
      </c>
      <c r="F3539" s="21">
        <v>66</v>
      </c>
      <c r="G3539" s="21">
        <f>TRUNC(TRUNC(E3539,8)*F3539,2)</f>
        <v>66</v>
      </c>
    </row>
    <row r="3540" spans="1:7" ht="15" customHeight="1">
      <c r="A3540" s="1"/>
      <c r="B3540" s="1"/>
      <c r="C3540" s="1"/>
      <c r="D3540" s="1"/>
      <c r="E3540" s="77" t="s">
        <v>555</v>
      </c>
      <c r="F3540" s="77"/>
      <c r="G3540" s="22">
        <f>SUM(G3538:G3539)</f>
        <v>66.08</v>
      </c>
    </row>
    <row r="3541" spans="1:7" ht="15" customHeight="1">
      <c r="A3541" s="76" t="s">
        <v>586</v>
      </c>
      <c r="B3541" s="76"/>
      <c r="C3541" s="12" t="s">
        <v>4</v>
      </c>
      <c r="D3541" s="12" t="s">
        <v>501</v>
      </c>
      <c r="E3541" s="12" t="s">
        <v>502</v>
      </c>
      <c r="F3541" s="12" t="s">
        <v>503</v>
      </c>
      <c r="G3541" s="12" t="s">
        <v>504</v>
      </c>
    </row>
    <row r="3542" spans="1:7" ht="21" customHeight="1">
      <c r="A3542" s="18" t="s">
        <v>778</v>
      </c>
      <c r="B3542" s="19" t="s">
        <v>779</v>
      </c>
      <c r="C3542" s="18" t="s">
        <v>14</v>
      </c>
      <c r="D3542" s="18" t="s">
        <v>15</v>
      </c>
      <c r="E3542" s="20">
        <v>9.6000000000000002E-2</v>
      </c>
      <c r="F3542" s="21">
        <v>28.12</v>
      </c>
      <c r="G3542" s="21">
        <f>TRUNC(TRUNC(E3542,8)*F3542,2)</f>
        <v>2.69</v>
      </c>
    </row>
    <row r="3543" spans="1:7" ht="15" customHeight="1">
      <c r="A3543" s="18" t="s">
        <v>607</v>
      </c>
      <c r="B3543" s="19" t="s">
        <v>608</v>
      </c>
      <c r="C3543" s="18" t="s">
        <v>14</v>
      </c>
      <c r="D3543" s="18" t="s">
        <v>15</v>
      </c>
      <c r="E3543" s="20">
        <v>3.0300000000000001E-2</v>
      </c>
      <c r="F3543" s="21">
        <v>22.1</v>
      </c>
      <c r="G3543" s="21">
        <f>TRUNC(TRUNC(E3543,8)*F3543,2)</f>
        <v>0.66</v>
      </c>
    </row>
    <row r="3544" spans="1:7" ht="18" customHeight="1">
      <c r="A3544" s="1"/>
      <c r="B3544" s="1"/>
      <c r="C3544" s="1"/>
      <c r="D3544" s="1"/>
      <c r="E3544" s="77" t="s">
        <v>589</v>
      </c>
      <c r="F3544" s="77"/>
      <c r="G3544" s="22">
        <f>SUM(G3542:G3543)</f>
        <v>3.35</v>
      </c>
    </row>
    <row r="3545" spans="1:7" ht="15" customHeight="1">
      <c r="A3545" s="1"/>
      <c r="B3545" s="1"/>
      <c r="C3545" s="1"/>
      <c r="D3545" s="1"/>
      <c r="E3545" s="78" t="s">
        <v>522</v>
      </c>
      <c r="F3545" s="78"/>
      <c r="G3545" s="4">
        <f>SUM(G3540,G3544)</f>
        <v>69.429999999999993</v>
      </c>
    </row>
    <row r="3546" spans="1:7" ht="15" customHeight="1">
      <c r="A3546" s="1"/>
      <c r="B3546" s="1"/>
      <c r="C3546" s="1"/>
      <c r="D3546" s="1"/>
      <c r="E3546" s="78" t="s">
        <v>523</v>
      </c>
      <c r="F3546" s="78"/>
      <c r="G3546" s="4">
        <f>ROUND(G3545*(0/100),2)</f>
        <v>0</v>
      </c>
    </row>
    <row r="3547" spans="1:7" ht="15" customHeight="1">
      <c r="A3547" s="1"/>
      <c r="B3547" s="1"/>
      <c r="C3547" s="1"/>
      <c r="D3547" s="1"/>
      <c r="E3547" s="78" t="s">
        <v>524</v>
      </c>
      <c r="F3547" s="78"/>
      <c r="G3547" s="4">
        <f>G3546+G3545</f>
        <v>69.429999999999993</v>
      </c>
    </row>
    <row r="3548" spans="1:7" ht="9.9499999999999993" customHeight="1">
      <c r="A3548" s="1"/>
      <c r="B3548" s="1"/>
      <c r="C3548" s="1"/>
      <c r="D3548" s="1"/>
      <c r="E3548" s="79"/>
      <c r="F3548" s="79"/>
      <c r="G3548" s="79"/>
    </row>
    <row r="3549" spans="1:7" ht="20.100000000000001" customHeight="1">
      <c r="A3549" s="80" t="s">
        <v>2378</v>
      </c>
      <c r="B3549" s="80"/>
      <c r="C3549" s="80"/>
      <c r="D3549" s="80"/>
      <c r="E3549" s="80"/>
      <c r="F3549" s="80"/>
      <c r="G3549" s="80"/>
    </row>
    <row r="3550" spans="1:7" ht="15" customHeight="1">
      <c r="A3550" s="76" t="s">
        <v>553</v>
      </c>
      <c r="B3550" s="76"/>
      <c r="C3550" s="12" t="s">
        <v>4</v>
      </c>
      <c r="D3550" s="12" t="s">
        <v>501</v>
      </c>
      <c r="E3550" s="12" t="s">
        <v>502</v>
      </c>
      <c r="F3550" s="12" t="s">
        <v>503</v>
      </c>
      <c r="G3550" s="12" t="s">
        <v>504</v>
      </c>
    </row>
    <row r="3551" spans="1:7" ht="15" customHeight="1">
      <c r="A3551" s="18" t="s">
        <v>1193</v>
      </c>
      <c r="B3551" s="19" t="s">
        <v>1194</v>
      </c>
      <c r="C3551" s="18" t="s">
        <v>14</v>
      </c>
      <c r="D3551" s="18" t="s">
        <v>58</v>
      </c>
      <c r="E3551" s="20">
        <v>2.1000000000000001E-2</v>
      </c>
      <c r="F3551" s="21">
        <v>3.95</v>
      </c>
      <c r="G3551" s="21">
        <f>TRUNC(TRUNC(E3551,8)*F3551,2)</f>
        <v>0.08</v>
      </c>
    </row>
    <row r="3552" spans="1:7" ht="29.1" customHeight="1">
      <c r="A3552" s="18" t="s">
        <v>2379</v>
      </c>
      <c r="B3552" s="19" t="s">
        <v>2380</v>
      </c>
      <c r="C3552" s="18" t="s">
        <v>14</v>
      </c>
      <c r="D3552" s="18" t="s">
        <v>58</v>
      </c>
      <c r="E3552" s="20">
        <v>1</v>
      </c>
      <c r="F3552" s="21">
        <v>77.12</v>
      </c>
      <c r="G3552" s="21">
        <f>TRUNC(TRUNC(E3552,8)*F3552,2)</f>
        <v>77.12</v>
      </c>
    </row>
    <row r="3553" spans="1:7" ht="15" customHeight="1">
      <c r="A3553" s="1"/>
      <c r="B3553" s="1"/>
      <c r="C3553" s="1"/>
      <c r="D3553" s="1"/>
      <c r="E3553" s="77" t="s">
        <v>555</v>
      </c>
      <c r="F3553" s="77"/>
      <c r="G3553" s="22">
        <f>SUM(G3551:G3552)</f>
        <v>77.2</v>
      </c>
    </row>
    <row r="3554" spans="1:7" ht="15" customHeight="1">
      <c r="A3554" s="76" t="s">
        <v>586</v>
      </c>
      <c r="B3554" s="76"/>
      <c r="C3554" s="12" t="s">
        <v>4</v>
      </c>
      <c r="D3554" s="12" t="s">
        <v>501</v>
      </c>
      <c r="E3554" s="12" t="s">
        <v>502</v>
      </c>
      <c r="F3554" s="12" t="s">
        <v>503</v>
      </c>
      <c r="G3554" s="12" t="s">
        <v>504</v>
      </c>
    </row>
    <row r="3555" spans="1:7" ht="21" customHeight="1">
      <c r="A3555" s="18" t="s">
        <v>778</v>
      </c>
      <c r="B3555" s="19" t="s">
        <v>779</v>
      </c>
      <c r="C3555" s="18" t="s">
        <v>14</v>
      </c>
      <c r="D3555" s="18" t="s">
        <v>15</v>
      </c>
      <c r="E3555" s="20">
        <v>0.1164</v>
      </c>
      <c r="F3555" s="21">
        <v>28.12</v>
      </c>
      <c r="G3555" s="21">
        <f>TRUNC(TRUNC(E3555,8)*F3555,2)</f>
        <v>3.27</v>
      </c>
    </row>
    <row r="3556" spans="1:7" ht="15" customHeight="1">
      <c r="A3556" s="18" t="s">
        <v>607</v>
      </c>
      <c r="B3556" s="19" t="s">
        <v>608</v>
      </c>
      <c r="C3556" s="18" t="s">
        <v>14</v>
      </c>
      <c r="D3556" s="18" t="s">
        <v>15</v>
      </c>
      <c r="E3556" s="20">
        <v>3.6700000000000003E-2</v>
      </c>
      <c r="F3556" s="21">
        <v>22.1</v>
      </c>
      <c r="G3556" s="21">
        <f>TRUNC(TRUNC(E3556,8)*F3556,2)</f>
        <v>0.81</v>
      </c>
    </row>
    <row r="3557" spans="1:7" ht="18" customHeight="1">
      <c r="A3557" s="1"/>
      <c r="B3557" s="1"/>
      <c r="C3557" s="1"/>
      <c r="D3557" s="1"/>
      <c r="E3557" s="77" t="s">
        <v>589</v>
      </c>
      <c r="F3557" s="77"/>
      <c r="G3557" s="22">
        <f>SUM(G3555:G3556)</f>
        <v>4.08</v>
      </c>
    </row>
    <row r="3558" spans="1:7" ht="15" customHeight="1">
      <c r="A3558" s="1"/>
      <c r="B3558" s="1"/>
      <c r="C3558" s="1"/>
      <c r="D3558" s="1"/>
      <c r="E3558" s="78" t="s">
        <v>522</v>
      </c>
      <c r="F3558" s="78"/>
      <c r="G3558" s="4">
        <f>SUM(G3553,G3557)</f>
        <v>81.28</v>
      </c>
    </row>
    <row r="3559" spans="1:7" ht="15" customHeight="1">
      <c r="A3559" s="1"/>
      <c r="B3559" s="1"/>
      <c r="C3559" s="1"/>
      <c r="D3559" s="1"/>
      <c r="E3559" s="78" t="s">
        <v>523</v>
      </c>
      <c r="F3559" s="78"/>
      <c r="G3559" s="4">
        <f>ROUND(G3558*(0/100),2)</f>
        <v>0</v>
      </c>
    </row>
    <row r="3560" spans="1:7" ht="15" customHeight="1">
      <c r="A3560" s="1"/>
      <c r="B3560" s="1"/>
      <c r="C3560" s="1"/>
      <c r="D3560" s="1"/>
      <c r="E3560" s="78" t="s">
        <v>524</v>
      </c>
      <c r="F3560" s="78"/>
      <c r="G3560" s="4">
        <f>G3559+G3558</f>
        <v>81.28</v>
      </c>
    </row>
    <row r="3561" spans="1:7" ht="9.9499999999999993" customHeight="1">
      <c r="A3561" s="1"/>
      <c r="B3561" s="1"/>
      <c r="C3561" s="1"/>
      <c r="D3561" s="1"/>
      <c r="E3561" s="79"/>
      <c r="F3561" s="79"/>
      <c r="G3561" s="79"/>
    </row>
    <row r="3562" spans="1:7" ht="20.100000000000001" customHeight="1">
      <c r="A3562" s="80" t="s">
        <v>2381</v>
      </c>
      <c r="B3562" s="80"/>
      <c r="C3562" s="80"/>
      <c r="D3562" s="80"/>
      <c r="E3562" s="80"/>
      <c r="F3562" s="80"/>
      <c r="G3562" s="80"/>
    </row>
    <row r="3563" spans="1:7" ht="15" customHeight="1">
      <c r="A3563" s="76" t="s">
        <v>807</v>
      </c>
      <c r="B3563" s="76"/>
      <c r="C3563" s="12" t="s">
        <v>4</v>
      </c>
      <c r="D3563" s="12" t="s">
        <v>501</v>
      </c>
      <c r="E3563" s="12" t="s">
        <v>502</v>
      </c>
      <c r="F3563" s="12" t="s">
        <v>503</v>
      </c>
      <c r="G3563" s="12" t="s">
        <v>504</v>
      </c>
    </row>
    <row r="3564" spans="1:7" ht="29.1" customHeight="1">
      <c r="A3564" s="18" t="s">
        <v>922</v>
      </c>
      <c r="B3564" s="19" t="s">
        <v>923</v>
      </c>
      <c r="C3564" s="18" t="s">
        <v>14</v>
      </c>
      <c r="D3564" s="18" t="s">
        <v>840</v>
      </c>
      <c r="E3564" s="20">
        <v>6.4000000000000003E-3</v>
      </c>
      <c r="F3564" s="21">
        <v>27.49</v>
      </c>
      <c r="G3564" s="21">
        <f>TRUNC(TRUNC(E3564,8)*F3564,2)</f>
        <v>0.17</v>
      </c>
    </row>
    <row r="3565" spans="1:7" ht="29.1" customHeight="1">
      <c r="A3565" s="18" t="s">
        <v>924</v>
      </c>
      <c r="B3565" s="19" t="s">
        <v>925</v>
      </c>
      <c r="C3565" s="18" t="s">
        <v>14</v>
      </c>
      <c r="D3565" s="18" t="s">
        <v>810</v>
      </c>
      <c r="E3565" s="20">
        <v>4.5999999999999999E-3</v>
      </c>
      <c r="F3565" s="21">
        <v>28.7</v>
      </c>
      <c r="G3565" s="21">
        <f>TRUNC(TRUNC(E3565,8)*F3565,2)</f>
        <v>0.13</v>
      </c>
    </row>
    <row r="3566" spans="1:7" ht="18" customHeight="1">
      <c r="A3566" s="1"/>
      <c r="B3566" s="1"/>
      <c r="C3566" s="1"/>
      <c r="D3566" s="1"/>
      <c r="E3566" s="77" t="s">
        <v>811</v>
      </c>
      <c r="F3566" s="77"/>
      <c r="G3566" s="22">
        <f>SUM(G3564:G3565)</f>
        <v>0.30000000000000004</v>
      </c>
    </row>
    <row r="3567" spans="1:7" ht="15" customHeight="1">
      <c r="A3567" s="76" t="s">
        <v>553</v>
      </c>
      <c r="B3567" s="76"/>
      <c r="C3567" s="12" t="s">
        <v>4</v>
      </c>
      <c r="D3567" s="12" t="s">
        <v>501</v>
      </c>
      <c r="E3567" s="12" t="s">
        <v>502</v>
      </c>
      <c r="F3567" s="12" t="s">
        <v>503</v>
      </c>
      <c r="G3567" s="12" t="s">
        <v>504</v>
      </c>
    </row>
    <row r="3568" spans="1:7" ht="15" customHeight="1">
      <c r="A3568" s="18" t="s">
        <v>2382</v>
      </c>
      <c r="B3568" s="19" t="s">
        <v>2383</v>
      </c>
      <c r="C3568" s="18" t="s">
        <v>14</v>
      </c>
      <c r="D3568" s="18" t="s">
        <v>101</v>
      </c>
      <c r="E3568" s="20">
        <v>0.03</v>
      </c>
      <c r="F3568" s="21">
        <v>13.71</v>
      </c>
      <c r="G3568" s="21">
        <f>TRUNC(TRUNC(E3568,8)*F3568,2)</f>
        <v>0.41</v>
      </c>
    </row>
    <row r="3569" spans="1:7" ht="29.1" customHeight="1">
      <c r="A3569" s="18" t="s">
        <v>2384</v>
      </c>
      <c r="B3569" s="19" t="s">
        <v>2385</v>
      </c>
      <c r="C3569" s="18" t="s">
        <v>14</v>
      </c>
      <c r="D3569" s="18" t="s">
        <v>81</v>
      </c>
      <c r="E3569" s="20">
        <v>0.63400000000000001</v>
      </c>
      <c r="F3569" s="21">
        <v>26.44</v>
      </c>
      <c r="G3569" s="21">
        <f>TRUNC(TRUNC(E3569,8)*F3569,2)</f>
        <v>16.760000000000002</v>
      </c>
    </row>
    <row r="3570" spans="1:7" ht="15" customHeight="1">
      <c r="A3570" s="1"/>
      <c r="B3570" s="1"/>
      <c r="C3570" s="1"/>
      <c r="D3570" s="1"/>
      <c r="E3570" s="77" t="s">
        <v>555</v>
      </c>
      <c r="F3570" s="77"/>
      <c r="G3570" s="22">
        <f>SUM(G3568:G3569)</f>
        <v>17.170000000000002</v>
      </c>
    </row>
    <row r="3571" spans="1:7" ht="15" customHeight="1">
      <c r="A3571" s="76" t="s">
        <v>586</v>
      </c>
      <c r="B3571" s="76"/>
      <c r="C3571" s="12" t="s">
        <v>4</v>
      </c>
      <c r="D3571" s="12" t="s">
        <v>501</v>
      </c>
      <c r="E3571" s="12" t="s">
        <v>502</v>
      </c>
      <c r="F3571" s="12" t="s">
        <v>503</v>
      </c>
      <c r="G3571" s="12" t="s">
        <v>504</v>
      </c>
    </row>
    <row r="3572" spans="1:7" ht="21" customHeight="1">
      <c r="A3572" s="18" t="s">
        <v>795</v>
      </c>
      <c r="B3572" s="19" t="s">
        <v>796</v>
      </c>
      <c r="C3572" s="18" t="s">
        <v>14</v>
      </c>
      <c r="D3572" s="18" t="s">
        <v>15</v>
      </c>
      <c r="E3572" s="20">
        <v>6.5000000000000002E-2</v>
      </c>
      <c r="F3572" s="21">
        <v>23.13</v>
      </c>
      <c r="G3572" s="21">
        <f>TRUNC(TRUNC(E3572,8)*F3572,2)</f>
        <v>1.5</v>
      </c>
    </row>
    <row r="3573" spans="1:7" ht="21" customHeight="1">
      <c r="A3573" s="18" t="s">
        <v>605</v>
      </c>
      <c r="B3573" s="19" t="s">
        <v>606</v>
      </c>
      <c r="C3573" s="18" t="s">
        <v>14</v>
      </c>
      <c r="D3573" s="18" t="s">
        <v>15</v>
      </c>
      <c r="E3573" s="20">
        <v>0.11799999999999999</v>
      </c>
      <c r="F3573" s="21">
        <v>28.52</v>
      </c>
      <c r="G3573" s="21">
        <f>TRUNC(TRUNC(E3573,8)*F3573,2)</f>
        <v>3.36</v>
      </c>
    </row>
    <row r="3574" spans="1:7" ht="18" customHeight="1">
      <c r="A3574" s="1"/>
      <c r="B3574" s="1"/>
      <c r="C3574" s="1"/>
      <c r="D3574" s="1"/>
      <c r="E3574" s="77" t="s">
        <v>589</v>
      </c>
      <c r="F3574" s="77"/>
      <c r="G3574" s="22">
        <f>SUM(G3572:G3573)</f>
        <v>4.8599999999999994</v>
      </c>
    </row>
    <row r="3575" spans="1:7" ht="15" customHeight="1">
      <c r="A3575" s="1"/>
      <c r="B3575" s="1"/>
      <c r="C3575" s="1"/>
      <c r="D3575" s="1"/>
      <c r="E3575" s="78" t="s">
        <v>522</v>
      </c>
      <c r="F3575" s="78"/>
      <c r="G3575" s="4">
        <f>SUM(G3566,G3570,G3574)</f>
        <v>22.330000000000002</v>
      </c>
    </row>
    <row r="3576" spans="1:7" ht="15" customHeight="1">
      <c r="A3576" s="1"/>
      <c r="B3576" s="1"/>
      <c r="C3576" s="1"/>
      <c r="D3576" s="1"/>
      <c r="E3576" s="78" t="s">
        <v>523</v>
      </c>
      <c r="F3576" s="78"/>
      <c r="G3576" s="4">
        <f>ROUND(G3575*(0/100),2)</f>
        <v>0</v>
      </c>
    </row>
    <row r="3577" spans="1:7" ht="15" customHeight="1">
      <c r="A3577" s="1"/>
      <c r="B3577" s="1"/>
      <c r="C3577" s="1"/>
      <c r="D3577" s="1"/>
      <c r="E3577" s="78" t="s">
        <v>524</v>
      </c>
      <c r="F3577" s="78"/>
      <c r="G3577" s="4">
        <f>G3576+G3575</f>
        <v>22.330000000000002</v>
      </c>
    </row>
    <row r="3578" spans="1:7" ht="9.9499999999999993" customHeight="1">
      <c r="A3578" s="1"/>
      <c r="B3578" s="1"/>
      <c r="C3578" s="1"/>
      <c r="D3578" s="1"/>
      <c r="E3578" s="79"/>
      <c r="F3578" s="79"/>
      <c r="G3578" s="79"/>
    </row>
    <row r="3579" spans="1:7" ht="20.100000000000001" customHeight="1">
      <c r="A3579" s="80" t="s">
        <v>2386</v>
      </c>
      <c r="B3579" s="80"/>
      <c r="C3579" s="80"/>
      <c r="D3579" s="80"/>
      <c r="E3579" s="80"/>
      <c r="F3579" s="80"/>
      <c r="G3579" s="80"/>
    </row>
    <row r="3580" spans="1:7" ht="15" customHeight="1">
      <c r="A3580" s="76" t="s">
        <v>586</v>
      </c>
      <c r="B3580" s="76"/>
      <c r="C3580" s="12" t="s">
        <v>4</v>
      </c>
      <c r="D3580" s="12" t="s">
        <v>501</v>
      </c>
      <c r="E3580" s="12" t="s">
        <v>502</v>
      </c>
      <c r="F3580" s="12" t="s">
        <v>503</v>
      </c>
      <c r="G3580" s="12" t="s">
        <v>504</v>
      </c>
    </row>
    <row r="3581" spans="1:7" ht="15" customHeight="1">
      <c r="A3581" s="18" t="s">
        <v>607</v>
      </c>
      <c r="B3581" s="19" t="s">
        <v>608</v>
      </c>
      <c r="C3581" s="18" t="s">
        <v>14</v>
      </c>
      <c r="D3581" s="18" t="s">
        <v>15</v>
      </c>
      <c r="E3581" s="20">
        <v>2.5</v>
      </c>
      <c r="F3581" s="23">
        <v>22.1</v>
      </c>
      <c r="G3581" s="23">
        <f>ROUND(ROUND(E3581,8)*F3581,4)</f>
        <v>55.25</v>
      </c>
    </row>
    <row r="3582" spans="1:7" ht="18" customHeight="1">
      <c r="A3582" s="1"/>
      <c r="B3582" s="1"/>
      <c r="C3582" s="1"/>
      <c r="D3582" s="1"/>
      <c r="E3582" s="77" t="s">
        <v>589</v>
      </c>
      <c r="F3582" s="77"/>
      <c r="G3582" s="24">
        <f>SUM(G3581:G3581)</f>
        <v>55.25</v>
      </c>
    </row>
    <row r="3583" spans="1:7" ht="15" customHeight="1">
      <c r="A3583" s="1"/>
      <c r="B3583" s="1"/>
      <c r="C3583" s="1"/>
      <c r="D3583" s="1"/>
      <c r="E3583" s="78" t="s">
        <v>522</v>
      </c>
      <c r="F3583" s="78"/>
      <c r="G3583" s="4">
        <f>SUM(G3582)</f>
        <v>55.25</v>
      </c>
    </row>
    <row r="3584" spans="1:7" ht="15" customHeight="1">
      <c r="A3584" s="1"/>
      <c r="B3584" s="1"/>
      <c r="C3584" s="1"/>
      <c r="D3584" s="1"/>
      <c r="E3584" s="78" t="s">
        <v>523</v>
      </c>
      <c r="F3584" s="78"/>
      <c r="G3584" s="4">
        <f>ROUND(G3583*(0/100),2)</f>
        <v>0</v>
      </c>
    </row>
    <row r="3585" spans="1:7" ht="15" customHeight="1">
      <c r="A3585" s="1"/>
      <c r="B3585" s="1"/>
      <c r="C3585" s="1"/>
      <c r="D3585" s="1"/>
      <c r="E3585" s="78" t="s">
        <v>524</v>
      </c>
      <c r="F3585" s="78"/>
      <c r="G3585" s="4">
        <f>G3584+G3583</f>
        <v>55.25</v>
      </c>
    </row>
    <row r="3586" spans="1:7" ht="9.9499999999999993" customHeight="1">
      <c r="A3586" s="1"/>
      <c r="B3586" s="1"/>
      <c r="C3586" s="1"/>
      <c r="D3586" s="1"/>
      <c r="E3586" s="79"/>
      <c r="F3586" s="79"/>
      <c r="G3586" s="79"/>
    </row>
    <row r="3587" spans="1:7" ht="20.100000000000001" customHeight="1">
      <c r="A3587" s="80" t="s">
        <v>2387</v>
      </c>
      <c r="B3587" s="80"/>
      <c r="C3587" s="80"/>
      <c r="D3587" s="80"/>
      <c r="E3587" s="80"/>
      <c r="F3587" s="80"/>
      <c r="G3587" s="80"/>
    </row>
    <row r="3588" spans="1:7" ht="15" customHeight="1">
      <c r="A3588" s="76" t="s">
        <v>586</v>
      </c>
      <c r="B3588" s="76"/>
      <c r="C3588" s="12" t="s">
        <v>4</v>
      </c>
      <c r="D3588" s="12" t="s">
        <v>501</v>
      </c>
      <c r="E3588" s="12" t="s">
        <v>502</v>
      </c>
      <c r="F3588" s="12" t="s">
        <v>503</v>
      </c>
      <c r="G3588" s="12" t="s">
        <v>504</v>
      </c>
    </row>
    <row r="3589" spans="1:7" ht="15" customHeight="1">
      <c r="A3589" s="18" t="s">
        <v>607</v>
      </c>
      <c r="B3589" s="19" t="s">
        <v>608</v>
      </c>
      <c r="C3589" s="18" t="s">
        <v>14</v>
      </c>
      <c r="D3589" s="18" t="s">
        <v>15</v>
      </c>
      <c r="E3589" s="20">
        <v>0.61180000000000001</v>
      </c>
      <c r="F3589" s="21">
        <v>22.1</v>
      </c>
      <c r="G3589" s="21">
        <f>TRUNC(TRUNC(E3589,8)*F3589,2)</f>
        <v>13.52</v>
      </c>
    </row>
    <row r="3590" spans="1:7" ht="18" customHeight="1">
      <c r="A3590" s="1"/>
      <c r="B3590" s="1"/>
      <c r="C3590" s="1"/>
      <c r="D3590" s="1"/>
      <c r="E3590" s="77" t="s">
        <v>589</v>
      </c>
      <c r="F3590" s="77"/>
      <c r="G3590" s="22">
        <f>SUM(G3589:G3589)</f>
        <v>13.52</v>
      </c>
    </row>
    <row r="3591" spans="1:7" ht="15" customHeight="1">
      <c r="A3591" s="1"/>
      <c r="B3591" s="1"/>
      <c r="C3591" s="1"/>
      <c r="D3591" s="1"/>
      <c r="E3591" s="78" t="s">
        <v>522</v>
      </c>
      <c r="F3591" s="78"/>
      <c r="G3591" s="4">
        <f>SUM(G3590)</f>
        <v>13.52</v>
      </c>
    </row>
    <row r="3592" spans="1:7" ht="15" customHeight="1">
      <c r="A3592" s="1"/>
      <c r="B3592" s="1"/>
      <c r="C3592" s="1"/>
      <c r="D3592" s="1"/>
      <c r="E3592" s="78" t="s">
        <v>523</v>
      </c>
      <c r="F3592" s="78"/>
      <c r="G3592" s="4">
        <f>ROUND(G3591*(0/100),2)</f>
        <v>0</v>
      </c>
    </row>
    <row r="3593" spans="1:7" ht="15" customHeight="1">
      <c r="A3593" s="1"/>
      <c r="B3593" s="1"/>
      <c r="C3593" s="1"/>
      <c r="D3593" s="1"/>
      <c r="E3593" s="78" t="s">
        <v>524</v>
      </c>
      <c r="F3593" s="78"/>
      <c r="G3593" s="4">
        <f>G3592+G3591</f>
        <v>13.52</v>
      </c>
    </row>
    <row r="3594" spans="1:7" ht="9.9499999999999993" customHeight="1">
      <c r="A3594" s="1"/>
      <c r="B3594" s="1"/>
      <c r="C3594" s="1"/>
      <c r="D3594" s="1"/>
      <c r="E3594" s="79"/>
      <c r="F3594" s="79"/>
      <c r="G3594" s="79"/>
    </row>
    <row r="3595" spans="1:7" ht="20.100000000000001" customHeight="1">
      <c r="A3595" s="80" t="s">
        <v>2388</v>
      </c>
      <c r="B3595" s="80"/>
      <c r="C3595" s="80"/>
      <c r="D3595" s="80"/>
      <c r="E3595" s="80"/>
      <c r="F3595" s="80"/>
      <c r="G3595" s="80"/>
    </row>
    <row r="3596" spans="1:7" ht="15" customHeight="1">
      <c r="A3596" s="76" t="s">
        <v>553</v>
      </c>
      <c r="B3596" s="76"/>
      <c r="C3596" s="12" t="s">
        <v>4</v>
      </c>
      <c r="D3596" s="12" t="s">
        <v>501</v>
      </c>
      <c r="E3596" s="12" t="s">
        <v>502</v>
      </c>
      <c r="F3596" s="12" t="s">
        <v>503</v>
      </c>
      <c r="G3596" s="12" t="s">
        <v>504</v>
      </c>
    </row>
    <row r="3597" spans="1:7" ht="15" customHeight="1">
      <c r="A3597" s="18" t="s">
        <v>2076</v>
      </c>
      <c r="B3597" s="19" t="s">
        <v>2077</v>
      </c>
      <c r="C3597" s="18" t="s">
        <v>14</v>
      </c>
      <c r="D3597" s="18" t="s">
        <v>58</v>
      </c>
      <c r="E3597" s="20">
        <v>2.47E-2</v>
      </c>
      <c r="F3597" s="21">
        <v>1.65</v>
      </c>
      <c r="G3597" s="21">
        <f>TRUNC(TRUNC(E3597,8)*F3597,2)</f>
        <v>0.04</v>
      </c>
    </row>
    <row r="3598" spans="1:7" ht="21" customHeight="1">
      <c r="A3598" s="18" t="s">
        <v>2389</v>
      </c>
      <c r="B3598" s="19" t="s">
        <v>2390</v>
      </c>
      <c r="C3598" s="18" t="s">
        <v>14</v>
      </c>
      <c r="D3598" s="18" t="s">
        <v>81</v>
      </c>
      <c r="E3598" s="20">
        <v>1.0548999999999999</v>
      </c>
      <c r="F3598" s="21">
        <v>12.27</v>
      </c>
      <c r="G3598" s="21">
        <f>TRUNC(TRUNC(E3598,8)*F3598,2)</f>
        <v>12.94</v>
      </c>
    </row>
    <row r="3599" spans="1:7" ht="15" customHeight="1">
      <c r="A3599" s="1"/>
      <c r="B3599" s="1"/>
      <c r="C3599" s="1"/>
      <c r="D3599" s="1"/>
      <c r="E3599" s="77" t="s">
        <v>555</v>
      </c>
      <c r="F3599" s="77"/>
      <c r="G3599" s="22">
        <f>SUM(G3597:G3598)</f>
        <v>12.979999999999999</v>
      </c>
    </row>
    <row r="3600" spans="1:7" ht="15" customHeight="1">
      <c r="A3600" s="76" t="s">
        <v>586</v>
      </c>
      <c r="B3600" s="76"/>
      <c r="C3600" s="12" t="s">
        <v>4</v>
      </c>
      <c r="D3600" s="12" t="s">
        <v>501</v>
      </c>
      <c r="E3600" s="12" t="s">
        <v>502</v>
      </c>
      <c r="F3600" s="12" t="s">
        <v>503</v>
      </c>
      <c r="G3600" s="12" t="s">
        <v>504</v>
      </c>
    </row>
    <row r="3601" spans="1:7" ht="21" customHeight="1">
      <c r="A3601" s="18" t="s">
        <v>843</v>
      </c>
      <c r="B3601" s="19" t="s">
        <v>844</v>
      </c>
      <c r="C3601" s="18" t="s">
        <v>14</v>
      </c>
      <c r="D3601" s="18" t="s">
        <v>15</v>
      </c>
      <c r="E3601" s="20">
        <v>0.44440000000000002</v>
      </c>
      <c r="F3601" s="21">
        <v>22.64</v>
      </c>
      <c r="G3601" s="21">
        <f>TRUNC(TRUNC(E3601,8)*F3601,2)</f>
        <v>10.06</v>
      </c>
    </row>
    <row r="3602" spans="1:7" ht="21" customHeight="1">
      <c r="A3602" s="18" t="s">
        <v>778</v>
      </c>
      <c r="B3602" s="19" t="s">
        <v>779</v>
      </c>
      <c r="C3602" s="18" t="s">
        <v>14</v>
      </c>
      <c r="D3602" s="18" t="s">
        <v>15</v>
      </c>
      <c r="E3602" s="20">
        <v>0.44440000000000002</v>
      </c>
      <c r="F3602" s="21">
        <v>28.12</v>
      </c>
      <c r="G3602" s="21">
        <f>TRUNC(TRUNC(E3602,8)*F3602,2)</f>
        <v>12.49</v>
      </c>
    </row>
    <row r="3603" spans="1:7" ht="18" customHeight="1">
      <c r="A3603" s="1"/>
      <c r="B3603" s="1"/>
      <c r="C3603" s="1"/>
      <c r="D3603" s="1"/>
      <c r="E3603" s="77" t="s">
        <v>589</v>
      </c>
      <c r="F3603" s="77"/>
      <c r="G3603" s="22">
        <f>SUM(G3601:G3602)</f>
        <v>22.55</v>
      </c>
    </row>
    <row r="3604" spans="1:7" ht="15" customHeight="1">
      <c r="A3604" s="1"/>
      <c r="B3604" s="1"/>
      <c r="C3604" s="1"/>
      <c r="D3604" s="1"/>
      <c r="E3604" s="78" t="s">
        <v>522</v>
      </c>
      <c r="F3604" s="78"/>
      <c r="G3604" s="4">
        <f>SUM(G3599,G3603)</f>
        <v>35.53</v>
      </c>
    </row>
    <row r="3605" spans="1:7" ht="15" customHeight="1">
      <c r="A3605" s="1"/>
      <c r="B3605" s="1"/>
      <c r="C3605" s="1"/>
      <c r="D3605" s="1"/>
      <c r="E3605" s="78" t="s">
        <v>523</v>
      </c>
      <c r="F3605" s="78"/>
      <c r="G3605" s="4">
        <f>ROUND(G3604*(0/100),2)</f>
        <v>0</v>
      </c>
    </row>
    <row r="3606" spans="1:7" ht="15" customHeight="1">
      <c r="A3606" s="1"/>
      <c r="B3606" s="1"/>
      <c r="C3606" s="1"/>
      <c r="D3606" s="1"/>
      <c r="E3606" s="78" t="s">
        <v>524</v>
      </c>
      <c r="F3606" s="78"/>
      <c r="G3606" s="4">
        <f>G3605+G3604</f>
        <v>35.53</v>
      </c>
    </row>
    <row r="3607" spans="1:7" ht="9.9499999999999993" customHeight="1">
      <c r="A3607" s="1"/>
      <c r="B3607" s="1"/>
      <c r="C3607" s="1"/>
      <c r="D3607" s="1"/>
      <c r="E3607" s="79"/>
      <c r="F3607" s="79"/>
      <c r="G3607" s="79"/>
    </row>
    <row r="3608" spans="1:7" ht="20.100000000000001" customHeight="1">
      <c r="A3608" s="80" t="s">
        <v>2391</v>
      </c>
      <c r="B3608" s="80"/>
      <c r="C3608" s="80"/>
      <c r="D3608" s="80"/>
      <c r="E3608" s="80"/>
      <c r="F3608" s="80"/>
      <c r="G3608" s="80"/>
    </row>
    <row r="3609" spans="1:7" ht="15" customHeight="1">
      <c r="A3609" s="76" t="s">
        <v>553</v>
      </c>
      <c r="B3609" s="76"/>
      <c r="C3609" s="12" t="s">
        <v>4</v>
      </c>
      <c r="D3609" s="12" t="s">
        <v>501</v>
      </c>
      <c r="E3609" s="12" t="s">
        <v>502</v>
      </c>
      <c r="F3609" s="12" t="s">
        <v>503</v>
      </c>
      <c r="G3609" s="12" t="s">
        <v>504</v>
      </c>
    </row>
    <row r="3610" spans="1:7" ht="15" customHeight="1">
      <c r="A3610" s="18" t="s">
        <v>2076</v>
      </c>
      <c r="B3610" s="19" t="s">
        <v>2077</v>
      </c>
      <c r="C3610" s="18" t="s">
        <v>14</v>
      </c>
      <c r="D3610" s="18" t="s">
        <v>58</v>
      </c>
      <c r="E3610" s="20">
        <v>1.6299999999999999E-2</v>
      </c>
      <c r="F3610" s="21">
        <v>1.65</v>
      </c>
      <c r="G3610" s="21">
        <f>TRUNC(TRUNC(E3610,8)*F3610,2)</f>
        <v>0.02</v>
      </c>
    </row>
    <row r="3611" spans="1:7" ht="21" customHeight="1">
      <c r="A3611" s="18" t="s">
        <v>2392</v>
      </c>
      <c r="B3611" s="19" t="s">
        <v>2393</v>
      </c>
      <c r="C3611" s="18" t="s">
        <v>14</v>
      </c>
      <c r="D3611" s="18" t="s">
        <v>81</v>
      </c>
      <c r="E3611" s="20">
        <v>1.0548999999999999</v>
      </c>
      <c r="F3611" s="21">
        <v>5.36</v>
      </c>
      <c r="G3611" s="21">
        <f>TRUNC(TRUNC(E3611,8)*F3611,2)</f>
        <v>5.65</v>
      </c>
    </row>
    <row r="3612" spans="1:7" ht="15" customHeight="1">
      <c r="A3612" s="1"/>
      <c r="B3612" s="1"/>
      <c r="C3612" s="1"/>
      <c r="D3612" s="1"/>
      <c r="E3612" s="77" t="s">
        <v>555</v>
      </c>
      <c r="F3612" s="77"/>
      <c r="G3612" s="22">
        <f>SUM(G3610:G3611)</f>
        <v>5.67</v>
      </c>
    </row>
    <row r="3613" spans="1:7" ht="15" customHeight="1">
      <c r="A3613" s="76" t="s">
        <v>586</v>
      </c>
      <c r="B3613" s="76"/>
      <c r="C3613" s="12" t="s">
        <v>4</v>
      </c>
      <c r="D3613" s="12" t="s">
        <v>501</v>
      </c>
      <c r="E3613" s="12" t="s">
        <v>502</v>
      </c>
      <c r="F3613" s="12" t="s">
        <v>503</v>
      </c>
      <c r="G3613" s="12" t="s">
        <v>504</v>
      </c>
    </row>
    <row r="3614" spans="1:7" ht="21" customHeight="1">
      <c r="A3614" s="18" t="s">
        <v>843</v>
      </c>
      <c r="B3614" s="19" t="s">
        <v>844</v>
      </c>
      <c r="C3614" s="18" t="s">
        <v>14</v>
      </c>
      <c r="D3614" s="18" t="s">
        <v>15</v>
      </c>
      <c r="E3614" s="20">
        <v>0.29299999999999998</v>
      </c>
      <c r="F3614" s="21">
        <v>22.64</v>
      </c>
      <c r="G3614" s="21">
        <f>TRUNC(TRUNC(E3614,8)*F3614,2)</f>
        <v>6.63</v>
      </c>
    </row>
    <row r="3615" spans="1:7" ht="21" customHeight="1">
      <c r="A3615" s="18" t="s">
        <v>778</v>
      </c>
      <c r="B3615" s="19" t="s">
        <v>779</v>
      </c>
      <c r="C3615" s="18" t="s">
        <v>14</v>
      </c>
      <c r="D3615" s="18" t="s">
        <v>15</v>
      </c>
      <c r="E3615" s="20">
        <v>0.29299999999999998</v>
      </c>
      <c r="F3615" s="21">
        <v>28.12</v>
      </c>
      <c r="G3615" s="21">
        <f>TRUNC(TRUNC(E3615,8)*F3615,2)</f>
        <v>8.23</v>
      </c>
    </row>
    <row r="3616" spans="1:7" ht="18" customHeight="1">
      <c r="A3616" s="1"/>
      <c r="B3616" s="1"/>
      <c r="C3616" s="1"/>
      <c r="D3616" s="1"/>
      <c r="E3616" s="77" t="s">
        <v>589</v>
      </c>
      <c r="F3616" s="77"/>
      <c r="G3616" s="22">
        <f>SUM(G3614:G3615)</f>
        <v>14.86</v>
      </c>
    </row>
    <row r="3617" spans="1:7" ht="15" customHeight="1">
      <c r="A3617" s="1"/>
      <c r="B3617" s="1"/>
      <c r="C3617" s="1"/>
      <c r="D3617" s="1"/>
      <c r="E3617" s="78" t="s">
        <v>522</v>
      </c>
      <c r="F3617" s="78"/>
      <c r="G3617" s="4">
        <f>SUM(G3612,G3616)</f>
        <v>20.53</v>
      </c>
    </row>
    <row r="3618" spans="1:7" ht="15" customHeight="1">
      <c r="A3618" s="1"/>
      <c r="B3618" s="1"/>
      <c r="C3618" s="1"/>
      <c r="D3618" s="1"/>
      <c r="E3618" s="78" t="s">
        <v>523</v>
      </c>
      <c r="F3618" s="78"/>
      <c r="G3618" s="4">
        <f>ROUND(G3617*(0/100),2)</f>
        <v>0</v>
      </c>
    </row>
    <row r="3619" spans="1:7" ht="15" customHeight="1">
      <c r="A3619" s="1"/>
      <c r="B3619" s="1"/>
      <c r="C3619" s="1"/>
      <c r="D3619" s="1"/>
      <c r="E3619" s="78" t="s">
        <v>524</v>
      </c>
      <c r="F3619" s="78"/>
      <c r="G3619" s="4">
        <f>G3618+G3617</f>
        <v>20.53</v>
      </c>
    </row>
    <row r="3620" spans="1:7" ht="9.9499999999999993" customHeight="1">
      <c r="A3620" s="1"/>
      <c r="B3620" s="1"/>
      <c r="C3620" s="1"/>
      <c r="D3620" s="1"/>
      <c r="E3620" s="79"/>
      <c r="F3620" s="79"/>
      <c r="G3620" s="79"/>
    </row>
    <row r="3621" spans="1:7" ht="20.100000000000001" customHeight="1">
      <c r="A3621" s="80" t="s">
        <v>2394</v>
      </c>
      <c r="B3621" s="80"/>
      <c r="C3621" s="80"/>
      <c r="D3621" s="80"/>
      <c r="E3621" s="80"/>
      <c r="F3621" s="80"/>
      <c r="G3621" s="80"/>
    </row>
    <row r="3622" spans="1:7" ht="15" customHeight="1">
      <c r="A3622" s="76" t="s">
        <v>553</v>
      </c>
      <c r="B3622" s="76"/>
      <c r="C3622" s="12" t="s">
        <v>4</v>
      </c>
      <c r="D3622" s="12" t="s">
        <v>501</v>
      </c>
      <c r="E3622" s="12" t="s">
        <v>502</v>
      </c>
      <c r="F3622" s="12" t="s">
        <v>503</v>
      </c>
      <c r="G3622" s="12" t="s">
        <v>504</v>
      </c>
    </row>
    <row r="3623" spans="1:7" ht="15" customHeight="1">
      <c r="A3623" s="18" t="s">
        <v>2076</v>
      </c>
      <c r="B3623" s="19" t="s">
        <v>2077</v>
      </c>
      <c r="C3623" s="18" t="s">
        <v>14</v>
      </c>
      <c r="D3623" s="18" t="s">
        <v>58</v>
      </c>
      <c r="E3623" s="20">
        <v>8.8599999999999998E-2</v>
      </c>
      <c r="F3623" s="21">
        <v>1.65</v>
      </c>
      <c r="G3623" s="21">
        <f>TRUNC(TRUNC(E3623,8)*F3623,2)</f>
        <v>0.14000000000000001</v>
      </c>
    </row>
    <row r="3624" spans="1:7" ht="15" customHeight="1">
      <c r="A3624" s="18" t="s">
        <v>2395</v>
      </c>
      <c r="B3624" s="19" t="s">
        <v>2396</v>
      </c>
      <c r="C3624" s="18" t="s">
        <v>14</v>
      </c>
      <c r="D3624" s="18" t="s">
        <v>81</v>
      </c>
      <c r="E3624" s="20">
        <v>1.0492999999999999</v>
      </c>
      <c r="F3624" s="21">
        <v>3.65</v>
      </c>
      <c r="G3624" s="21">
        <f>TRUNC(TRUNC(E3624,8)*F3624,2)</f>
        <v>3.82</v>
      </c>
    </row>
    <row r="3625" spans="1:7" ht="15" customHeight="1">
      <c r="A3625" s="1"/>
      <c r="B3625" s="1"/>
      <c r="C3625" s="1"/>
      <c r="D3625" s="1"/>
      <c r="E3625" s="77" t="s">
        <v>555</v>
      </c>
      <c r="F3625" s="77"/>
      <c r="G3625" s="22">
        <f>SUM(G3623:G3624)</f>
        <v>3.96</v>
      </c>
    </row>
    <row r="3626" spans="1:7" ht="15" customHeight="1">
      <c r="A3626" s="76" t="s">
        <v>586</v>
      </c>
      <c r="B3626" s="76"/>
      <c r="C3626" s="12" t="s">
        <v>4</v>
      </c>
      <c r="D3626" s="12" t="s">
        <v>501</v>
      </c>
      <c r="E3626" s="12" t="s">
        <v>502</v>
      </c>
      <c r="F3626" s="12" t="s">
        <v>503</v>
      </c>
      <c r="G3626" s="12" t="s">
        <v>504</v>
      </c>
    </row>
    <row r="3627" spans="1:7" ht="21" customHeight="1">
      <c r="A3627" s="18" t="s">
        <v>843</v>
      </c>
      <c r="B3627" s="19" t="s">
        <v>844</v>
      </c>
      <c r="C3627" s="18" t="s">
        <v>14</v>
      </c>
      <c r="D3627" s="18" t="s">
        <v>15</v>
      </c>
      <c r="E3627" s="20">
        <v>0.38</v>
      </c>
      <c r="F3627" s="21">
        <v>22.64</v>
      </c>
      <c r="G3627" s="21">
        <f>TRUNC(TRUNC(E3627,8)*F3627,2)</f>
        <v>8.6</v>
      </c>
    </row>
    <row r="3628" spans="1:7" ht="21" customHeight="1">
      <c r="A3628" s="18" t="s">
        <v>778</v>
      </c>
      <c r="B3628" s="19" t="s">
        <v>779</v>
      </c>
      <c r="C3628" s="18" t="s">
        <v>14</v>
      </c>
      <c r="D3628" s="18" t="s">
        <v>15</v>
      </c>
      <c r="E3628" s="20">
        <v>0.38</v>
      </c>
      <c r="F3628" s="21">
        <v>28.12</v>
      </c>
      <c r="G3628" s="21">
        <f>TRUNC(TRUNC(E3628,8)*F3628,2)</f>
        <v>10.68</v>
      </c>
    </row>
    <row r="3629" spans="1:7" ht="18" customHeight="1">
      <c r="A3629" s="1"/>
      <c r="B3629" s="1"/>
      <c r="C3629" s="1"/>
      <c r="D3629" s="1"/>
      <c r="E3629" s="77" t="s">
        <v>589</v>
      </c>
      <c r="F3629" s="77"/>
      <c r="G3629" s="22">
        <f>SUM(G3627:G3628)</f>
        <v>19.28</v>
      </c>
    </row>
    <row r="3630" spans="1:7" ht="15" customHeight="1">
      <c r="A3630" s="1"/>
      <c r="B3630" s="1"/>
      <c r="C3630" s="1"/>
      <c r="D3630" s="1"/>
      <c r="E3630" s="78" t="s">
        <v>522</v>
      </c>
      <c r="F3630" s="78"/>
      <c r="G3630" s="4">
        <f>SUM(G3625,G3629)</f>
        <v>23.240000000000002</v>
      </c>
    </row>
    <row r="3631" spans="1:7" ht="15" customHeight="1">
      <c r="A3631" s="1"/>
      <c r="B3631" s="1"/>
      <c r="C3631" s="1"/>
      <c r="D3631" s="1"/>
      <c r="E3631" s="78" t="s">
        <v>523</v>
      </c>
      <c r="F3631" s="78"/>
      <c r="G3631" s="4">
        <f>ROUND(G3630*(0/100),2)</f>
        <v>0</v>
      </c>
    </row>
    <row r="3632" spans="1:7" ht="15" customHeight="1">
      <c r="A3632" s="1"/>
      <c r="B3632" s="1"/>
      <c r="C3632" s="1"/>
      <c r="D3632" s="1"/>
      <c r="E3632" s="78" t="s">
        <v>524</v>
      </c>
      <c r="F3632" s="78"/>
      <c r="G3632" s="4">
        <f>G3631+G3630</f>
        <v>23.240000000000002</v>
      </c>
    </row>
    <row r="3633" spans="1:7" ht="9.9499999999999993" customHeight="1">
      <c r="A3633" s="1"/>
      <c r="B3633" s="1"/>
      <c r="C3633" s="1"/>
      <c r="D3633" s="1"/>
      <c r="E3633" s="79"/>
      <c r="F3633" s="79"/>
      <c r="G3633" s="79"/>
    </row>
    <row r="3634" spans="1:7" ht="20.100000000000001" customHeight="1">
      <c r="A3634" s="80" t="s">
        <v>2397</v>
      </c>
      <c r="B3634" s="80"/>
      <c r="C3634" s="80"/>
      <c r="D3634" s="80"/>
      <c r="E3634" s="80"/>
      <c r="F3634" s="80"/>
      <c r="G3634" s="80"/>
    </row>
    <row r="3635" spans="1:7" ht="15" customHeight="1">
      <c r="A3635" s="76" t="s">
        <v>518</v>
      </c>
      <c r="B3635" s="76"/>
      <c r="C3635" s="12" t="s">
        <v>4</v>
      </c>
      <c r="D3635" s="12" t="s">
        <v>501</v>
      </c>
      <c r="E3635" s="12" t="s">
        <v>502</v>
      </c>
      <c r="F3635" s="12" t="s">
        <v>503</v>
      </c>
      <c r="G3635" s="12" t="s">
        <v>504</v>
      </c>
    </row>
    <row r="3636" spans="1:7" ht="29.1" customHeight="1">
      <c r="A3636" s="18" t="s">
        <v>2398</v>
      </c>
      <c r="B3636" s="19" t="s">
        <v>2399</v>
      </c>
      <c r="C3636" s="18" t="s">
        <v>14</v>
      </c>
      <c r="D3636" s="18" t="s">
        <v>15</v>
      </c>
      <c r="E3636" s="20">
        <v>1</v>
      </c>
      <c r="F3636" s="21">
        <v>0.37</v>
      </c>
      <c r="G3636" s="21">
        <f>TRUNC(TRUNC(E3636,8)*F3636,2)</f>
        <v>0.37</v>
      </c>
    </row>
    <row r="3637" spans="1:7" ht="29.1" customHeight="1">
      <c r="A3637" s="18" t="s">
        <v>2400</v>
      </c>
      <c r="B3637" s="19" t="s">
        <v>2401</v>
      </c>
      <c r="C3637" s="18" t="s">
        <v>14</v>
      </c>
      <c r="D3637" s="18" t="s">
        <v>15</v>
      </c>
      <c r="E3637" s="20">
        <v>1</v>
      </c>
      <c r="F3637" s="21">
        <v>0.08</v>
      </c>
      <c r="G3637" s="21">
        <f>TRUNC(TRUNC(E3637,8)*F3637,2)</f>
        <v>0.08</v>
      </c>
    </row>
    <row r="3638" spans="1:7" ht="15" customHeight="1">
      <c r="A3638" s="1"/>
      <c r="B3638" s="1"/>
      <c r="C3638" s="1"/>
      <c r="D3638" s="1"/>
      <c r="E3638" s="77" t="s">
        <v>521</v>
      </c>
      <c r="F3638" s="77"/>
      <c r="G3638" s="22">
        <f>SUM(G3636:G3637)</f>
        <v>0.45</v>
      </c>
    </row>
    <row r="3639" spans="1:7" ht="15" customHeight="1">
      <c r="A3639" s="1"/>
      <c r="B3639" s="1"/>
      <c r="C3639" s="1"/>
      <c r="D3639" s="1"/>
      <c r="E3639" s="78" t="s">
        <v>522</v>
      </c>
      <c r="F3639" s="78"/>
      <c r="G3639" s="4">
        <f>SUM(G3638)</f>
        <v>0.45</v>
      </c>
    </row>
    <row r="3640" spans="1:7" ht="15" customHeight="1">
      <c r="A3640" s="1"/>
      <c r="B3640" s="1"/>
      <c r="C3640" s="1"/>
      <c r="D3640" s="1"/>
      <c r="E3640" s="78" t="s">
        <v>523</v>
      </c>
      <c r="F3640" s="78"/>
      <c r="G3640" s="4">
        <f>ROUND(G3639*(0/100),2)</f>
        <v>0</v>
      </c>
    </row>
    <row r="3641" spans="1:7" ht="15" customHeight="1">
      <c r="A3641" s="1"/>
      <c r="B3641" s="1"/>
      <c r="C3641" s="1"/>
      <c r="D3641" s="1"/>
      <c r="E3641" s="78" t="s">
        <v>524</v>
      </c>
      <c r="F3641" s="78"/>
      <c r="G3641" s="4">
        <f>G3640+G3639</f>
        <v>0.45</v>
      </c>
    </row>
    <row r="3642" spans="1:7" ht="9.9499999999999993" customHeight="1">
      <c r="A3642" s="1"/>
      <c r="B3642" s="1"/>
      <c r="C3642" s="1"/>
      <c r="D3642" s="1"/>
      <c r="E3642" s="79"/>
      <c r="F3642" s="79"/>
      <c r="G3642" s="79"/>
    </row>
    <row r="3643" spans="1:7" ht="20.100000000000001" customHeight="1">
      <c r="A3643" s="80" t="s">
        <v>2402</v>
      </c>
      <c r="B3643" s="80"/>
      <c r="C3643" s="80"/>
      <c r="D3643" s="80"/>
      <c r="E3643" s="80"/>
      <c r="F3643" s="80"/>
      <c r="G3643" s="80"/>
    </row>
    <row r="3644" spans="1:7" ht="15" customHeight="1">
      <c r="A3644" s="76" t="s">
        <v>518</v>
      </c>
      <c r="B3644" s="76"/>
      <c r="C3644" s="12" t="s">
        <v>4</v>
      </c>
      <c r="D3644" s="12" t="s">
        <v>501</v>
      </c>
      <c r="E3644" s="12" t="s">
        <v>502</v>
      </c>
      <c r="F3644" s="12" t="s">
        <v>503</v>
      </c>
      <c r="G3644" s="12" t="s">
        <v>504</v>
      </c>
    </row>
    <row r="3645" spans="1:7" ht="29.1" customHeight="1">
      <c r="A3645" s="18" t="s">
        <v>2398</v>
      </c>
      <c r="B3645" s="19" t="s">
        <v>2399</v>
      </c>
      <c r="C3645" s="18" t="s">
        <v>14</v>
      </c>
      <c r="D3645" s="18" t="s">
        <v>15</v>
      </c>
      <c r="E3645" s="20">
        <v>1</v>
      </c>
      <c r="F3645" s="21">
        <v>0.37</v>
      </c>
      <c r="G3645" s="21">
        <f>TRUNC(TRUNC(E3645,8)*F3645,2)</f>
        <v>0.37</v>
      </c>
    </row>
    <row r="3646" spans="1:7" ht="29.1" customHeight="1">
      <c r="A3646" s="18" t="s">
        <v>2400</v>
      </c>
      <c r="B3646" s="19" t="s">
        <v>2401</v>
      </c>
      <c r="C3646" s="18" t="s">
        <v>14</v>
      </c>
      <c r="D3646" s="18" t="s">
        <v>15</v>
      </c>
      <c r="E3646" s="20">
        <v>1</v>
      </c>
      <c r="F3646" s="21">
        <v>0.08</v>
      </c>
      <c r="G3646" s="21">
        <f>TRUNC(TRUNC(E3646,8)*F3646,2)</f>
        <v>0.08</v>
      </c>
    </row>
    <row r="3647" spans="1:7" ht="29.1" customHeight="1">
      <c r="A3647" s="18" t="s">
        <v>2403</v>
      </c>
      <c r="B3647" s="19" t="s">
        <v>2404</v>
      </c>
      <c r="C3647" s="18" t="s">
        <v>14</v>
      </c>
      <c r="D3647" s="18" t="s">
        <v>15</v>
      </c>
      <c r="E3647" s="20">
        <v>1</v>
      </c>
      <c r="F3647" s="21">
        <v>0.28000000000000003</v>
      </c>
      <c r="G3647" s="21">
        <f>TRUNC(TRUNC(E3647,8)*F3647,2)</f>
        <v>0.28000000000000003</v>
      </c>
    </row>
    <row r="3648" spans="1:7" ht="29.1" customHeight="1">
      <c r="A3648" s="18" t="s">
        <v>2405</v>
      </c>
      <c r="B3648" s="19" t="s">
        <v>2406</v>
      </c>
      <c r="C3648" s="18" t="s">
        <v>14</v>
      </c>
      <c r="D3648" s="18" t="s">
        <v>15</v>
      </c>
      <c r="E3648" s="20">
        <v>1</v>
      </c>
      <c r="F3648" s="21">
        <v>0.5</v>
      </c>
      <c r="G3648" s="21">
        <f>TRUNC(TRUNC(E3648,8)*F3648,2)</f>
        <v>0.5</v>
      </c>
    </row>
    <row r="3649" spans="1:7" ht="15" customHeight="1">
      <c r="A3649" s="1"/>
      <c r="B3649" s="1"/>
      <c r="C3649" s="1"/>
      <c r="D3649" s="1"/>
      <c r="E3649" s="77" t="s">
        <v>521</v>
      </c>
      <c r="F3649" s="77"/>
      <c r="G3649" s="22">
        <f>SUM(G3645:G3648)</f>
        <v>1.23</v>
      </c>
    </row>
    <row r="3650" spans="1:7" ht="15" customHeight="1">
      <c r="A3650" s="1"/>
      <c r="B3650" s="1"/>
      <c r="C3650" s="1"/>
      <c r="D3650" s="1"/>
      <c r="E3650" s="78" t="s">
        <v>522</v>
      </c>
      <c r="F3650" s="78"/>
      <c r="G3650" s="4">
        <f>SUM(G3649)</f>
        <v>1.23</v>
      </c>
    </row>
    <row r="3651" spans="1:7" ht="15" customHeight="1">
      <c r="A3651" s="1"/>
      <c r="B3651" s="1"/>
      <c r="C3651" s="1"/>
      <c r="D3651" s="1"/>
      <c r="E3651" s="78" t="s">
        <v>523</v>
      </c>
      <c r="F3651" s="78"/>
      <c r="G3651" s="4">
        <f>ROUND(G3650*(0/100),2)</f>
        <v>0</v>
      </c>
    </row>
    <row r="3652" spans="1:7" ht="15" customHeight="1">
      <c r="A3652" s="1"/>
      <c r="B3652" s="1"/>
      <c r="C3652" s="1"/>
      <c r="D3652" s="1"/>
      <c r="E3652" s="78" t="s">
        <v>524</v>
      </c>
      <c r="F3652" s="78"/>
      <c r="G3652" s="4">
        <f>G3651+G3650</f>
        <v>1.23</v>
      </c>
    </row>
    <row r="3653" spans="1:7" ht="9.9499999999999993" customHeight="1">
      <c r="A3653" s="1"/>
      <c r="B3653" s="1"/>
      <c r="C3653" s="1"/>
      <c r="D3653" s="1"/>
      <c r="E3653" s="79"/>
      <c r="F3653" s="79"/>
      <c r="G3653" s="79"/>
    </row>
    <row r="3654" spans="1:7" ht="20.100000000000001" customHeight="1">
      <c r="A3654" s="80" t="s">
        <v>2407</v>
      </c>
      <c r="B3654" s="80"/>
      <c r="C3654" s="80"/>
      <c r="D3654" s="80"/>
      <c r="E3654" s="80"/>
      <c r="F3654" s="80"/>
      <c r="G3654" s="80"/>
    </row>
    <row r="3655" spans="1:7" ht="15" customHeight="1">
      <c r="A3655" s="76" t="s">
        <v>557</v>
      </c>
      <c r="B3655" s="76"/>
      <c r="C3655" s="12" t="s">
        <v>4</v>
      </c>
      <c r="D3655" s="12" t="s">
        <v>501</v>
      </c>
      <c r="E3655" s="12" t="s">
        <v>502</v>
      </c>
      <c r="F3655" s="12" t="s">
        <v>503</v>
      </c>
      <c r="G3655" s="12" t="s">
        <v>504</v>
      </c>
    </row>
    <row r="3656" spans="1:7" ht="21" customHeight="1">
      <c r="A3656" s="18" t="s">
        <v>2408</v>
      </c>
      <c r="B3656" s="19" t="s">
        <v>2409</v>
      </c>
      <c r="C3656" s="18" t="s">
        <v>14</v>
      </c>
      <c r="D3656" s="18" t="s">
        <v>58</v>
      </c>
      <c r="E3656" s="20">
        <v>1.2799999999999999E-4</v>
      </c>
      <c r="F3656" s="21">
        <v>2897.59</v>
      </c>
      <c r="G3656" s="21">
        <f>TRUNC(TRUNC(E3656,8)*F3656,2)</f>
        <v>0.37</v>
      </c>
    </row>
    <row r="3657" spans="1:7" ht="15" customHeight="1">
      <c r="A3657" s="1"/>
      <c r="B3657" s="1"/>
      <c r="C3657" s="1"/>
      <c r="D3657" s="1"/>
      <c r="E3657" s="77" t="s">
        <v>558</v>
      </c>
      <c r="F3657" s="77"/>
      <c r="G3657" s="22">
        <f>SUM(G3656:G3656)</f>
        <v>0.37</v>
      </c>
    </row>
    <row r="3658" spans="1:7" ht="15" customHeight="1">
      <c r="A3658" s="1"/>
      <c r="B3658" s="1"/>
      <c r="C3658" s="1"/>
      <c r="D3658" s="1"/>
      <c r="E3658" s="78" t="s">
        <v>522</v>
      </c>
      <c r="F3658" s="78"/>
      <c r="G3658" s="4">
        <f>SUM(G3657)</f>
        <v>0.37</v>
      </c>
    </row>
    <row r="3659" spans="1:7" ht="15" customHeight="1">
      <c r="A3659" s="1"/>
      <c r="B3659" s="1"/>
      <c r="C3659" s="1"/>
      <c r="D3659" s="1"/>
      <c r="E3659" s="78" t="s">
        <v>523</v>
      </c>
      <c r="F3659" s="78"/>
      <c r="G3659" s="4">
        <f>ROUND(G3658*(0/100),2)</f>
        <v>0</v>
      </c>
    </row>
    <row r="3660" spans="1:7" ht="15" customHeight="1">
      <c r="A3660" s="1"/>
      <c r="B3660" s="1"/>
      <c r="C3660" s="1"/>
      <c r="D3660" s="1"/>
      <c r="E3660" s="78" t="s">
        <v>524</v>
      </c>
      <c r="F3660" s="78"/>
      <c r="G3660" s="4">
        <f>G3659+G3658</f>
        <v>0.37</v>
      </c>
    </row>
    <row r="3661" spans="1:7" ht="9.9499999999999993" customHeight="1">
      <c r="A3661" s="1"/>
      <c r="B3661" s="1"/>
      <c r="C3661" s="1"/>
      <c r="D3661" s="1"/>
      <c r="E3661" s="79"/>
      <c r="F3661" s="79"/>
      <c r="G3661" s="79"/>
    </row>
    <row r="3662" spans="1:7" ht="20.100000000000001" customHeight="1">
      <c r="A3662" s="80" t="s">
        <v>2410</v>
      </c>
      <c r="B3662" s="80"/>
      <c r="C3662" s="80"/>
      <c r="D3662" s="80"/>
      <c r="E3662" s="80"/>
      <c r="F3662" s="80"/>
      <c r="G3662" s="80"/>
    </row>
    <row r="3663" spans="1:7" ht="15" customHeight="1">
      <c r="A3663" s="76" t="s">
        <v>557</v>
      </c>
      <c r="B3663" s="76"/>
      <c r="C3663" s="12" t="s">
        <v>4</v>
      </c>
      <c r="D3663" s="12" t="s">
        <v>501</v>
      </c>
      <c r="E3663" s="12" t="s">
        <v>502</v>
      </c>
      <c r="F3663" s="12" t="s">
        <v>503</v>
      </c>
      <c r="G3663" s="12" t="s">
        <v>504</v>
      </c>
    </row>
    <row r="3664" spans="1:7" ht="21" customHeight="1">
      <c r="A3664" s="18" t="s">
        <v>2408</v>
      </c>
      <c r="B3664" s="19" t="s">
        <v>2409</v>
      </c>
      <c r="C3664" s="18" t="s">
        <v>14</v>
      </c>
      <c r="D3664" s="18" t="s">
        <v>58</v>
      </c>
      <c r="E3664" s="20">
        <v>2.9600000000000001E-5</v>
      </c>
      <c r="F3664" s="21">
        <v>2897.59</v>
      </c>
      <c r="G3664" s="21">
        <f>TRUNC(TRUNC(E3664,8)*F3664,2)</f>
        <v>0.08</v>
      </c>
    </row>
    <row r="3665" spans="1:7" ht="15" customHeight="1">
      <c r="A3665" s="1"/>
      <c r="B3665" s="1"/>
      <c r="C3665" s="1"/>
      <c r="D3665" s="1"/>
      <c r="E3665" s="77" t="s">
        <v>558</v>
      </c>
      <c r="F3665" s="77"/>
      <c r="G3665" s="22">
        <f>SUM(G3664:G3664)</f>
        <v>0.08</v>
      </c>
    </row>
    <row r="3666" spans="1:7" ht="15" customHeight="1">
      <c r="A3666" s="1"/>
      <c r="B3666" s="1"/>
      <c r="C3666" s="1"/>
      <c r="D3666" s="1"/>
      <c r="E3666" s="78" t="s">
        <v>522</v>
      </c>
      <c r="F3666" s="78"/>
      <c r="G3666" s="4">
        <f>SUM(G3665)</f>
        <v>0.08</v>
      </c>
    </row>
    <row r="3667" spans="1:7" ht="15" customHeight="1">
      <c r="A3667" s="1"/>
      <c r="B3667" s="1"/>
      <c r="C3667" s="1"/>
      <c r="D3667" s="1"/>
      <c r="E3667" s="78" t="s">
        <v>523</v>
      </c>
      <c r="F3667" s="78"/>
      <c r="G3667" s="4">
        <f>ROUND(G3666*(0/100),2)</f>
        <v>0</v>
      </c>
    </row>
    <row r="3668" spans="1:7" ht="15" customHeight="1">
      <c r="A3668" s="1"/>
      <c r="B3668" s="1"/>
      <c r="C3668" s="1"/>
      <c r="D3668" s="1"/>
      <c r="E3668" s="78" t="s">
        <v>524</v>
      </c>
      <c r="F3668" s="78"/>
      <c r="G3668" s="4">
        <f>G3667+G3666</f>
        <v>0.08</v>
      </c>
    </row>
    <row r="3669" spans="1:7" ht="9.9499999999999993" customHeight="1">
      <c r="A3669" s="1"/>
      <c r="B3669" s="1"/>
      <c r="C3669" s="1"/>
      <c r="D3669" s="1"/>
      <c r="E3669" s="79"/>
      <c r="F3669" s="79"/>
      <c r="G3669" s="79"/>
    </row>
    <row r="3670" spans="1:7" ht="20.100000000000001" customHeight="1">
      <c r="A3670" s="80" t="s">
        <v>2411</v>
      </c>
      <c r="B3670" s="80"/>
      <c r="C3670" s="80"/>
      <c r="D3670" s="80"/>
      <c r="E3670" s="80"/>
      <c r="F3670" s="80"/>
      <c r="G3670" s="80"/>
    </row>
    <row r="3671" spans="1:7" ht="15" customHeight="1">
      <c r="A3671" s="76" t="s">
        <v>557</v>
      </c>
      <c r="B3671" s="76"/>
      <c r="C3671" s="12" t="s">
        <v>4</v>
      </c>
      <c r="D3671" s="12" t="s">
        <v>501</v>
      </c>
      <c r="E3671" s="12" t="s">
        <v>502</v>
      </c>
      <c r="F3671" s="12" t="s">
        <v>503</v>
      </c>
      <c r="G3671" s="12" t="s">
        <v>504</v>
      </c>
    </row>
    <row r="3672" spans="1:7" ht="21" customHeight="1">
      <c r="A3672" s="18" t="s">
        <v>2408</v>
      </c>
      <c r="B3672" s="19" t="s">
        <v>2409</v>
      </c>
      <c r="C3672" s="18" t="s">
        <v>14</v>
      </c>
      <c r="D3672" s="18" t="s">
        <v>58</v>
      </c>
      <c r="E3672" s="20">
        <v>1E-4</v>
      </c>
      <c r="F3672" s="21">
        <v>2897.59</v>
      </c>
      <c r="G3672" s="21">
        <f>TRUNC(TRUNC(E3672,8)*F3672,2)</f>
        <v>0.28000000000000003</v>
      </c>
    </row>
    <row r="3673" spans="1:7" ht="15" customHeight="1">
      <c r="A3673" s="1"/>
      <c r="B3673" s="1"/>
      <c r="C3673" s="1"/>
      <c r="D3673" s="1"/>
      <c r="E3673" s="77" t="s">
        <v>558</v>
      </c>
      <c r="F3673" s="77"/>
      <c r="G3673" s="22">
        <f>SUM(G3672:G3672)</f>
        <v>0.28000000000000003</v>
      </c>
    </row>
    <row r="3674" spans="1:7" ht="15" customHeight="1">
      <c r="A3674" s="1"/>
      <c r="B3674" s="1"/>
      <c r="C3674" s="1"/>
      <c r="D3674" s="1"/>
      <c r="E3674" s="78" t="s">
        <v>522</v>
      </c>
      <c r="F3674" s="78"/>
      <c r="G3674" s="4">
        <f>SUM(G3673)</f>
        <v>0.28000000000000003</v>
      </c>
    </row>
    <row r="3675" spans="1:7" ht="15" customHeight="1">
      <c r="A3675" s="1"/>
      <c r="B3675" s="1"/>
      <c r="C3675" s="1"/>
      <c r="D3675" s="1"/>
      <c r="E3675" s="78" t="s">
        <v>523</v>
      </c>
      <c r="F3675" s="78"/>
      <c r="G3675" s="4">
        <f>ROUND(G3674*(0/100),2)</f>
        <v>0</v>
      </c>
    </row>
    <row r="3676" spans="1:7" ht="15" customHeight="1">
      <c r="A3676" s="1"/>
      <c r="B3676" s="1"/>
      <c r="C3676" s="1"/>
      <c r="D3676" s="1"/>
      <c r="E3676" s="78" t="s">
        <v>524</v>
      </c>
      <c r="F3676" s="78"/>
      <c r="G3676" s="4">
        <f>G3675+G3674</f>
        <v>0.28000000000000003</v>
      </c>
    </row>
    <row r="3677" spans="1:7" ht="9.9499999999999993" customHeight="1">
      <c r="A3677" s="1"/>
      <c r="B3677" s="1"/>
      <c r="C3677" s="1"/>
      <c r="D3677" s="1"/>
      <c r="E3677" s="79"/>
      <c r="F3677" s="79"/>
      <c r="G3677" s="79"/>
    </row>
    <row r="3678" spans="1:7" ht="20.100000000000001" customHeight="1">
      <c r="A3678" s="80" t="s">
        <v>2412</v>
      </c>
      <c r="B3678" s="80"/>
      <c r="C3678" s="80"/>
      <c r="D3678" s="80"/>
      <c r="E3678" s="80"/>
      <c r="F3678" s="80"/>
      <c r="G3678" s="80"/>
    </row>
    <row r="3679" spans="1:7" ht="15" customHeight="1">
      <c r="A3679" s="76" t="s">
        <v>1504</v>
      </c>
      <c r="B3679" s="76"/>
      <c r="C3679" s="12" t="s">
        <v>4</v>
      </c>
      <c r="D3679" s="12" t="s">
        <v>501</v>
      </c>
      <c r="E3679" s="12" t="s">
        <v>502</v>
      </c>
      <c r="F3679" s="12" t="s">
        <v>503</v>
      </c>
      <c r="G3679" s="12" t="s">
        <v>504</v>
      </c>
    </row>
    <row r="3680" spans="1:7" ht="21" customHeight="1">
      <c r="A3680" s="18" t="s">
        <v>1505</v>
      </c>
      <c r="B3680" s="19" t="s">
        <v>1506</v>
      </c>
      <c r="C3680" s="18" t="s">
        <v>14</v>
      </c>
      <c r="D3680" s="18" t="s">
        <v>1507</v>
      </c>
      <c r="E3680" s="20">
        <v>0.52</v>
      </c>
      <c r="F3680" s="21">
        <v>0.97</v>
      </c>
      <c r="G3680" s="21">
        <f>TRUNC(TRUNC(E3680,8)*F3680,2)</f>
        <v>0.5</v>
      </c>
    </row>
    <row r="3681" spans="1:7" ht="15" customHeight="1">
      <c r="A3681" s="1"/>
      <c r="B3681" s="1"/>
      <c r="C3681" s="1"/>
      <c r="D3681" s="1"/>
      <c r="E3681" s="77" t="s">
        <v>1508</v>
      </c>
      <c r="F3681" s="77"/>
      <c r="G3681" s="22">
        <f>SUM(G3680:G3680)</f>
        <v>0.5</v>
      </c>
    </row>
    <row r="3682" spans="1:7" ht="15" customHeight="1">
      <c r="A3682" s="1"/>
      <c r="B3682" s="1"/>
      <c r="C3682" s="1"/>
      <c r="D3682" s="1"/>
      <c r="E3682" s="78" t="s">
        <v>522</v>
      </c>
      <c r="F3682" s="78"/>
      <c r="G3682" s="4">
        <f>SUM(G3681)</f>
        <v>0.5</v>
      </c>
    </row>
    <row r="3683" spans="1:7" ht="15" customHeight="1">
      <c r="A3683" s="1"/>
      <c r="B3683" s="1"/>
      <c r="C3683" s="1"/>
      <c r="D3683" s="1"/>
      <c r="E3683" s="78" t="s">
        <v>523</v>
      </c>
      <c r="F3683" s="78"/>
      <c r="G3683" s="4">
        <f>ROUND(G3682*(0/100),2)</f>
        <v>0</v>
      </c>
    </row>
    <row r="3684" spans="1:7" ht="15" customHeight="1">
      <c r="A3684" s="1"/>
      <c r="B3684" s="1"/>
      <c r="C3684" s="1"/>
      <c r="D3684" s="1"/>
      <c r="E3684" s="78" t="s">
        <v>524</v>
      </c>
      <c r="F3684" s="78"/>
      <c r="G3684" s="4">
        <f>G3683+G3682</f>
        <v>0.5</v>
      </c>
    </row>
    <row r="3685" spans="1:7" ht="9.9499999999999993" customHeight="1">
      <c r="A3685" s="1"/>
      <c r="B3685" s="1"/>
      <c r="C3685" s="1"/>
      <c r="D3685" s="1"/>
      <c r="E3685" s="79"/>
      <c r="F3685" s="79"/>
      <c r="G3685" s="79"/>
    </row>
    <row r="3686" spans="1:7" ht="20.100000000000001" customHeight="1">
      <c r="A3686" s="80" t="s">
        <v>2413</v>
      </c>
      <c r="B3686" s="80"/>
      <c r="C3686" s="80"/>
      <c r="D3686" s="80"/>
      <c r="E3686" s="80"/>
      <c r="F3686" s="80"/>
      <c r="G3686" s="80"/>
    </row>
    <row r="3687" spans="1:7" ht="15" customHeight="1">
      <c r="A3687" s="76" t="s">
        <v>553</v>
      </c>
      <c r="B3687" s="76"/>
      <c r="C3687" s="12" t="s">
        <v>4</v>
      </c>
      <c r="D3687" s="12" t="s">
        <v>501</v>
      </c>
      <c r="E3687" s="12" t="s">
        <v>502</v>
      </c>
      <c r="F3687" s="12" t="s">
        <v>503</v>
      </c>
      <c r="G3687" s="12" t="s">
        <v>504</v>
      </c>
    </row>
    <row r="3688" spans="1:7" ht="15" customHeight="1">
      <c r="A3688" s="18" t="s">
        <v>1193</v>
      </c>
      <c r="B3688" s="19" t="s">
        <v>1194</v>
      </c>
      <c r="C3688" s="18" t="s">
        <v>14</v>
      </c>
      <c r="D3688" s="18" t="s">
        <v>58</v>
      </c>
      <c r="E3688" s="20">
        <v>4.8000000000000001E-2</v>
      </c>
      <c r="F3688" s="21">
        <v>3.95</v>
      </c>
      <c r="G3688" s="21">
        <f>TRUNC(TRUNC(E3688,8)*F3688,2)</f>
        <v>0.18</v>
      </c>
    </row>
    <row r="3689" spans="1:7" ht="21" customHeight="1">
      <c r="A3689" s="18" t="s">
        <v>2414</v>
      </c>
      <c r="B3689" s="19" t="s">
        <v>2415</v>
      </c>
      <c r="C3689" s="18" t="s">
        <v>14</v>
      </c>
      <c r="D3689" s="18" t="s">
        <v>58</v>
      </c>
      <c r="E3689" s="20">
        <v>1</v>
      </c>
      <c r="F3689" s="21">
        <v>66.34</v>
      </c>
      <c r="G3689" s="21">
        <f>TRUNC(TRUNC(E3689,8)*F3689,2)</f>
        <v>66.34</v>
      </c>
    </row>
    <row r="3690" spans="1:7" ht="15" customHeight="1">
      <c r="A3690" s="1"/>
      <c r="B3690" s="1"/>
      <c r="C3690" s="1"/>
      <c r="D3690" s="1"/>
      <c r="E3690" s="77" t="s">
        <v>555</v>
      </c>
      <c r="F3690" s="77"/>
      <c r="G3690" s="22">
        <f>SUM(G3688:G3689)</f>
        <v>66.52000000000001</v>
      </c>
    </row>
    <row r="3691" spans="1:7" ht="15" customHeight="1">
      <c r="A3691" s="76" t="s">
        <v>586</v>
      </c>
      <c r="B3691" s="76"/>
      <c r="C3691" s="12" t="s">
        <v>4</v>
      </c>
      <c r="D3691" s="12" t="s">
        <v>501</v>
      </c>
      <c r="E3691" s="12" t="s">
        <v>502</v>
      </c>
      <c r="F3691" s="12" t="s">
        <v>503</v>
      </c>
      <c r="G3691" s="12" t="s">
        <v>504</v>
      </c>
    </row>
    <row r="3692" spans="1:7" ht="21" customHeight="1">
      <c r="A3692" s="18" t="s">
        <v>778</v>
      </c>
      <c r="B3692" s="19" t="s">
        <v>779</v>
      </c>
      <c r="C3692" s="18" t="s">
        <v>14</v>
      </c>
      <c r="D3692" s="18" t="s">
        <v>15</v>
      </c>
      <c r="E3692" s="20">
        <v>0.17399999999999999</v>
      </c>
      <c r="F3692" s="21">
        <v>28.12</v>
      </c>
      <c r="G3692" s="21">
        <f>TRUNC(TRUNC(E3692,8)*F3692,2)</f>
        <v>4.8899999999999997</v>
      </c>
    </row>
    <row r="3693" spans="1:7" ht="15" customHeight="1">
      <c r="A3693" s="18" t="s">
        <v>607</v>
      </c>
      <c r="B3693" s="19" t="s">
        <v>608</v>
      </c>
      <c r="C3693" s="18" t="s">
        <v>14</v>
      </c>
      <c r="D3693" s="18" t="s">
        <v>15</v>
      </c>
      <c r="E3693" s="20">
        <v>5.4800000000000001E-2</v>
      </c>
      <c r="F3693" s="21">
        <v>22.1</v>
      </c>
      <c r="G3693" s="21">
        <f>TRUNC(TRUNC(E3693,8)*F3693,2)</f>
        <v>1.21</v>
      </c>
    </row>
    <row r="3694" spans="1:7" ht="18" customHeight="1">
      <c r="A3694" s="1"/>
      <c r="B3694" s="1"/>
      <c r="C3694" s="1"/>
      <c r="D3694" s="1"/>
      <c r="E3694" s="77" t="s">
        <v>589</v>
      </c>
      <c r="F3694" s="77"/>
      <c r="G3694" s="22">
        <f>SUM(G3692:G3693)</f>
        <v>6.1</v>
      </c>
    </row>
    <row r="3695" spans="1:7" ht="15" customHeight="1">
      <c r="A3695" s="1"/>
      <c r="B3695" s="1"/>
      <c r="C3695" s="1"/>
      <c r="D3695" s="1"/>
      <c r="E3695" s="78" t="s">
        <v>522</v>
      </c>
      <c r="F3695" s="78"/>
      <c r="G3695" s="4">
        <f>SUM(G3690,G3694)</f>
        <v>72.62</v>
      </c>
    </row>
    <row r="3696" spans="1:7" ht="15" customHeight="1">
      <c r="A3696" s="1"/>
      <c r="B3696" s="1"/>
      <c r="C3696" s="1"/>
      <c r="D3696" s="1"/>
      <c r="E3696" s="78" t="s">
        <v>523</v>
      </c>
      <c r="F3696" s="78"/>
      <c r="G3696" s="4">
        <f>ROUND(G3695*(0/100),2)</f>
        <v>0</v>
      </c>
    </row>
    <row r="3697" spans="1:7" ht="15" customHeight="1">
      <c r="A3697" s="1"/>
      <c r="B3697" s="1"/>
      <c r="C3697" s="1"/>
      <c r="D3697" s="1"/>
      <c r="E3697" s="78" t="s">
        <v>524</v>
      </c>
      <c r="F3697" s="78"/>
      <c r="G3697" s="4">
        <f>G3696+G3695</f>
        <v>72.62</v>
      </c>
    </row>
    <row r="3698" spans="1:7" ht="9.9499999999999993" customHeight="1">
      <c r="A3698" s="1"/>
      <c r="B3698" s="1"/>
      <c r="C3698" s="1"/>
      <c r="D3698" s="1"/>
      <c r="E3698" s="79"/>
      <c r="F3698" s="79"/>
      <c r="G3698" s="79"/>
    </row>
    <row r="3699" spans="1:7" ht="20.100000000000001" customHeight="1">
      <c r="A3699" s="80" t="s">
        <v>2416</v>
      </c>
      <c r="B3699" s="80"/>
      <c r="C3699" s="80"/>
      <c r="D3699" s="80"/>
      <c r="E3699" s="80"/>
      <c r="F3699" s="80"/>
      <c r="G3699" s="80"/>
    </row>
    <row r="3700" spans="1:7" ht="15" customHeight="1">
      <c r="A3700" s="76" t="s">
        <v>553</v>
      </c>
      <c r="B3700" s="76"/>
      <c r="C3700" s="12" t="s">
        <v>4</v>
      </c>
      <c r="D3700" s="12" t="s">
        <v>501</v>
      </c>
      <c r="E3700" s="12" t="s">
        <v>502</v>
      </c>
      <c r="F3700" s="12" t="s">
        <v>503</v>
      </c>
      <c r="G3700" s="12" t="s">
        <v>504</v>
      </c>
    </row>
    <row r="3701" spans="1:7" ht="15" customHeight="1">
      <c r="A3701" s="18" t="s">
        <v>1193</v>
      </c>
      <c r="B3701" s="19" t="s">
        <v>1194</v>
      </c>
      <c r="C3701" s="18" t="s">
        <v>14</v>
      </c>
      <c r="D3701" s="18" t="s">
        <v>58</v>
      </c>
      <c r="E3701" s="20">
        <v>3.32E-2</v>
      </c>
      <c r="F3701" s="21">
        <v>3.95</v>
      </c>
      <c r="G3701" s="21">
        <f>TRUNC(TRUNC(E3701,8)*F3701,2)</f>
        <v>0.13</v>
      </c>
    </row>
    <row r="3702" spans="1:7" ht="21" customHeight="1">
      <c r="A3702" s="18" t="s">
        <v>2417</v>
      </c>
      <c r="B3702" s="19" t="s">
        <v>2418</v>
      </c>
      <c r="C3702" s="18" t="s">
        <v>14</v>
      </c>
      <c r="D3702" s="18" t="s">
        <v>58</v>
      </c>
      <c r="E3702" s="20">
        <v>1</v>
      </c>
      <c r="F3702" s="21">
        <v>5.88</v>
      </c>
      <c r="G3702" s="21">
        <f>TRUNC(TRUNC(E3702,8)*F3702,2)</f>
        <v>5.88</v>
      </c>
    </row>
    <row r="3703" spans="1:7" ht="15" customHeight="1">
      <c r="A3703" s="1"/>
      <c r="B3703" s="1"/>
      <c r="C3703" s="1"/>
      <c r="D3703" s="1"/>
      <c r="E3703" s="77" t="s">
        <v>555</v>
      </c>
      <c r="F3703" s="77"/>
      <c r="G3703" s="22">
        <f>SUM(G3701:G3702)</f>
        <v>6.01</v>
      </c>
    </row>
    <row r="3704" spans="1:7" ht="15" customHeight="1">
      <c r="A3704" s="76" t="s">
        <v>586</v>
      </c>
      <c r="B3704" s="76"/>
      <c r="C3704" s="12" t="s">
        <v>4</v>
      </c>
      <c r="D3704" s="12" t="s">
        <v>501</v>
      </c>
      <c r="E3704" s="12" t="s">
        <v>502</v>
      </c>
      <c r="F3704" s="12" t="s">
        <v>503</v>
      </c>
      <c r="G3704" s="12" t="s">
        <v>504</v>
      </c>
    </row>
    <row r="3705" spans="1:7" ht="21" customHeight="1">
      <c r="A3705" s="18" t="s">
        <v>778</v>
      </c>
      <c r="B3705" s="19" t="s">
        <v>779</v>
      </c>
      <c r="C3705" s="18" t="s">
        <v>14</v>
      </c>
      <c r="D3705" s="18" t="s">
        <v>15</v>
      </c>
      <c r="E3705" s="20">
        <v>0.1232</v>
      </c>
      <c r="F3705" s="21">
        <v>28.12</v>
      </c>
      <c r="G3705" s="21">
        <f>TRUNC(TRUNC(E3705,8)*F3705,2)</f>
        <v>3.46</v>
      </c>
    </row>
    <row r="3706" spans="1:7" ht="15" customHeight="1">
      <c r="A3706" s="18" t="s">
        <v>607</v>
      </c>
      <c r="B3706" s="19" t="s">
        <v>608</v>
      </c>
      <c r="C3706" s="18" t="s">
        <v>14</v>
      </c>
      <c r="D3706" s="18" t="s">
        <v>15</v>
      </c>
      <c r="E3706" s="20">
        <v>3.8800000000000001E-2</v>
      </c>
      <c r="F3706" s="21">
        <v>22.1</v>
      </c>
      <c r="G3706" s="21">
        <f>TRUNC(TRUNC(E3706,8)*F3706,2)</f>
        <v>0.85</v>
      </c>
    </row>
    <row r="3707" spans="1:7" ht="18" customHeight="1">
      <c r="A3707" s="1"/>
      <c r="B3707" s="1"/>
      <c r="C3707" s="1"/>
      <c r="D3707" s="1"/>
      <c r="E3707" s="77" t="s">
        <v>589</v>
      </c>
      <c r="F3707" s="77"/>
      <c r="G3707" s="22">
        <f>SUM(G3705:G3706)</f>
        <v>4.3099999999999996</v>
      </c>
    </row>
    <row r="3708" spans="1:7" ht="15" customHeight="1">
      <c r="A3708" s="1"/>
      <c r="B3708" s="1"/>
      <c r="C3708" s="1"/>
      <c r="D3708" s="1"/>
      <c r="E3708" s="78" t="s">
        <v>522</v>
      </c>
      <c r="F3708" s="78"/>
      <c r="G3708" s="4">
        <f>SUM(G3703,G3707)</f>
        <v>10.32</v>
      </c>
    </row>
    <row r="3709" spans="1:7" ht="15" customHeight="1">
      <c r="A3709" s="1"/>
      <c r="B3709" s="1"/>
      <c r="C3709" s="1"/>
      <c r="D3709" s="1"/>
      <c r="E3709" s="78" t="s">
        <v>523</v>
      </c>
      <c r="F3709" s="78"/>
      <c r="G3709" s="4">
        <f>ROUND(G3708*(0/100),2)</f>
        <v>0</v>
      </c>
    </row>
    <row r="3710" spans="1:7" ht="15" customHeight="1">
      <c r="A3710" s="1"/>
      <c r="B3710" s="1"/>
      <c r="C3710" s="1"/>
      <c r="D3710" s="1"/>
      <c r="E3710" s="78" t="s">
        <v>524</v>
      </c>
      <c r="F3710" s="78"/>
      <c r="G3710" s="4">
        <f>G3709+G3708</f>
        <v>10.32</v>
      </c>
    </row>
    <row r="3711" spans="1:7" ht="9.9499999999999993" customHeight="1">
      <c r="A3711" s="1"/>
      <c r="B3711" s="1"/>
      <c r="C3711" s="1"/>
      <c r="D3711" s="1"/>
      <c r="E3711" s="79"/>
      <c r="F3711" s="79"/>
      <c r="G3711" s="79"/>
    </row>
    <row r="3712" spans="1:7" ht="20.100000000000001" customHeight="1">
      <c r="A3712" s="80" t="s">
        <v>2419</v>
      </c>
      <c r="B3712" s="80"/>
      <c r="C3712" s="80"/>
      <c r="D3712" s="80"/>
      <c r="E3712" s="80"/>
      <c r="F3712" s="80"/>
      <c r="G3712" s="80"/>
    </row>
    <row r="3713" spans="1:7" ht="15" customHeight="1">
      <c r="A3713" s="76" t="s">
        <v>553</v>
      </c>
      <c r="B3713" s="76"/>
      <c r="C3713" s="12" t="s">
        <v>4</v>
      </c>
      <c r="D3713" s="12" t="s">
        <v>501</v>
      </c>
      <c r="E3713" s="12" t="s">
        <v>502</v>
      </c>
      <c r="F3713" s="12" t="s">
        <v>503</v>
      </c>
      <c r="G3713" s="12" t="s">
        <v>504</v>
      </c>
    </row>
    <row r="3714" spans="1:7" ht="15" customHeight="1">
      <c r="A3714" s="18" t="s">
        <v>1193</v>
      </c>
      <c r="B3714" s="19" t="s">
        <v>1194</v>
      </c>
      <c r="C3714" s="18" t="s">
        <v>14</v>
      </c>
      <c r="D3714" s="18" t="s">
        <v>58</v>
      </c>
      <c r="E3714" s="20">
        <v>4.8000000000000001E-2</v>
      </c>
      <c r="F3714" s="21">
        <v>3.95</v>
      </c>
      <c r="G3714" s="21">
        <f>TRUNC(TRUNC(E3714,8)*F3714,2)</f>
        <v>0.18</v>
      </c>
    </row>
    <row r="3715" spans="1:7" ht="21" customHeight="1">
      <c r="A3715" s="18" t="s">
        <v>2420</v>
      </c>
      <c r="B3715" s="19" t="s">
        <v>2421</v>
      </c>
      <c r="C3715" s="18" t="s">
        <v>14</v>
      </c>
      <c r="D3715" s="18" t="s">
        <v>58</v>
      </c>
      <c r="E3715" s="20">
        <v>1</v>
      </c>
      <c r="F3715" s="21">
        <v>24.05</v>
      </c>
      <c r="G3715" s="21">
        <f>TRUNC(TRUNC(E3715,8)*F3715,2)</f>
        <v>24.05</v>
      </c>
    </row>
    <row r="3716" spans="1:7" ht="15" customHeight="1">
      <c r="A3716" s="1"/>
      <c r="B3716" s="1"/>
      <c r="C3716" s="1"/>
      <c r="D3716" s="1"/>
      <c r="E3716" s="77" t="s">
        <v>555</v>
      </c>
      <c r="F3716" s="77"/>
      <c r="G3716" s="22">
        <f>SUM(G3714:G3715)</f>
        <v>24.23</v>
      </c>
    </row>
    <row r="3717" spans="1:7" ht="15" customHeight="1">
      <c r="A3717" s="76" t="s">
        <v>586</v>
      </c>
      <c r="B3717" s="76"/>
      <c r="C3717" s="12" t="s">
        <v>4</v>
      </c>
      <c r="D3717" s="12" t="s">
        <v>501</v>
      </c>
      <c r="E3717" s="12" t="s">
        <v>502</v>
      </c>
      <c r="F3717" s="12" t="s">
        <v>503</v>
      </c>
      <c r="G3717" s="12" t="s">
        <v>504</v>
      </c>
    </row>
    <row r="3718" spans="1:7" ht="21" customHeight="1">
      <c r="A3718" s="18" t="s">
        <v>778</v>
      </c>
      <c r="B3718" s="19" t="s">
        <v>779</v>
      </c>
      <c r="C3718" s="18" t="s">
        <v>14</v>
      </c>
      <c r="D3718" s="18" t="s">
        <v>15</v>
      </c>
      <c r="E3718" s="20">
        <v>0.1232</v>
      </c>
      <c r="F3718" s="21">
        <v>28.12</v>
      </c>
      <c r="G3718" s="21">
        <f>TRUNC(TRUNC(E3718,8)*F3718,2)</f>
        <v>3.46</v>
      </c>
    </row>
    <row r="3719" spans="1:7" ht="15" customHeight="1">
      <c r="A3719" s="18" t="s">
        <v>607</v>
      </c>
      <c r="B3719" s="19" t="s">
        <v>608</v>
      </c>
      <c r="C3719" s="18" t="s">
        <v>14</v>
      </c>
      <c r="D3719" s="18" t="s">
        <v>15</v>
      </c>
      <c r="E3719" s="20">
        <v>3.8800000000000001E-2</v>
      </c>
      <c r="F3719" s="21">
        <v>22.1</v>
      </c>
      <c r="G3719" s="21">
        <f>TRUNC(TRUNC(E3719,8)*F3719,2)</f>
        <v>0.85</v>
      </c>
    </row>
    <row r="3720" spans="1:7" ht="18" customHeight="1">
      <c r="A3720" s="1"/>
      <c r="B3720" s="1"/>
      <c r="C3720" s="1"/>
      <c r="D3720" s="1"/>
      <c r="E3720" s="77" t="s">
        <v>589</v>
      </c>
      <c r="F3720" s="77"/>
      <c r="G3720" s="22">
        <f>SUM(G3718:G3719)</f>
        <v>4.3099999999999996</v>
      </c>
    </row>
    <row r="3721" spans="1:7" ht="15" customHeight="1">
      <c r="A3721" s="1"/>
      <c r="B3721" s="1"/>
      <c r="C3721" s="1"/>
      <c r="D3721" s="1"/>
      <c r="E3721" s="78" t="s">
        <v>522</v>
      </c>
      <c r="F3721" s="78"/>
      <c r="G3721" s="4">
        <f>SUM(G3716,G3720)</f>
        <v>28.54</v>
      </c>
    </row>
    <row r="3722" spans="1:7" ht="15" customHeight="1">
      <c r="A3722" s="1"/>
      <c r="B3722" s="1"/>
      <c r="C3722" s="1"/>
      <c r="D3722" s="1"/>
      <c r="E3722" s="78" t="s">
        <v>523</v>
      </c>
      <c r="F3722" s="78"/>
      <c r="G3722" s="4">
        <f>ROUND(G3721*(0/100),2)</f>
        <v>0</v>
      </c>
    </row>
    <row r="3723" spans="1:7" ht="15" customHeight="1">
      <c r="A3723" s="1"/>
      <c r="B3723" s="1"/>
      <c r="C3723" s="1"/>
      <c r="D3723" s="1"/>
      <c r="E3723" s="78" t="s">
        <v>524</v>
      </c>
      <c r="F3723" s="78"/>
      <c r="G3723" s="4">
        <f>G3722+G3721</f>
        <v>28.54</v>
      </c>
    </row>
  </sheetData>
  <mergeCells count="2560">
    <mergeCell ref="A1:G1"/>
    <mergeCell ref="E2:G2"/>
    <mergeCell ref="A3:G3"/>
    <mergeCell ref="A4:B4"/>
    <mergeCell ref="E11:F11"/>
    <mergeCell ref="E37:F37"/>
    <mergeCell ref="E38:F38"/>
    <mergeCell ref="E39:F39"/>
    <mergeCell ref="E40:G40"/>
    <mergeCell ref="A41:G41"/>
    <mergeCell ref="E30:F30"/>
    <mergeCell ref="A31:B31"/>
    <mergeCell ref="E33:F33"/>
    <mergeCell ref="A34:B34"/>
    <mergeCell ref="E36:F36"/>
    <mergeCell ref="E19:F19"/>
    <mergeCell ref="E20:F20"/>
    <mergeCell ref="E21:G21"/>
    <mergeCell ref="A22:G22"/>
    <mergeCell ref="A23:B23"/>
    <mergeCell ref="A12:B12"/>
    <mergeCell ref="E14:F14"/>
    <mergeCell ref="A15:B15"/>
    <mergeCell ref="E17:F17"/>
    <mergeCell ref="E18:F18"/>
    <mergeCell ref="A72:B72"/>
    <mergeCell ref="E74:F74"/>
    <mergeCell ref="E75:F75"/>
    <mergeCell ref="E76:F76"/>
    <mergeCell ref="E77:F77"/>
    <mergeCell ref="A60:G60"/>
    <mergeCell ref="A61:B61"/>
    <mergeCell ref="E68:F68"/>
    <mergeCell ref="A69:B69"/>
    <mergeCell ref="E71:F71"/>
    <mergeCell ref="E55:F55"/>
    <mergeCell ref="E56:F56"/>
    <mergeCell ref="E57:F57"/>
    <mergeCell ref="E58:F58"/>
    <mergeCell ref="E59:G59"/>
    <mergeCell ref="A42:B42"/>
    <mergeCell ref="E49:F49"/>
    <mergeCell ref="A50:B50"/>
    <mergeCell ref="E52:F52"/>
    <mergeCell ref="A53:B53"/>
    <mergeCell ref="A101:B101"/>
    <mergeCell ref="E103:F103"/>
    <mergeCell ref="E104:F104"/>
    <mergeCell ref="E105:F105"/>
    <mergeCell ref="E106:F106"/>
    <mergeCell ref="E92:F92"/>
    <mergeCell ref="E93:G93"/>
    <mergeCell ref="A94:G94"/>
    <mergeCell ref="A95:B95"/>
    <mergeCell ref="E100:F100"/>
    <mergeCell ref="E86:F86"/>
    <mergeCell ref="A87:B87"/>
    <mergeCell ref="E89:F89"/>
    <mergeCell ref="E90:F90"/>
    <mergeCell ref="E91:F91"/>
    <mergeCell ref="E78:G78"/>
    <mergeCell ref="A79:G79"/>
    <mergeCell ref="A80:B80"/>
    <mergeCell ref="E82:F82"/>
    <mergeCell ref="A83:B83"/>
    <mergeCell ref="E129:F129"/>
    <mergeCell ref="E130:F130"/>
    <mergeCell ref="E131:F131"/>
    <mergeCell ref="E132:G132"/>
    <mergeCell ref="A133:G133"/>
    <mergeCell ref="A120:G120"/>
    <mergeCell ref="A121:B121"/>
    <mergeCell ref="E125:F125"/>
    <mergeCell ref="A126:B126"/>
    <mergeCell ref="E128:F128"/>
    <mergeCell ref="E115:F115"/>
    <mergeCell ref="E116:F116"/>
    <mergeCell ref="E117:F117"/>
    <mergeCell ref="E118:F118"/>
    <mergeCell ref="E119:G119"/>
    <mergeCell ref="E107:G107"/>
    <mergeCell ref="A108:G108"/>
    <mergeCell ref="A109:B109"/>
    <mergeCell ref="E112:F112"/>
    <mergeCell ref="A113:B113"/>
    <mergeCell ref="E159:F159"/>
    <mergeCell ref="E160:F160"/>
    <mergeCell ref="E161:F161"/>
    <mergeCell ref="E162:G162"/>
    <mergeCell ref="A163:G163"/>
    <mergeCell ref="E150:F150"/>
    <mergeCell ref="A151:B151"/>
    <mergeCell ref="E155:F155"/>
    <mergeCell ref="A156:B156"/>
    <mergeCell ref="E158:F158"/>
    <mergeCell ref="E143:F143"/>
    <mergeCell ref="E144:F144"/>
    <mergeCell ref="E145:G145"/>
    <mergeCell ref="A146:G146"/>
    <mergeCell ref="A147:B147"/>
    <mergeCell ref="A134:B134"/>
    <mergeCell ref="E138:F138"/>
    <mergeCell ref="A139:B139"/>
    <mergeCell ref="E141:F141"/>
    <mergeCell ref="E142:F142"/>
    <mergeCell ref="A190:B190"/>
    <mergeCell ref="E193:F193"/>
    <mergeCell ref="E194:F194"/>
    <mergeCell ref="E195:F195"/>
    <mergeCell ref="E196:F196"/>
    <mergeCell ref="A180:G180"/>
    <mergeCell ref="A181:B181"/>
    <mergeCell ref="E184:F184"/>
    <mergeCell ref="A185:B185"/>
    <mergeCell ref="E189:F189"/>
    <mergeCell ref="E175:F175"/>
    <mergeCell ref="E176:F176"/>
    <mergeCell ref="E177:F177"/>
    <mergeCell ref="E178:F178"/>
    <mergeCell ref="E179:G179"/>
    <mergeCell ref="A164:B164"/>
    <mergeCell ref="E167:F167"/>
    <mergeCell ref="A168:B168"/>
    <mergeCell ref="E172:F172"/>
    <mergeCell ref="A173:B173"/>
    <mergeCell ref="A219:B219"/>
    <mergeCell ref="E221:F221"/>
    <mergeCell ref="E222:F222"/>
    <mergeCell ref="E223:F223"/>
    <mergeCell ref="E224:F224"/>
    <mergeCell ref="A210:G210"/>
    <mergeCell ref="A211:B211"/>
    <mergeCell ref="E214:F214"/>
    <mergeCell ref="A215:B215"/>
    <mergeCell ref="E218:F218"/>
    <mergeCell ref="E205:F205"/>
    <mergeCell ref="E206:F206"/>
    <mergeCell ref="E207:F207"/>
    <mergeCell ref="E208:F208"/>
    <mergeCell ref="E209:G209"/>
    <mergeCell ref="E197:G197"/>
    <mergeCell ref="A198:G198"/>
    <mergeCell ref="A199:B199"/>
    <mergeCell ref="E202:F202"/>
    <mergeCell ref="A203:B203"/>
    <mergeCell ref="A248:B248"/>
    <mergeCell ref="E250:F250"/>
    <mergeCell ref="E251:F251"/>
    <mergeCell ref="E252:F252"/>
    <mergeCell ref="E253:F253"/>
    <mergeCell ref="E241:F241"/>
    <mergeCell ref="E242:G242"/>
    <mergeCell ref="A243:G243"/>
    <mergeCell ref="A244:B244"/>
    <mergeCell ref="E247:F247"/>
    <mergeCell ref="E235:F235"/>
    <mergeCell ref="A236:B236"/>
    <mergeCell ref="E238:F238"/>
    <mergeCell ref="E239:F239"/>
    <mergeCell ref="E240:F240"/>
    <mergeCell ref="E225:G225"/>
    <mergeCell ref="A226:G226"/>
    <mergeCell ref="A227:B227"/>
    <mergeCell ref="E230:F230"/>
    <mergeCell ref="A231:B231"/>
    <mergeCell ref="A276:B276"/>
    <mergeCell ref="E278:F278"/>
    <mergeCell ref="E279:F279"/>
    <mergeCell ref="E280:F280"/>
    <mergeCell ref="E281:F281"/>
    <mergeCell ref="A267:G267"/>
    <mergeCell ref="A268:B268"/>
    <mergeCell ref="E271:F271"/>
    <mergeCell ref="A272:B272"/>
    <mergeCell ref="E275:F275"/>
    <mergeCell ref="E262:F262"/>
    <mergeCell ref="E263:F263"/>
    <mergeCell ref="E264:F264"/>
    <mergeCell ref="E265:F265"/>
    <mergeCell ref="E266:G266"/>
    <mergeCell ref="E254:G254"/>
    <mergeCell ref="A255:G255"/>
    <mergeCell ref="A256:B256"/>
    <mergeCell ref="E259:F259"/>
    <mergeCell ref="A260:B260"/>
    <mergeCell ref="A304:B304"/>
    <mergeCell ref="E306:F306"/>
    <mergeCell ref="E307:F307"/>
    <mergeCell ref="E308:F308"/>
    <mergeCell ref="E309:F309"/>
    <mergeCell ref="A295:G295"/>
    <mergeCell ref="A296:B296"/>
    <mergeCell ref="E299:F299"/>
    <mergeCell ref="A300:B300"/>
    <mergeCell ref="E303:F303"/>
    <mergeCell ref="E290:F290"/>
    <mergeCell ref="E291:F291"/>
    <mergeCell ref="E292:F292"/>
    <mergeCell ref="E293:F293"/>
    <mergeCell ref="E294:G294"/>
    <mergeCell ref="E282:G282"/>
    <mergeCell ref="A283:G283"/>
    <mergeCell ref="A284:B284"/>
    <mergeCell ref="E287:F287"/>
    <mergeCell ref="A288:B288"/>
    <mergeCell ref="A335:B335"/>
    <mergeCell ref="E338:F338"/>
    <mergeCell ref="A339:B339"/>
    <mergeCell ref="E341:F341"/>
    <mergeCell ref="E342:F342"/>
    <mergeCell ref="E328:F328"/>
    <mergeCell ref="E329:G329"/>
    <mergeCell ref="A330:G330"/>
    <mergeCell ref="A331:B331"/>
    <mergeCell ref="E334:F334"/>
    <mergeCell ref="E322:F322"/>
    <mergeCell ref="A323:B323"/>
    <mergeCell ref="E325:F325"/>
    <mergeCell ref="E326:F326"/>
    <mergeCell ref="E327:F327"/>
    <mergeCell ref="E310:G310"/>
    <mergeCell ref="A311:G311"/>
    <mergeCell ref="A312:B312"/>
    <mergeCell ref="E319:F319"/>
    <mergeCell ref="A320:B320"/>
    <mergeCell ref="A362:B362"/>
    <mergeCell ref="E369:F369"/>
    <mergeCell ref="A370:B370"/>
    <mergeCell ref="E372:F372"/>
    <mergeCell ref="A373:B373"/>
    <mergeCell ref="E357:F357"/>
    <mergeCell ref="E358:F358"/>
    <mergeCell ref="E359:F359"/>
    <mergeCell ref="E360:G360"/>
    <mergeCell ref="A361:G361"/>
    <mergeCell ref="E349:F349"/>
    <mergeCell ref="A350:B350"/>
    <mergeCell ref="E352:F352"/>
    <mergeCell ref="A353:B353"/>
    <mergeCell ref="E356:F356"/>
    <mergeCell ref="E343:F343"/>
    <mergeCell ref="E344:F344"/>
    <mergeCell ref="E345:G345"/>
    <mergeCell ref="A346:G346"/>
    <mergeCell ref="A347:B347"/>
    <mergeCell ref="E398:G398"/>
    <mergeCell ref="A399:G399"/>
    <mergeCell ref="A400:B400"/>
    <mergeCell ref="E407:F407"/>
    <mergeCell ref="A408:B408"/>
    <mergeCell ref="A392:B392"/>
    <mergeCell ref="E394:F394"/>
    <mergeCell ref="E395:F395"/>
    <mergeCell ref="E396:F396"/>
    <mergeCell ref="E397:F397"/>
    <mergeCell ref="A380:G380"/>
    <mergeCell ref="A381:B381"/>
    <mergeCell ref="E388:F388"/>
    <mergeCell ref="A389:B389"/>
    <mergeCell ref="E391:F391"/>
    <mergeCell ref="E375:F375"/>
    <mergeCell ref="E376:F376"/>
    <mergeCell ref="E377:F377"/>
    <mergeCell ref="E378:F378"/>
    <mergeCell ref="E379:G379"/>
    <mergeCell ref="A430:B430"/>
    <mergeCell ref="E436:F436"/>
    <mergeCell ref="A437:B437"/>
    <mergeCell ref="E440:F440"/>
    <mergeCell ref="E441:F441"/>
    <mergeCell ref="E425:F425"/>
    <mergeCell ref="E426:F426"/>
    <mergeCell ref="E427:F427"/>
    <mergeCell ref="E428:G428"/>
    <mergeCell ref="A429:G429"/>
    <mergeCell ref="E416:F416"/>
    <mergeCell ref="E417:G417"/>
    <mergeCell ref="A418:G418"/>
    <mergeCell ref="A419:B419"/>
    <mergeCell ref="E424:F424"/>
    <mergeCell ref="E410:F410"/>
    <mergeCell ref="A411:B411"/>
    <mergeCell ref="E413:F413"/>
    <mergeCell ref="E414:F414"/>
    <mergeCell ref="E415:F415"/>
    <mergeCell ref="E463:F463"/>
    <mergeCell ref="E464:G464"/>
    <mergeCell ref="A465:G465"/>
    <mergeCell ref="A466:B466"/>
    <mergeCell ref="E468:F468"/>
    <mergeCell ref="A454:G454"/>
    <mergeCell ref="A455:B455"/>
    <mergeCell ref="E460:F460"/>
    <mergeCell ref="E461:F461"/>
    <mergeCell ref="E462:F462"/>
    <mergeCell ref="E449:F449"/>
    <mergeCell ref="E450:F450"/>
    <mergeCell ref="E451:F451"/>
    <mergeCell ref="E452:F452"/>
    <mergeCell ref="E453:G453"/>
    <mergeCell ref="E442:F442"/>
    <mergeCell ref="E443:F443"/>
    <mergeCell ref="E444:G444"/>
    <mergeCell ref="A445:G445"/>
    <mergeCell ref="A446:B446"/>
    <mergeCell ref="E486:F486"/>
    <mergeCell ref="E487:F487"/>
    <mergeCell ref="E488:G488"/>
    <mergeCell ref="A489:G489"/>
    <mergeCell ref="A490:B490"/>
    <mergeCell ref="E480:G480"/>
    <mergeCell ref="A481:G481"/>
    <mergeCell ref="A482:B482"/>
    <mergeCell ref="E484:F484"/>
    <mergeCell ref="E485:F485"/>
    <mergeCell ref="A474:B474"/>
    <mergeCell ref="E476:F476"/>
    <mergeCell ref="E477:F477"/>
    <mergeCell ref="E478:F478"/>
    <mergeCell ref="E479:F479"/>
    <mergeCell ref="E469:F469"/>
    <mergeCell ref="E470:F470"/>
    <mergeCell ref="E471:F471"/>
    <mergeCell ref="E472:G472"/>
    <mergeCell ref="A473:G473"/>
    <mergeCell ref="E513:F513"/>
    <mergeCell ref="E514:F514"/>
    <mergeCell ref="E515:F515"/>
    <mergeCell ref="E516:G516"/>
    <mergeCell ref="A517:G517"/>
    <mergeCell ref="E504:F504"/>
    <mergeCell ref="E505:G505"/>
    <mergeCell ref="A506:G506"/>
    <mergeCell ref="A507:B507"/>
    <mergeCell ref="E512:F512"/>
    <mergeCell ref="A497:G497"/>
    <mergeCell ref="A498:B498"/>
    <mergeCell ref="E501:F501"/>
    <mergeCell ref="E502:F502"/>
    <mergeCell ref="E503:F503"/>
    <mergeCell ref="E492:F492"/>
    <mergeCell ref="E493:F493"/>
    <mergeCell ref="E494:F494"/>
    <mergeCell ref="E495:F495"/>
    <mergeCell ref="E496:G496"/>
    <mergeCell ref="E536:F536"/>
    <mergeCell ref="E537:F537"/>
    <mergeCell ref="E538:F538"/>
    <mergeCell ref="E539:F539"/>
    <mergeCell ref="E540:G540"/>
    <mergeCell ref="E530:F530"/>
    <mergeCell ref="E531:F531"/>
    <mergeCell ref="E532:G532"/>
    <mergeCell ref="A533:G533"/>
    <mergeCell ref="A534:B534"/>
    <mergeCell ref="E524:G524"/>
    <mergeCell ref="A525:G525"/>
    <mergeCell ref="A526:B526"/>
    <mergeCell ref="E528:F528"/>
    <mergeCell ref="E529:F529"/>
    <mergeCell ref="A518:B518"/>
    <mergeCell ref="E520:F520"/>
    <mergeCell ref="E521:F521"/>
    <mergeCell ref="E522:F522"/>
    <mergeCell ref="E523:F523"/>
    <mergeCell ref="E561:G561"/>
    <mergeCell ref="A562:G562"/>
    <mergeCell ref="A563:B563"/>
    <mergeCell ref="E566:F566"/>
    <mergeCell ref="A567:B567"/>
    <mergeCell ref="A554:B554"/>
    <mergeCell ref="E557:F557"/>
    <mergeCell ref="E558:F558"/>
    <mergeCell ref="E559:F559"/>
    <mergeCell ref="E560:F560"/>
    <mergeCell ref="E547:F547"/>
    <mergeCell ref="E548:G548"/>
    <mergeCell ref="A549:G549"/>
    <mergeCell ref="A550:B550"/>
    <mergeCell ref="E553:F553"/>
    <mergeCell ref="A541:G541"/>
    <mergeCell ref="A542:B542"/>
    <mergeCell ref="E544:F544"/>
    <mergeCell ref="E545:F545"/>
    <mergeCell ref="E546:F546"/>
    <mergeCell ref="A589:B589"/>
    <mergeCell ref="E592:F592"/>
    <mergeCell ref="A593:B593"/>
    <mergeCell ref="E595:F595"/>
    <mergeCell ref="A596:B596"/>
    <mergeCell ref="E584:F584"/>
    <mergeCell ref="E585:F585"/>
    <mergeCell ref="E586:F586"/>
    <mergeCell ref="E587:G587"/>
    <mergeCell ref="A588:G588"/>
    <mergeCell ref="A575:G575"/>
    <mergeCell ref="A576:B576"/>
    <mergeCell ref="E579:F579"/>
    <mergeCell ref="A580:B580"/>
    <mergeCell ref="E583:F583"/>
    <mergeCell ref="E570:F570"/>
    <mergeCell ref="E571:F571"/>
    <mergeCell ref="E572:F572"/>
    <mergeCell ref="E573:F573"/>
    <mergeCell ref="E574:G574"/>
    <mergeCell ref="E630:F630"/>
    <mergeCell ref="E631:F631"/>
    <mergeCell ref="E632:F632"/>
    <mergeCell ref="E633:F633"/>
    <mergeCell ref="E634:G634"/>
    <mergeCell ref="A612:B612"/>
    <mergeCell ref="E619:F619"/>
    <mergeCell ref="A620:B620"/>
    <mergeCell ref="E623:F623"/>
    <mergeCell ref="A624:B624"/>
    <mergeCell ref="E605:F605"/>
    <mergeCell ref="E606:G606"/>
    <mergeCell ref="A607:G607"/>
    <mergeCell ref="A608:B608"/>
    <mergeCell ref="E611:F611"/>
    <mergeCell ref="E599:F599"/>
    <mergeCell ref="A600:B600"/>
    <mergeCell ref="E602:F602"/>
    <mergeCell ref="E603:F603"/>
    <mergeCell ref="E604:F604"/>
    <mergeCell ref="E657:F657"/>
    <mergeCell ref="E658:F658"/>
    <mergeCell ref="E659:G659"/>
    <mergeCell ref="A660:G660"/>
    <mergeCell ref="A661:B661"/>
    <mergeCell ref="A648:B648"/>
    <mergeCell ref="E650:F650"/>
    <mergeCell ref="A651:B651"/>
    <mergeCell ref="E655:F655"/>
    <mergeCell ref="E656:F656"/>
    <mergeCell ref="E643:F643"/>
    <mergeCell ref="E644:F644"/>
    <mergeCell ref="E645:F645"/>
    <mergeCell ref="E646:G646"/>
    <mergeCell ref="A647:G647"/>
    <mergeCell ref="A635:G635"/>
    <mergeCell ref="A636:B636"/>
    <mergeCell ref="E638:F638"/>
    <mergeCell ref="A639:B639"/>
    <mergeCell ref="E642:F642"/>
    <mergeCell ref="A685:B685"/>
    <mergeCell ref="E688:F688"/>
    <mergeCell ref="E689:F689"/>
    <mergeCell ref="E690:F690"/>
    <mergeCell ref="E691:F691"/>
    <mergeCell ref="E680:F680"/>
    <mergeCell ref="E681:F681"/>
    <mergeCell ref="E682:F682"/>
    <mergeCell ref="E683:G683"/>
    <mergeCell ref="A684:G684"/>
    <mergeCell ref="E673:F673"/>
    <mergeCell ref="E674:G674"/>
    <mergeCell ref="A675:G675"/>
    <mergeCell ref="A676:B676"/>
    <mergeCell ref="E679:F679"/>
    <mergeCell ref="E663:F663"/>
    <mergeCell ref="A664:B664"/>
    <mergeCell ref="E670:F670"/>
    <mergeCell ref="E671:F671"/>
    <mergeCell ref="E672:F672"/>
    <mergeCell ref="A711:G711"/>
    <mergeCell ref="A712:B712"/>
    <mergeCell ref="E714:F714"/>
    <mergeCell ref="E715:F715"/>
    <mergeCell ref="E716:F716"/>
    <mergeCell ref="E706:F706"/>
    <mergeCell ref="E707:F707"/>
    <mergeCell ref="E708:F708"/>
    <mergeCell ref="E709:F709"/>
    <mergeCell ref="E710:G710"/>
    <mergeCell ref="E699:F699"/>
    <mergeCell ref="E700:F700"/>
    <mergeCell ref="E701:G701"/>
    <mergeCell ref="A702:G702"/>
    <mergeCell ref="A703:B703"/>
    <mergeCell ref="E692:G692"/>
    <mergeCell ref="A693:G693"/>
    <mergeCell ref="A694:B694"/>
    <mergeCell ref="E697:F697"/>
    <mergeCell ref="E698:F698"/>
    <mergeCell ref="E742:F742"/>
    <mergeCell ref="E743:F743"/>
    <mergeCell ref="E744:F744"/>
    <mergeCell ref="E745:F745"/>
    <mergeCell ref="E746:G746"/>
    <mergeCell ref="E731:G731"/>
    <mergeCell ref="A732:G732"/>
    <mergeCell ref="A733:B733"/>
    <mergeCell ref="E735:F735"/>
    <mergeCell ref="A736:B736"/>
    <mergeCell ref="A723:B723"/>
    <mergeCell ref="E727:F727"/>
    <mergeCell ref="E728:F728"/>
    <mergeCell ref="E729:F729"/>
    <mergeCell ref="E730:F730"/>
    <mergeCell ref="E717:F717"/>
    <mergeCell ref="E718:G718"/>
    <mergeCell ref="A719:G719"/>
    <mergeCell ref="A720:B720"/>
    <mergeCell ref="E722:F722"/>
    <mergeCell ref="A766:B766"/>
    <mergeCell ref="E769:F769"/>
    <mergeCell ref="E770:F770"/>
    <mergeCell ref="E771:F771"/>
    <mergeCell ref="E772:F772"/>
    <mergeCell ref="E761:F761"/>
    <mergeCell ref="E762:F762"/>
    <mergeCell ref="E763:F763"/>
    <mergeCell ref="E764:G764"/>
    <mergeCell ref="A765:G765"/>
    <mergeCell ref="E754:F754"/>
    <mergeCell ref="E755:G755"/>
    <mergeCell ref="A756:G756"/>
    <mergeCell ref="A757:B757"/>
    <mergeCell ref="E760:F760"/>
    <mergeCell ref="A747:G747"/>
    <mergeCell ref="A748:B748"/>
    <mergeCell ref="E751:F751"/>
    <mergeCell ref="E752:F752"/>
    <mergeCell ref="E753:F753"/>
    <mergeCell ref="A791:G791"/>
    <mergeCell ref="A792:B792"/>
    <mergeCell ref="E799:F799"/>
    <mergeCell ref="A800:B800"/>
    <mergeCell ref="E802:F802"/>
    <mergeCell ref="E786:F786"/>
    <mergeCell ref="E787:F787"/>
    <mergeCell ref="E788:F788"/>
    <mergeCell ref="E789:F789"/>
    <mergeCell ref="E790:G790"/>
    <mergeCell ref="E780:F780"/>
    <mergeCell ref="E781:F781"/>
    <mergeCell ref="E782:G782"/>
    <mergeCell ref="A783:G783"/>
    <mergeCell ref="A784:B784"/>
    <mergeCell ref="E773:G773"/>
    <mergeCell ref="A774:G774"/>
    <mergeCell ref="A775:B775"/>
    <mergeCell ref="E778:F778"/>
    <mergeCell ref="E779:F779"/>
    <mergeCell ref="E827:F827"/>
    <mergeCell ref="E828:G828"/>
    <mergeCell ref="A829:G829"/>
    <mergeCell ref="A830:B830"/>
    <mergeCell ref="E833:F833"/>
    <mergeCell ref="E821:F821"/>
    <mergeCell ref="A822:B822"/>
    <mergeCell ref="E824:F824"/>
    <mergeCell ref="E825:F825"/>
    <mergeCell ref="E826:F826"/>
    <mergeCell ref="E809:G809"/>
    <mergeCell ref="A810:G810"/>
    <mergeCell ref="A811:B811"/>
    <mergeCell ref="E818:F818"/>
    <mergeCell ref="A819:B819"/>
    <mergeCell ref="A803:B803"/>
    <mergeCell ref="E805:F805"/>
    <mergeCell ref="E806:F806"/>
    <mergeCell ref="E807:F807"/>
    <mergeCell ref="E808:F808"/>
    <mergeCell ref="A853:G853"/>
    <mergeCell ref="A854:B854"/>
    <mergeCell ref="E856:F856"/>
    <mergeCell ref="A857:B857"/>
    <mergeCell ref="E862:F862"/>
    <mergeCell ref="E848:F848"/>
    <mergeCell ref="E849:F849"/>
    <mergeCell ref="E850:F850"/>
    <mergeCell ref="E851:F851"/>
    <mergeCell ref="E852:G852"/>
    <mergeCell ref="E840:G840"/>
    <mergeCell ref="A841:G841"/>
    <mergeCell ref="A842:B842"/>
    <mergeCell ref="E844:F844"/>
    <mergeCell ref="A845:B845"/>
    <mergeCell ref="A834:B834"/>
    <mergeCell ref="E836:F836"/>
    <mergeCell ref="E837:F837"/>
    <mergeCell ref="E838:F838"/>
    <mergeCell ref="E839:F839"/>
    <mergeCell ref="E880:F880"/>
    <mergeCell ref="E881:F881"/>
    <mergeCell ref="E882:G882"/>
    <mergeCell ref="A883:G883"/>
    <mergeCell ref="A884:B884"/>
    <mergeCell ref="E874:G874"/>
    <mergeCell ref="A875:G875"/>
    <mergeCell ref="A876:B876"/>
    <mergeCell ref="E878:F878"/>
    <mergeCell ref="E879:F879"/>
    <mergeCell ref="A868:B868"/>
    <mergeCell ref="E870:F870"/>
    <mergeCell ref="E871:F871"/>
    <mergeCell ref="E872:F872"/>
    <mergeCell ref="E873:F873"/>
    <mergeCell ref="E863:F863"/>
    <mergeCell ref="E864:F864"/>
    <mergeCell ref="E865:F865"/>
    <mergeCell ref="E866:G866"/>
    <mergeCell ref="A867:G867"/>
    <mergeCell ref="A904:B904"/>
    <mergeCell ref="E908:F908"/>
    <mergeCell ref="A909:B909"/>
    <mergeCell ref="E912:F912"/>
    <mergeCell ref="E913:F913"/>
    <mergeCell ref="E897:F897"/>
    <mergeCell ref="E898:G898"/>
    <mergeCell ref="A899:G899"/>
    <mergeCell ref="A900:B900"/>
    <mergeCell ref="E903:F903"/>
    <mergeCell ref="A891:G891"/>
    <mergeCell ref="A892:B892"/>
    <mergeCell ref="E894:F894"/>
    <mergeCell ref="E895:F895"/>
    <mergeCell ref="E896:F896"/>
    <mergeCell ref="E886:F886"/>
    <mergeCell ref="E887:F887"/>
    <mergeCell ref="E888:F888"/>
    <mergeCell ref="E889:F889"/>
    <mergeCell ref="E890:G890"/>
    <mergeCell ref="A936:B936"/>
    <mergeCell ref="E940:F940"/>
    <mergeCell ref="A941:B941"/>
    <mergeCell ref="E943:F943"/>
    <mergeCell ref="E944:F944"/>
    <mergeCell ref="E931:F931"/>
    <mergeCell ref="E932:F932"/>
    <mergeCell ref="E933:F933"/>
    <mergeCell ref="E934:G934"/>
    <mergeCell ref="A935:G935"/>
    <mergeCell ref="E921:F921"/>
    <mergeCell ref="A922:B922"/>
    <mergeCell ref="E926:F926"/>
    <mergeCell ref="A927:B927"/>
    <mergeCell ref="E930:F930"/>
    <mergeCell ref="E914:F914"/>
    <mergeCell ref="E915:F915"/>
    <mergeCell ref="E916:G916"/>
    <mergeCell ref="A917:G917"/>
    <mergeCell ref="A918:B918"/>
    <mergeCell ref="A967:B967"/>
    <mergeCell ref="E971:F971"/>
    <mergeCell ref="A972:B972"/>
    <mergeCell ref="E974:F974"/>
    <mergeCell ref="E975:F975"/>
    <mergeCell ref="E962:F962"/>
    <mergeCell ref="E963:F963"/>
    <mergeCell ref="E964:F964"/>
    <mergeCell ref="E965:G965"/>
    <mergeCell ref="A966:G966"/>
    <mergeCell ref="E952:F952"/>
    <mergeCell ref="A953:B953"/>
    <mergeCell ref="E957:F957"/>
    <mergeCell ref="A958:B958"/>
    <mergeCell ref="E961:F961"/>
    <mergeCell ref="E945:F945"/>
    <mergeCell ref="E946:F946"/>
    <mergeCell ref="E947:G947"/>
    <mergeCell ref="A948:G948"/>
    <mergeCell ref="A949:B949"/>
    <mergeCell ref="A996:B996"/>
    <mergeCell ref="E999:F999"/>
    <mergeCell ref="E1000:F1000"/>
    <mergeCell ref="E1001:F1001"/>
    <mergeCell ref="E1002:F1002"/>
    <mergeCell ref="E990:F990"/>
    <mergeCell ref="E991:G991"/>
    <mergeCell ref="A992:G992"/>
    <mergeCell ref="A993:B993"/>
    <mergeCell ref="E995:F995"/>
    <mergeCell ref="E983:F983"/>
    <mergeCell ref="A984:B984"/>
    <mergeCell ref="E987:F987"/>
    <mergeCell ref="E988:F988"/>
    <mergeCell ref="E989:F989"/>
    <mergeCell ref="E976:F976"/>
    <mergeCell ref="E977:F977"/>
    <mergeCell ref="E978:G978"/>
    <mergeCell ref="A979:G979"/>
    <mergeCell ref="A980:B980"/>
    <mergeCell ref="E1022:F1022"/>
    <mergeCell ref="E1023:G1023"/>
    <mergeCell ref="A1024:G1024"/>
    <mergeCell ref="A1025:B1025"/>
    <mergeCell ref="E1027:F1027"/>
    <mergeCell ref="A1016:G1016"/>
    <mergeCell ref="A1017:B1017"/>
    <mergeCell ref="E1019:F1019"/>
    <mergeCell ref="E1020:F1020"/>
    <mergeCell ref="E1021:F1021"/>
    <mergeCell ref="E1011:F1011"/>
    <mergeCell ref="E1012:F1012"/>
    <mergeCell ref="E1013:F1013"/>
    <mergeCell ref="E1014:F1014"/>
    <mergeCell ref="E1015:G1015"/>
    <mergeCell ref="E1003:G1003"/>
    <mergeCell ref="A1004:G1004"/>
    <mergeCell ref="A1005:B1005"/>
    <mergeCell ref="E1007:F1007"/>
    <mergeCell ref="A1008:B1008"/>
    <mergeCell ref="A1048:G1048"/>
    <mergeCell ref="A1049:B1049"/>
    <mergeCell ref="E1051:F1051"/>
    <mergeCell ref="A1052:B1052"/>
    <mergeCell ref="E1055:F1055"/>
    <mergeCell ref="E1043:F1043"/>
    <mergeCell ref="E1044:F1044"/>
    <mergeCell ref="E1045:F1045"/>
    <mergeCell ref="E1046:F1046"/>
    <mergeCell ref="E1047:G1047"/>
    <mergeCell ref="E1035:G1035"/>
    <mergeCell ref="A1036:G1036"/>
    <mergeCell ref="A1037:B1037"/>
    <mergeCell ref="E1039:F1039"/>
    <mergeCell ref="A1040:B1040"/>
    <mergeCell ref="A1028:B1028"/>
    <mergeCell ref="E1031:F1031"/>
    <mergeCell ref="E1032:F1032"/>
    <mergeCell ref="E1033:F1033"/>
    <mergeCell ref="E1034:F1034"/>
    <mergeCell ref="E1075:F1075"/>
    <mergeCell ref="A1076:B1076"/>
    <mergeCell ref="E1079:F1079"/>
    <mergeCell ref="E1080:F1080"/>
    <mergeCell ref="E1081:F1081"/>
    <mergeCell ref="E1069:F1069"/>
    <mergeCell ref="E1070:F1070"/>
    <mergeCell ref="E1071:G1071"/>
    <mergeCell ref="A1072:G1072"/>
    <mergeCell ref="A1073:B1073"/>
    <mergeCell ref="A1061:B1061"/>
    <mergeCell ref="E1063:F1063"/>
    <mergeCell ref="A1064:B1064"/>
    <mergeCell ref="E1067:F1067"/>
    <mergeCell ref="E1068:F1068"/>
    <mergeCell ref="E1056:F1056"/>
    <mergeCell ref="E1057:F1057"/>
    <mergeCell ref="E1058:F1058"/>
    <mergeCell ref="E1059:G1059"/>
    <mergeCell ref="A1060:G1060"/>
    <mergeCell ref="E1102:F1102"/>
    <mergeCell ref="E1103:F1103"/>
    <mergeCell ref="E1104:G1104"/>
    <mergeCell ref="A1105:G1105"/>
    <mergeCell ref="A1106:B1106"/>
    <mergeCell ref="E1096:G1096"/>
    <mergeCell ref="A1097:G1097"/>
    <mergeCell ref="A1098:B1098"/>
    <mergeCell ref="E1100:F1100"/>
    <mergeCell ref="E1101:F1101"/>
    <mergeCell ref="A1089:B1089"/>
    <mergeCell ref="E1092:F1092"/>
    <mergeCell ref="E1093:F1093"/>
    <mergeCell ref="E1094:F1094"/>
    <mergeCell ref="E1095:F1095"/>
    <mergeCell ref="E1082:F1082"/>
    <mergeCell ref="E1083:G1083"/>
    <mergeCell ref="A1084:G1084"/>
    <mergeCell ref="A1085:B1085"/>
    <mergeCell ref="E1088:F1088"/>
    <mergeCell ref="E1125:F1125"/>
    <mergeCell ref="E1126:F1126"/>
    <mergeCell ref="E1127:F1127"/>
    <mergeCell ref="E1128:G1128"/>
    <mergeCell ref="A1129:G1129"/>
    <mergeCell ref="E1119:F1119"/>
    <mergeCell ref="E1120:G1120"/>
    <mergeCell ref="A1121:G1121"/>
    <mergeCell ref="A1122:B1122"/>
    <mergeCell ref="E1124:F1124"/>
    <mergeCell ref="A1113:G1113"/>
    <mergeCell ref="A1114:B1114"/>
    <mergeCell ref="E1116:F1116"/>
    <mergeCell ref="E1117:F1117"/>
    <mergeCell ref="E1118:F1118"/>
    <mergeCell ref="E1108:F1108"/>
    <mergeCell ref="E1109:F1109"/>
    <mergeCell ref="E1110:F1110"/>
    <mergeCell ref="E1111:F1111"/>
    <mergeCell ref="E1112:G1112"/>
    <mergeCell ref="E1148:F1148"/>
    <mergeCell ref="E1149:F1149"/>
    <mergeCell ref="E1150:F1150"/>
    <mergeCell ref="E1151:F1151"/>
    <mergeCell ref="E1152:G1152"/>
    <mergeCell ref="E1142:F1142"/>
    <mergeCell ref="E1143:F1143"/>
    <mergeCell ref="E1144:G1144"/>
    <mergeCell ref="A1145:G1145"/>
    <mergeCell ref="A1146:B1146"/>
    <mergeCell ref="E1136:G1136"/>
    <mergeCell ref="A1137:G1137"/>
    <mergeCell ref="A1138:B1138"/>
    <mergeCell ref="E1140:F1140"/>
    <mergeCell ref="E1141:F1141"/>
    <mergeCell ref="A1130:B1130"/>
    <mergeCell ref="E1132:F1132"/>
    <mergeCell ref="E1133:F1133"/>
    <mergeCell ref="E1134:F1134"/>
    <mergeCell ref="E1135:F1135"/>
    <mergeCell ref="A1170:B1170"/>
    <mergeCell ref="E1172:F1172"/>
    <mergeCell ref="E1173:F1173"/>
    <mergeCell ref="E1174:F1174"/>
    <mergeCell ref="E1175:F1175"/>
    <mergeCell ref="E1165:F1165"/>
    <mergeCell ref="E1166:F1166"/>
    <mergeCell ref="E1167:F1167"/>
    <mergeCell ref="E1168:G1168"/>
    <mergeCell ref="A1169:G1169"/>
    <mergeCell ref="E1159:F1159"/>
    <mergeCell ref="E1160:G1160"/>
    <mergeCell ref="A1161:G1161"/>
    <mergeCell ref="A1162:B1162"/>
    <mergeCell ref="E1164:F1164"/>
    <mergeCell ref="A1153:G1153"/>
    <mergeCell ref="A1154:B1154"/>
    <mergeCell ref="E1156:F1156"/>
    <mergeCell ref="E1157:F1157"/>
    <mergeCell ref="E1158:F1158"/>
    <mergeCell ref="A1193:G1193"/>
    <mergeCell ref="A1194:B1194"/>
    <mergeCell ref="E1196:F1196"/>
    <mergeCell ref="E1197:F1197"/>
    <mergeCell ref="E1198:F1198"/>
    <mergeCell ref="E1188:F1188"/>
    <mergeCell ref="E1189:F1189"/>
    <mergeCell ref="E1190:F1190"/>
    <mergeCell ref="E1191:F1191"/>
    <mergeCell ref="E1192:G1192"/>
    <mergeCell ref="E1182:F1182"/>
    <mergeCell ref="E1183:F1183"/>
    <mergeCell ref="E1184:G1184"/>
    <mergeCell ref="A1185:G1185"/>
    <mergeCell ref="A1186:B1186"/>
    <mergeCell ref="E1176:G1176"/>
    <mergeCell ref="A1177:G1177"/>
    <mergeCell ref="A1178:B1178"/>
    <mergeCell ref="E1180:F1180"/>
    <mergeCell ref="E1181:F1181"/>
    <mergeCell ref="E1216:G1216"/>
    <mergeCell ref="A1217:G1217"/>
    <mergeCell ref="A1218:B1218"/>
    <mergeCell ref="E1220:F1220"/>
    <mergeCell ref="E1221:F1221"/>
    <mergeCell ref="A1210:B1210"/>
    <mergeCell ref="E1212:F1212"/>
    <mergeCell ref="E1213:F1213"/>
    <mergeCell ref="E1214:F1214"/>
    <mergeCell ref="E1215:F1215"/>
    <mergeCell ref="E1205:F1205"/>
    <mergeCell ref="E1206:F1206"/>
    <mergeCell ref="E1207:F1207"/>
    <mergeCell ref="E1208:G1208"/>
    <mergeCell ref="A1209:G1209"/>
    <mergeCell ref="E1199:F1199"/>
    <mergeCell ref="E1200:G1200"/>
    <mergeCell ref="A1201:G1201"/>
    <mergeCell ref="A1202:B1202"/>
    <mergeCell ref="E1204:F1204"/>
    <mergeCell ref="E1239:F1239"/>
    <mergeCell ref="E1240:G1240"/>
    <mergeCell ref="A1241:G1241"/>
    <mergeCell ref="A1242:B1242"/>
    <mergeCell ref="E1244:F1244"/>
    <mergeCell ref="A1233:G1233"/>
    <mergeCell ref="A1234:B1234"/>
    <mergeCell ref="E1236:F1236"/>
    <mergeCell ref="E1237:F1237"/>
    <mergeCell ref="E1238:F1238"/>
    <mergeCell ref="E1228:F1228"/>
    <mergeCell ref="E1229:F1229"/>
    <mergeCell ref="E1230:F1230"/>
    <mergeCell ref="E1231:F1231"/>
    <mergeCell ref="E1232:G1232"/>
    <mergeCell ref="E1222:F1222"/>
    <mergeCell ref="E1223:F1223"/>
    <mergeCell ref="E1224:G1224"/>
    <mergeCell ref="A1225:G1225"/>
    <mergeCell ref="A1226:B1226"/>
    <mergeCell ref="E1262:F1262"/>
    <mergeCell ref="E1263:F1263"/>
    <mergeCell ref="E1264:G1264"/>
    <mergeCell ref="A1265:G1265"/>
    <mergeCell ref="A1266:B1266"/>
    <mergeCell ref="E1256:G1256"/>
    <mergeCell ref="A1257:G1257"/>
    <mergeCell ref="A1258:B1258"/>
    <mergeCell ref="E1260:F1260"/>
    <mergeCell ref="E1261:F1261"/>
    <mergeCell ref="A1250:B1250"/>
    <mergeCell ref="E1252:F1252"/>
    <mergeCell ref="E1253:F1253"/>
    <mergeCell ref="E1254:F1254"/>
    <mergeCell ref="E1255:F1255"/>
    <mergeCell ref="E1245:F1245"/>
    <mergeCell ref="E1246:F1246"/>
    <mergeCell ref="E1247:F1247"/>
    <mergeCell ref="E1248:G1248"/>
    <mergeCell ref="A1249:G1249"/>
    <mergeCell ref="E1285:F1285"/>
    <mergeCell ref="E1286:F1286"/>
    <mergeCell ref="E1287:F1287"/>
    <mergeCell ref="E1288:G1288"/>
    <mergeCell ref="A1289:G1289"/>
    <mergeCell ref="E1279:F1279"/>
    <mergeCell ref="E1280:G1280"/>
    <mergeCell ref="A1281:G1281"/>
    <mergeCell ref="A1282:B1282"/>
    <mergeCell ref="E1284:F1284"/>
    <mergeCell ref="A1273:G1273"/>
    <mergeCell ref="A1274:B1274"/>
    <mergeCell ref="E1276:F1276"/>
    <mergeCell ref="E1277:F1277"/>
    <mergeCell ref="E1278:F1278"/>
    <mergeCell ref="E1268:F1268"/>
    <mergeCell ref="E1269:F1269"/>
    <mergeCell ref="E1270:F1270"/>
    <mergeCell ref="E1271:F1271"/>
    <mergeCell ref="E1272:G1272"/>
    <mergeCell ref="E1308:F1308"/>
    <mergeCell ref="E1309:F1309"/>
    <mergeCell ref="E1310:F1310"/>
    <mergeCell ref="E1311:F1311"/>
    <mergeCell ref="E1312:G1312"/>
    <mergeCell ref="E1302:F1302"/>
    <mergeCell ref="E1303:F1303"/>
    <mergeCell ref="E1304:G1304"/>
    <mergeCell ref="A1305:G1305"/>
    <mergeCell ref="A1306:B1306"/>
    <mergeCell ref="E1296:G1296"/>
    <mergeCell ref="A1297:G1297"/>
    <mergeCell ref="A1298:B1298"/>
    <mergeCell ref="E1300:F1300"/>
    <mergeCell ref="E1301:F1301"/>
    <mergeCell ref="A1290:B1290"/>
    <mergeCell ref="E1292:F1292"/>
    <mergeCell ref="E1293:F1293"/>
    <mergeCell ref="E1294:F1294"/>
    <mergeCell ref="E1295:F1295"/>
    <mergeCell ref="A1330:B1330"/>
    <mergeCell ref="E1332:F1332"/>
    <mergeCell ref="E1333:F1333"/>
    <mergeCell ref="E1334:F1334"/>
    <mergeCell ref="E1335:F1335"/>
    <mergeCell ref="E1325:F1325"/>
    <mergeCell ref="E1326:F1326"/>
    <mergeCell ref="E1327:F1327"/>
    <mergeCell ref="E1328:G1328"/>
    <mergeCell ref="A1329:G1329"/>
    <mergeCell ref="E1319:F1319"/>
    <mergeCell ref="E1320:G1320"/>
    <mergeCell ref="A1321:G1321"/>
    <mergeCell ref="A1322:B1322"/>
    <mergeCell ref="E1324:F1324"/>
    <mergeCell ref="A1313:G1313"/>
    <mergeCell ref="A1314:B1314"/>
    <mergeCell ref="E1316:F1316"/>
    <mergeCell ref="E1317:F1317"/>
    <mergeCell ref="E1318:F1318"/>
    <mergeCell ref="A1353:G1353"/>
    <mergeCell ref="A1354:B1354"/>
    <mergeCell ref="E1356:F1356"/>
    <mergeCell ref="E1357:F1357"/>
    <mergeCell ref="E1358:F1358"/>
    <mergeCell ref="E1348:F1348"/>
    <mergeCell ref="E1349:F1349"/>
    <mergeCell ref="E1350:F1350"/>
    <mergeCell ref="E1351:F1351"/>
    <mergeCell ref="E1352:G1352"/>
    <mergeCell ref="E1342:F1342"/>
    <mergeCell ref="E1343:F1343"/>
    <mergeCell ref="E1344:G1344"/>
    <mergeCell ref="A1345:G1345"/>
    <mergeCell ref="A1346:B1346"/>
    <mergeCell ref="E1336:G1336"/>
    <mergeCell ref="A1337:G1337"/>
    <mergeCell ref="A1338:B1338"/>
    <mergeCell ref="E1340:F1340"/>
    <mergeCell ref="E1341:F1341"/>
    <mergeCell ref="E1376:G1376"/>
    <mergeCell ref="A1377:G1377"/>
    <mergeCell ref="A1378:B1378"/>
    <mergeCell ref="E1380:F1380"/>
    <mergeCell ref="E1381:F1381"/>
    <mergeCell ref="A1370:B1370"/>
    <mergeCell ref="E1372:F1372"/>
    <mergeCell ref="E1373:F1373"/>
    <mergeCell ref="E1374:F1374"/>
    <mergeCell ref="E1375:F1375"/>
    <mergeCell ref="E1365:F1365"/>
    <mergeCell ref="E1366:F1366"/>
    <mergeCell ref="E1367:F1367"/>
    <mergeCell ref="E1368:G1368"/>
    <mergeCell ref="A1369:G1369"/>
    <mergeCell ref="E1359:F1359"/>
    <mergeCell ref="E1360:G1360"/>
    <mergeCell ref="A1361:G1361"/>
    <mergeCell ref="A1362:B1362"/>
    <mergeCell ref="E1364:F1364"/>
    <mergeCell ref="E1399:F1399"/>
    <mergeCell ref="E1400:G1400"/>
    <mergeCell ref="A1401:G1401"/>
    <mergeCell ref="A1402:B1402"/>
    <mergeCell ref="E1404:F1404"/>
    <mergeCell ref="A1393:G1393"/>
    <mergeCell ref="A1394:B1394"/>
    <mergeCell ref="E1396:F1396"/>
    <mergeCell ref="E1397:F1397"/>
    <mergeCell ref="E1398:F1398"/>
    <mergeCell ref="E1388:F1388"/>
    <mergeCell ref="E1389:F1389"/>
    <mergeCell ref="E1390:F1390"/>
    <mergeCell ref="E1391:F1391"/>
    <mergeCell ref="E1392:G1392"/>
    <mergeCell ref="E1382:F1382"/>
    <mergeCell ref="E1383:F1383"/>
    <mergeCell ref="E1384:G1384"/>
    <mergeCell ref="A1385:G1385"/>
    <mergeCell ref="A1386:B1386"/>
    <mergeCell ref="E1424:F1424"/>
    <mergeCell ref="A1425:B1425"/>
    <mergeCell ref="E1428:F1428"/>
    <mergeCell ref="E1429:F1429"/>
    <mergeCell ref="E1430:F1430"/>
    <mergeCell ref="E1418:F1418"/>
    <mergeCell ref="E1419:F1419"/>
    <mergeCell ref="E1420:G1420"/>
    <mergeCell ref="A1421:G1421"/>
    <mergeCell ref="A1422:B1422"/>
    <mergeCell ref="A1410:B1410"/>
    <mergeCell ref="E1412:F1412"/>
    <mergeCell ref="A1413:B1413"/>
    <mergeCell ref="E1416:F1416"/>
    <mergeCell ref="E1417:F1417"/>
    <mergeCell ref="E1405:F1405"/>
    <mergeCell ref="E1406:F1406"/>
    <mergeCell ref="E1407:F1407"/>
    <mergeCell ref="E1408:G1408"/>
    <mergeCell ref="A1409:G1409"/>
    <mergeCell ref="E1451:F1451"/>
    <mergeCell ref="E1452:F1452"/>
    <mergeCell ref="E1453:F1453"/>
    <mergeCell ref="E1444:G1444"/>
    <mergeCell ref="A1445:G1445"/>
    <mergeCell ref="A1446:B1446"/>
    <mergeCell ref="E1448:F1448"/>
    <mergeCell ref="A1449:B1449"/>
    <mergeCell ref="A1437:B1437"/>
    <mergeCell ref="E1440:F1440"/>
    <mergeCell ref="E1441:F1441"/>
    <mergeCell ref="E1442:F1442"/>
    <mergeCell ref="E1443:F1443"/>
    <mergeCell ref="E1431:F1431"/>
    <mergeCell ref="E1432:G1432"/>
    <mergeCell ref="A1433:G1433"/>
    <mergeCell ref="A1434:B1434"/>
    <mergeCell ref="E1436:F1436"/>
    <mergeCell ref="E1477:F1477"/>
    <mergeCell ref="A1478:B1478"/>
    <mergeCell ref="E1481:F1481"/>
    <mergeCell ref="E1482:F1482"/>
    <mergeCell ref="E1483:F1483"/>
    <mergeCell ref="E1470:F1470"/>
    <mergeCell ref="E1471:F1471"/>
    <mergeCell ref="E1472:G1472"/>
    <mergeCell ref="A1473:G1473"/>
    <mergeCell ref="A1474:B1474"/>
    <mergeCell ref="A1463:B1463"/>
    <mergeCell ref="E1465:F1465"/>
    <mergeCell ref="A1466:B1466"/>
    <mergeCell ref="E1468:F1468"/>
    <mergeCell ref="E1469:F1469"/>
    <mergeCell ref="E1454:F1454"/>
    <mergeCell ref="E1455:G1455"/>
    <mergeCell ref="A1456:G1456"/>
    <mergeCell ref="A1457:B1457"/>
    <mergeCell ref="E1462:F1462"/>
    <mergeCell ref="E1510:F1510"/>
    <mergeCell ref="A1511:B1511"/>
    <mergeCell ref="E1513:F1513"/>
    <mergeCell ref="E1514:F1514"/>
    <mergeCell ref="E1515:F1515"/>
    <mergeCell ref="E1498:G1498"/>
    <mergeCell ref="A1499:G1499"/>
    <mergeCell ref="A1500:B1500"/>
    <mergeCell ref="E1507:F1507"/>
    <mergeCell ref="A1508:B1508"/>
    <mergeCell ref="A1491:B1491"/>
    <mergeCell ref="E1494:F1494"/>
    <mergeCell ref="E1495:F1495"/>
    <mergeCell ref="E1496:F1496"/>
    <mergeCell ref="E1497:F1497"/>
    <mergeCell ref="E1484:F1484"/>
    <mergeCell ref="E1485:G1485"/>
    <mergeCell ref="A1486:G1486"/>
    <mergeCell ref="A1487:B1487"/>
    <mergeCell ref="E1490:F1490"/>
    <mergeCell ref="E1537:F1537"/>
    <mergeCell ref="E1538:F1538"/>
    <mergeCell ref="E1539:F1539"/>
    <mergeCell ref="E1540:F1540"/>
    <mergeCell ref="E1541:G1541"/>
    <mergeCell ref="E1529:G1529"/>
    <mergeCell ref="A1530:G1530"/>
    <mergeCell ref="A1531:B1531"/>
    <mergeCell ref="E1533:F1533"/>
    <mergeCell ref="A1534:B1534"/>
    <mergeCell ref="A1522:B1522"/>
    <mergeCell ref="E1525:F1525"/>
    <mergeCell ref="E1526:F1526"/>
    <mergeCell ref="E1527:F1527"/>
    <mergeCell ref="E1528:F1528"/>
    <mergeCell ref="E1516:F1516"/>
    <mergeCell ref="E1517:G1517"/>
    <mergeCell ref="A1518:G1518"/>
    <mergeCell ref="A1519:B1519"/>
    <mergeCell ref="E1521:F1521"/>
    <mergeCell ref="E1568:F1568"/>
    <mergeCell ref="E1569:F1569"/>
    <mergeCell ref="E1570:F1570"/>
    <mergeCell ref="E1571:F1571"/>
    <mergeCell ref="E1572:G1572"/>
    <mergeCell ref="A1555:B1555"/>
    <mergeCell ref="E1562:F1562"/>
    <mergeCell ref="A1563:B1563"/>
    <mergeCell ref="E1565:F1565"/>
    <mergeCell ref="A1566:B1566"/>
    <mergeCell ref="E1550:F1550"/>
    <mergeCell ref="E1551:F1551"/>
    <mergeCell ref="E1552:F1552"/>
    <mergeCell ref="E1553:G1553"/>
    <mergeCell ref="A1554:G1554"/>
    <mergeCell ref="A1542:G1542"/>
    <mergeCell ref="A1543:B1543"/>
    <mergeCell ref="E1545:F1545"/>
    <mergeCell ref="A1546:B1546"/>
    <mergeCell ref="E1549:F1549"/>
    <mergeCell ref="E1598:F1598"/>
    <mergeCell ref="E1599:F1599"/>
    <mergeCell ref="E1600:F1600"/>
    <mergeCell ref="E1601:F1601"/>
    <mergeCell ref="E1602:G1602"/>
    <mergeCell ref="A1587:B1587"/>
    <mergeCell ref="E1592:F1592"/>
    <mergeCell ref="A1593:B1593"/>
    <mergeCell ref="E1595:F1595"/>
    <mergeCell ref="A1596:B1596"/>
    <mergeCell ref="E1582:F1582"/>
    <mergeCell ref="E1583:F1583"/>
    <mergeCell ref="E1584:F1584"/>
    <mergeCell ref="E1585:G1585"/>
    <mergeCell ref="A1586:G1586"/>
    <mergeCell ref="A1573:G1573"/>
    <mergeCell ref="A1574:B1574"/>
    <mergeCell ref="E1577:F1577"/>
    <mergeCell ref="A1578:B1578"/>
    <mergeCell ref="E1581:F1581"/>
    <mergeCell ref="E1629:F1629"/>
    <mergeCell ref="A1630:B1630"/>
    <mergeCell ref="E1632:F1632"/>
    <mergeCell ref="E1633:F1633"/>
    <mergeCell ref="E1634:F1634"/>
    <mergeCell ref="E1619:G1619"/>
    <mergeCell ref="A1620:G1620"/>
    <mergeCell ref="A1621:B1621"/>
    <mergeCell ref="E1626:F1626"/>
    <mergeCell ref="A1627:B1627"/>
    <mergeCell ref="A1613:B1613"/>
    <mergeCell ref="E1615:F1615"/>
    <mergeCell ref="E1616:F1616"/>
    <mergeCell ref="E1617:F1617"/>
    <mergeCell ref="E1618:F1618"/>
    <mergeCell ref="A1603:G1603"/>
    <mergeCell ref="A1604:B1604"/>
    <mergeCell ref="E1609:F1609"/>
    <mergeCell ref="A1610:B1610"/>
    <mergeCell ref="E1612:F1612"/>
    <mergeCell ref="E1658:F1658"/>
    <mergeCell ref="E1659:F1659"/>
    <mergeCell ref="E1660:F1660"/>
    <mergeCell ref="E1661:F1661"/>
    <mergeCell ref="E1662:G1662"/>
    <mergeCell ref="E1648:G1648"/>
    <mergeCell ref="A1649:G1649"/>
    <mergeCell ref="A1650:B1650"/>
    <mergeCell ref="E1652:F1652"/>
    <mergeCell ref="A1653:B1653"/>
    <mergeCell ref="A1641:B1641"/>
    <mergeCell ref="E1644:F1644"/>
    <mergeCell ref="E1645:F1645"/>
    <mergeCell ref="E1646:F1646"/>
    <mergeCell ref="E1647:F1647"/>
    <mergeCell ref="E1635:F1635"/>
    <mergeCell ref="E1636:G1636"/>
    <mergeCell ref="A1637:G1637"/>
    <mergeCell ref="A1638:B1638"/>
    <mergeCell ref="E1640:F1640"/>
    <mergeCell ref="A1680:B1680"/>
    <mergeCell ref="E1682:F1682"/>
    <mergeCell ref="E1683:F1683"/>
    <mergeCell ref="E1684:F1684"/>
    <mergeCell ref="E1685:F1685"/>
    <mergeCell ref="E1675:F1675"/>
    <mergeCell ref="E1676:F1676"/>
    <mergeCell ref="E1677:F1677"/>
    <mergeCell ref="E1678:G1678"/>
    <mergeCell ref="A1679:G1679"/>
    <mergeCell ref="E1669:F1669"/>
    <mergeCell ref="E1670:G1670"/>
    <mergeCell ref="A1671:G1671"/>
    <mergeCell ref="A1672:B1672"/>
    <mergeCell ref="E1674:F1674"/>
    <mergeCell ref="A1663:G1663"/>
    <mergeCell ref="A1664:B1664"/>
    <mergeCell ref="E1666:F1666"/>
    <mergeCell ref="E1667:F1667"/>
    <mergeCell ref="E1668:F1668"/>
    <mergeCell ref="A1703:G1703"/>
    <mergeCell ref="A1704:B1704"/>
    <mergeCell ref="E1707:F1707"/>
    <mergeCell ref="A1708:B1708"/>
    <mergeCell ref="E1711:F1711"/>
    <mergeCell ref="E1698:F1698"/>
    <mergeCell ref="E1699:F1699"/>
    <mergeCell ref="E1700:F1700"/>
    <mergeCell ref="E1701:F1701"/>
    <mergeCell ref="E1702:G1702"/>
    <mergeCell ref="E1692:F1692"/>
    <mergeCell ref="E1693:F1693"/>
    <mergeCell ref="E1694:G1694"/>
    <mergeCell ref="A1695:G1695"/>
    <mergeCell ref="A1696:B1696"/>
    <mergeCell ref="E1686:G1686"/>
    <mergeCell ref="A1687:G1687"/>
    <mergeCell ref="A1688:B1688"/>
    <mergeCell ref="E1690:F1690"/>
    <mergeCell ref="E1691:F1691"/>
    <mergeCell ref="E1774:F1774"/>
    <mergeCell ref="E1775:F1775"/>
    <mergeCell ref="E1776:F1776"/>
    <mergeCell ref="E1777:F1777"/>
    <mergeCell ref="E1778:G1778"/>
    <mergeCell ref="E1744:F1744"/>
    <mergeCell ref="E1745:F1745"/>
    <mergeCell ref="E1746:G1746"/>
    <mergeCell ref="A1747:G1747"/>
    <mergeCell ref="A1748:B1748"/>
    <mergeCell ref="E1719:G1719"/>
    <mergeCell ref="A1720:G1720"/>
    <mergeCell ref="A1721:B1721"/>
    <mergeCell ref="E1742:F1742"/>
    <mergeCell ref="E1743:F1743"/>
    <mergeCell ref="A1712:B1712"/>
    <mergeCell ref="E1715:F1715"/>
    <mergeCell ref="E1716:F1716"/>
    <mergeCell ref="E1717:F1717"/>
    <mergeCell ref="E1718:F1718"/>
    <mergeCell ref="A1832:B1832"/>
    <mergeCell ref="E1835:F1835"/>
    <mergeCell ref="A1836:B1836"/>
    <mergeCell ref="E1840:F1840"/>
    <mergeCell ref="A1841:B1841"/>
    <mergeCell ref="E1827:F1827"/>
    <mergeCell ref="E1828:F1828"/>
    <mergeCell ref="E1829:F1829"/>
    <mergeCell ref="E1830:G1830"/>
    <mergeCell ref="A1831:G1831"/>
    <mergeCell ref="E1804:F1804"/>
    <mergeCell ref="E1805:G1805"/>
    <mergeCell ref="A1806:G1806"/>
    <mergeCell ref="A1807:B1807"/>
    <mergeCell ref="E1826:F1826"/>
    <mergeCell ref="A1779:G1779"/>
    <mergeCell ref="A1780:B1780"/>
    <mergeCell ref="E1801:F1801"/>
    <mergeCell ref="E1802:F1802"/>
    <mergeCell ref="E1803:F1803"/>
    <mergeCell ref="E1867:G1867"/>
    <mergeCell ref="A1868:G1868"/>
    <mergeCell ref="A1869:B1869"/>
    <mergeCell ref="E1872:F1872"/>
    <mergeCell ref="A1873:B1873"/>
    <mergeCell ref="A1860:B1860"/>
    <mergeCell ref="E1863:F1863"/>
    <mergeCell ref="E1864:F1864"/>
    <mergeCell ref="E1865:F1865"/>
    <mergeCell ref="E1866:F1866"/>
    <mergeCell ref="A1849:G1849"/>
    <mergeCell ref="A1850:B1850"/>
    <mergeCell ref="E1853:F1853"/>
    <mergeCell ref="A1854:B1854"/>
    <mergeCell ref="E1859:F1859"/>
    <mergeCell ref="E1844:F1844"/>
    <mergeCell ref="E1845:F1845"/>
    <mergeCell ref="E1846:F1846"/>
    <mergeCell ref="E1847:F1847"/>
    <mergeCell ref="E1848:G1848"/>
    <mergeCell ref="E1903:F1903"/>
    <mergeCell ref="E1904:F1904"/>
    <mergeCell ref="E1905:G1905"/>
    <mergeCell ref="A1906:G1906"/>
    <mergeCell ref="A1907:B1907"/>
    <mergeCell ref="A1892:B1892"/>
    <mergeCell ref="E1897:F1897"/>
    <mergeCell ref="A1898:B1898"/>
    <mergeCell ref="E1901:F1901"/>
    <mergeCell ref="E1902:F1902"/>
    <mergeCell ref="E1885:F1885"/>
    <mergeCell ref="E1886:G1886"/>
    <mergeCell ref="A1887:G1887"/>
    <mergeCell ref="A1888:B1888"/>
    <mergeCell ref="E1891:F1891"/>
    <mergeCell ref="E1878:F1878"/>
    <mergeCell ref="A1879:B1879"/>
    <mergeCell ref="E1882:F1882"/>
    <mergeCell ref="E1883:F1883"/>
    <mergeCell ref="E1884:F1884"/>
    <mergeCell ref="E1929:G1929"/>
    <mergeCell ref="A1930:G1930"/>
    <mergeCell ref="A1931:B1931"/>
    <mergeCell ref="E1940:F1940"/>
    <mergeCell ref="A1941:B1941"/>
    <mergeCell ref="A1922:B1922"/>
    <mergeCell ref="E1925:F1925"/>
    <mergeCell ref="E1926:F1926"/>
    <mergeCell ref="E1927:F1927"/>
    <mergeCell ref="E1928:F1928"/>
    <mergeCell ref="E1916:F1916"/>
    <mergeCell ref="E1917:G1917"/>
    <mergeCell ref="A1918:G1918"/>
    <mergeCell ref="A1919:B1919"/>
    <mergeCell ref="E1921:F1921"/>
    <mergeCell ref="E1909:F1909"/>
    <mergeCell ref="A1910:B1910"/>
    <mergeCell ref="E1913:F1913"/>
    <mergeCell ref="E1914:F1914"/>
    <mergeCell ref="E1915:F1915"/>
    <mergeCell ref="E1968:G1968"/>
    <mergeCell ref="A1969:G1969"/>
    <mergeCell ref="A1970:B1970"/>
    <mergeCell ref="E1973:F1973"/>
    <mergeCell ref="A1974:B1974"/>
    <mergeCell ref="A1961:B1961"/>
    <mergeCell ref="E1964:F1964"/>
    <mergeCell ref="E1965:F1965"/>
    <mergeCell ref="E1966:F1966"/>
    <mergeCell ref="E1967:F1967"/>
    <mergeCell ref="A1949:G1949"/>
    <mergeCell ref="A1950:B1950"/>
    <mergeCell ref="E1953:F1953"/>
    <mergeCell ref="A1954:B1954"/>
    <mergeCell ref="E1960:F1960"/>
    <mergeCell ref="E1944:F1944"/>
    <mergeCell ref="E1945:F1945"/>
    <mergeCell ref="E1946:F1946"/>
    <mergeCell ref="E1947:F1947"/>
    <mergeCell ref="E1948:G1948"/>
    <mergeCell ref="E1999:G1999"/>
    <mergeCell ref="A2000:G2000"/>
    <mergeCell ref="A2001:B2001"/>
    <mergeCell ref="E2003:F2003"/>
    <mergeCell ref="A2004:B2004"/>
    <mergeCell ref="A1992:B1992"/>
    <mergeCell ref="E1995:F1995"/>
    <mergeCell ref="E1996:F1996"/>
    <mergeCell ref="E1997:F1997"/>
    <mergeCell ref="E1998:F1998"/>
    <mergeCell ref="E1986:F1986"/>
    <mergeCell ref="E1987:G1987"/>
    <mergeCell ref="A1988:G1988"/>
    <mergeCell ref="A1989:B1989"/>
    <mergeCell ref="E1991:F1991"/>
    <mergeCell ref="E1979:F1979"/>
    <mergeCell ref="A1980:B1980"/>
    <mergeCell ref="E1983:F1983"/>
    <mergeCell ref="E1984:F1984"/>
    <mergeCell ref="E1985:F1985"/>
    <mergeCell ref="E2026:F2026"/>
    <mergeCell ref="E2027:F2027"/>
    <mergeCell ref="E2028:F2028"/>
    <mergeCell ref="E2029:G2029"/>
    <mergeCell ref="A2030:G2030"/>
    <mergeCell ref="E2020:F2020"/>
    <mergeCell ref="E2021:G2021"/>
    <mergeCell ref="A2022:G2022"/>
    <mergeCell ref="A2023:B2023"/>
    <mergeCell ref="E2025:F2025"/>
    <mergeCell ref="A2014:G2014"/>
    <mergeCell ref="A2015:B2015"/>
    <mergeCell ref="E2017:F2017"/>
    <mergeCell ref="E2018:F2018"/>
    <mergeCell ref="E2019:F2019"/>
    <mergeCell ref="E2009:F2009"/>
    <mergeCell ref="E2010:F2010"/>
    <mergeCell ref="E2011:F2011"/>
    <mergeCell ref="E2012:F2012"/>
    <mergeCell ref="E2013:G2013"/>
    <mergeCell ref="E2049:F2049"/>
    <mergeCell ref="A2050:B2050"/>
    <mergeCell ref="E2054:F2054"/>
    <mergeCell ref="E2055:F2055"/>
    <mergeCell ref="E2056:F2056"/>
    <mergeCell ref="E2043:F2043"/>
    <mergeCell ref="E2044:F2044"/>
    <mergeCell ref="E2045:G2045"/>
    <mergeCell ref="A2046:G2046"/>
    <mergeCell ref="A2047:B2047"/>
    <mergeCell ref="E2037:G2037"/>
    <mergeCell ref="A2038:G2038"/>
    <mergeCell ref="A2039:B2039"/>
    <mergeCell ref="E2041:F2041"/>
    <mergeCell ref="E2042:F2042"/>
    <mergeCell ref="A2031:B2031"/>
    <mergeCell ref="E2033:F2033"/>
    <mergeCell ref="E2034:F2034"/>
    <mergeCell ref="E2035:F2035"/>
    <mergeCell ref="E2036:F2036"/>
    <mergeCell ref="E2079:F2079"/>
    <mergeCell ref="E2080:F2080"/>
    <mergeCell ref="E2081:G2081"/>
    <mergeCell ref="A2082:G2082"/>
    <mergeCell ref="A2083:B2083"/>
    <mergeCell ref="E2073:G2073"/>
    <mergeCell ref="A2074:G2074"/>
    <mergeCell ref="A2075:B2075"/>
    <mergeCell ref="E2077:F2077"/>
    <mergeCell ref="E2078:F2078"/>
    <mergeCell ref="A2063:B2063"/>
    <mergeCell ref="E2069:F2069"/>
    <mergeCell ref="E2070:F2070"/>
    <mergeCell ref="E2071:F2071"/>
    <mergeCell ref="E2072:F2072"/>
    <mergeCell ref="E2057:F2057"/>
    <mergeCell ref="E2058:G2058"/>
    <mergeCell ref="A2059:G2059"/>
    <mergeCell ref="A2060:B2060"/>
    <mergeCell ref="E2062:F2062"/>
    <mergeCell ref="E2102:F2102"/>
    <mergeCell ref="E2103:F2103"/>
    <mergeCell ref="E2104:F2104"/>
    <mergeCell ref="E2105:G2105"/>
    <mergeCell ref="A2106:G2106"/>
    <mergeCell ref="E2096:F2096"/>
    <mergeCell ref="E2097:G2097"/>
    <mergeCell ref="A2098:G2098"/>
    <mergeCell ref="A2099:B2099"/>
    <mergeCell ref="E2101:F2101"/>
    <mergeCell ref="A2090:G2090"/>
    <mergeCell ref="A2091:B2091"/>
    <mergeCell ref="E2093:F2093"/>
    <mergeCell ref="E2094:F2094"/>
    <mergeCell ref="E2095:F2095"/>
    <mergeCell ref="E2085:F2085"/>
    <mergeCell ref="E2086:F2086"/>
    <mergeCell ref="E2087:F2087"/>
    <mergeCell ref="E2088:F2088"/>
    <mergeCell ref="E2089:G2089"/>
    <mergeCell ref="A2129:G2129"/>
    <mergeCell ref="A2130:B2130"/>
    <mergeCell ref="E2133:F2133"/>
    <mergeCell ref="E2134:F2134"/>
    <mergeCell ref="E2135:F2135"/>
    <mergeCell ref="E2124:F2124"/>
    <mergeCell ref="E2125:F2125"/>
    <mergeCell ref="E2126:F2126"/>
    <mergeCell ref="E2127:F2127"/>
    <mergeCell ref="E2128:G2128"/>
    <mergeCell ref="E2113:G2113"/>
    <mergeCell ref="A2114:G2114"/>
    <mergeCell ref="A2115:B2115"/>
    <mergeCell ref="E2117:F2117"/>
    <mergeCell ref="A2118:B2118"/>
    <mergeCell ref="A2107:B2107"/>
    <mergeCell ref="E2109:F2109"/>
    <mergeCell ref="E2110:F2110"/>
    <mergeCell ref="E2111:F2111"/>
    <mergeCell ref="E2112:F2112"/>
    <mergeCell ref="E2155:G2155"/>
    <mergeCell ref="A2156:G2156"/>
    <mergeCell ref="A2157:B2157"/>
    <mergeCell ref="E2160:F2160"/>
    <mergeCell ref="E2161:F2161"/>
    <mergeCell ref="A2148:B2148"/>
    <mergeCell ref="E2151:F2151"/>
    <mergeCell ref="E2152:F2152"/>
    <mergeCell ref="E2153:F2153"/>
    <mergeCell ref="E2154:F2154"/>
    <mergeCell ref="E2143:F2143"/>
    <mergeCell ref="E2144:F2144"/>
    <mergeCell ref="E2145:F2145"/>
    <mergeCell ref="E2146:G2146"/>
    <mergeCell ref="A2147:G2147"/>
    <mergeCell ref="E2136:F2136"/>
    <mergeCell ref="E2137:G2137"/>
    <mergeCell ref="A2138:G2138"/>
    <mergeCell ref="A2139:B2139"/>
    <mergeCell ref="E2142:F2142"/>
    <mergeCell ref="E2181:F2181"/>
    <mergeCell ref="E2182:F2182"/>
    <mergeCell ref="E2183:F2183"/>
    <mergeCell ref="E2184:G2184"/>
    <mergeCell ref="A2185:G2185"/>
    <mergeCell ref="A2173:G2173"/>
    <mergeCell ref="A2174:B2174"/>
    <mergeCell ref="E2176:F2176"/>
    <mergeCell ref="A2177:B2177"/>
    <mergeCell ref="E2180:F2180"/>
    <mergeCell ref="E2168:F2168"/>
    <mergeCell ref="E2169:F2169"/>
    <mergeCell ref="E2170:F2170"/>
    <mergeCell ref="E2171:F2171"/>
    <mergeCell ref="E2172:G2172"/>
    <mergeCell ref="E2162:F2162"/>
    <mergeCell ref="E2163:F2163"/>
    <mergeCell ref="E2164:G2164"/>
    <mergeCell ref="A2165:G2165"/>
    <mergeCell ref="A2166:B2166"/>
    <mergeCell ref="E2211:F2211"/>
    <mergeCell ref="E2212:G2212"/>
    <mergeCell ref="A2213:G2213"/>
    <mergeCell ref="A2214:B2214"/>
    <mergeCell ref="E2217:F2217"/>
    <mergeCell ref="A2204:G2204"/>
    <mergeCell ref="A2205:B2205"/>
    <mergeCell ref="E2208:F2208"/>
    <mergeCell ref="E2209:F2209"/>
    <mergeCell ref="E2210:F2210"/>
    <mergeCell ref="E2199:F2199"/>
    <mergeCell ref="E2200:F2200"/>
    <mergeCell ref="E2201:F2201"/>
    <mergeCell ref="E2202:F2202"/>
    <mergeCell ref="E2203:G2203"/>
    <mergeCell ref="A2186:B2186"/>
    <mergeCell ref="E2193:F2193"/>
    <mergeCell ref="A2194:B2194"/>
    <mergeCell ref="E2196:F2196"/>
    <mergeCell ref="A2197:B2197"/>
    <mergeCell ref="E2239:F2239"/>
    <mergeCell ref="A2240:B2240"/>
    <mergeCell ref="E2243:F2243"/>
    <mergeCell ref="E2244:F2244"/>
    <mergeCell ref="E2245:F2245"/>
    <mergeCell ref="E2232:F2232"/>
    <mergeCell ref="E2233:F2233"/>
    <mergeCell ref="E2234:G2234"/>
    <mergeCell ref="A2235:G2235"/>
    <mergeCell ref="A2236:B2236"/>
    <mergeCell ref="E2225:G2225"/>
    <mergeCell ref="A2226:G2226"/>
    <mergeCell ref="A2227:B2227"/>
    <mergeCell ref="E2230:F2230"/>
    <mergeCell ref="E2231:F2231"/>
    <mergeCell ref="A2218:B2218"/>
    <mergeCell ref="E2221:F2221"/>
    <mergeCell ref="E2222:F2222"/>
    <mergeCell ref="E2223:F2223"/>
    <mergeCell ref="E2224:F2224"/>
    <mergeCell ref="E2269:F2269"/>
    <mergeCell ref="A2270:B2270"/>
    <mergeCell ref="E2273:F2273"/>
    <mergeCell ref="E2274:F2274"/>
    <mergeCell ref="E2275:F2275"/>
    <mergeCell ref="E2260:F2260"/>
    <mergeCell ref="E2261:F2261"/>
    <mergeCell ref="E2262:G2262"/>
    <mergeCell ref="A2263:G2263"/>
    <mergeCell ref="A2264:B2264"/>
    <mergeCell ref="A2252:B2252"/>
    <mergeCell ref="E2255:F2255"/>
    <mergeCell ref="A2256:B2256"/>
    <mergeCell ref="E2258:F2258"/>
    <mergeCell ref="E2259:F2259"/>
    <mergeCell ref="E2246:F2246"/>
    <mergeCell ref="E2247:G2247"/>
    <mergeCell ref="A2248:G2248"/>
    <mergeCell ref="A2249:B2249"/>
    <mergeCell ref="E2251:F2251"/>
    <mergeCell ref="E2303:F2303"/>
    <mergeCell ref="E2304:F2304"/>
    <mergeCell ref="E2305:F2305"/>
    <mergeCell ref="E2306:F2306"/>
    <mergeCell ref="E2307:G2307"/>
    <mergeCell ref="E2292:G2292"/>
    <mergeCell ref="A2293:G2293"/>
    <mergeCell ref="A2294:B2294"/>
    <mergeCell ref="E2299:F2299"/>
    <mergeCell ref="A2300:B2300"/>
    <mergeCell ref="A2285:B2285"/>
    <mergeCell ref="E2288:F2288"/>
    <mergeCell ref="E2289:F2289"/>
    <mergeCell ref="E2290:F2290"/>
    <mergeCell ref="E2291:F2291"/>
    <mergeCell ref="E2276:F2276"/>
    <mergeCell ref="E2277:G2277"/>
    <mergeCell ref="A2278:G2278"/>
    <mergeCell ref="A2279:B2279"/>
    <mergeCell ref="E2284:F2284"/>
    <mergeCell ref="E2329:F2329"/>
    <mergeCell ref="E2330:F2330"/>
    <mergeCell ref="E2331:G2331"/>
    <mergeCell ref="A2332:G2332"/>
    <mergeCell ref="A2333:B2333"/>
    <mergeCell ref="A2321:B2321"/>
    <mergeCell ref="E2324:F2324"/>
    <mergeCell ref="A2325:B2325"/>
    <mergeCell ref="E2327:F2327"/>
    <mergeCell ref="E2328:F2328"/>
    <mergeCell ref="E2316:F2316"/>
    <mergeCell ref="E2317:F2317"/>
    <mergeCell ref="E2318:F2318"/>
    <mergeCell ref="E2319:G2319"/>
    <mergeCell ref="A2320:G2320"/>
    <mergeCell ref="A2308:G2308"/>
    <mergeCell ref="A2309:B2309"/>
    <mergeCell ref="E2312:F2312"/>
    <mergeCell ref="A2313:B2313"/>
    <mergeCell ref="E2315:F2315"/>
    <mergeCell ref="E2355:F2355"/>
    <mergeCell ref="E2356:F2356"/>
    <mergeCell ref="E2357:F2357"/>
    <mergeCell ref="E2358:G2358"/>
    <mergeCell ref="A2359:G2359"/>
    <mergeCell ref="E2349:F2349"/>
    <mergeCell ref="E2350:G2350"/>
    <mergeCell ref="A2351:G2351"/>
    <mergeCell ref="A2352:B2352"/>
    <mergeCell ref="E2354:F2354"/>
    <mergeCell ref="A2343:G2343"/>
    <mergeCell ref="A2344:B2344"/>
    <mergeCell ref="E2346:F2346"/>
    <mergeCell ref="E2347:F2347"/>
    <mergeCell ref="E2348:F2348"/>
    <mergeCell ref="E2338:F2338"/>
    <mergeCell ref="E2339:F2339"/>
    <mergeCell ref="E2340:F2340"/>
    <mergeCell ref="E2341:F2341"/>
    <mergeCell ref="E2342:G2342"/>
    <mergeCell ref="E2380:F2380"/>
    <mergeCell ref="A2381:B2381"/>
    <mergeCell ref="E2384:F2384"/>
    <mergeCell ref="E2385:F2385"/>
    <mergeCell ref="E2386:F2386"/>
    <mergeCell ref="E2372:F2372"/>
    <mergeCell ref="E2373:F2373"/>
    <mergeCell ref="E2374:G2374"/>
    <mergeCell ref="A2375:G2375"/>
    <mergeCell ref="A2376:B2376"/>
    <mergeCell ref="E2366:G2366"/>
    <mergeCell ref="A2367:G2367"/>
    <mergeCell ref="A2368:B2368"/>
    <mergeCell ref="E2370:F2370"/>
    <mergeCell ref="E2371:F2371"/>
    <mergeCell ref="A2360:B2360"/>
    <mergeCell ref="E2362:F2362"/>
    <mergeCell ref="E2363:F2363"/>
    <mergeCell ref="E2364:F2364"/>
    <mergeCell ref="E2365:F2365"/>
    <mergeCell ref="E2410:F2410"/>
    <mergeCell ref="E2411:F2411"/>
    <mergeCell ref="E2412:G2412"/>
    <mergeCell ref="A2413:G2413"/>
    <mergeCell ref="A2414:B2414"/>
    <mergeCell ref="A2402:B2402"/>
    <mergeCell ref="E2404:F2404"/>
    <mergeCell ref="A2405:B2405"/>
    <mergeCell ref="E2408:F2408"/>
    <mergeCell ref="E2409:F2409"/>
    <mergeCell ref="E2397:F2397"/>
    <mergeCell ref="E2398:F2398"/>
    <mergeCell ref="E2399:F2399"/>
    <mergeCell ref="E2400:G2400"/>
    <mergeCell ref="A2401:G2401"/>
    <mergeCell ref="E2387:F2387"/>
    <mergeCell ref="E2388:G2388"/>
    <mergeCell ref="A2389:G2389"/>
    <mergeCell ref="A2390:B2390"/>
    <mergeCell ref="E2396:F2396"/>
    <mergeCell ref="E2437:G2437"/>
    <mergeCell ref="A2438:G2438"/>
    <mergeCell ref="A2439:B2439"/>
    <mergeCell ref="E2444:F2444"/>
    <mergeCell ref="E2445:F2445"/>
    <mergeCell ref="A2430:B2430"/>
    <mergeCell ref="E2433:F2433"/>
    <mergeCell ref="E2434:F2434"/>
    <mergeCell ref="E2435:F2435"/>
    <mergeCell ref="E2436:F2436"/>
    <mergeCell ref="E2424:F2424"/>
    <mergeCell ref="E2425:G2425"/>
    <mergeCell ref="A2426:G2426"/>
    <mergeCell ref="A2427:B2427"/>
    <mergeCell ref="E2429:F2429"/>
    <mergeCell ref="E2417:F2417"/>
    <mergeCell ref="A2418:B2418"/>
    <mergeCell ref="E2421:F2421"/>
    <mergeCell ref="E2422:F2422"/>
    <mergeCell ref="E2423:F2423"/>
    <mergeCell ref="A2471:B2471"/>
    <mergeCell ref="E2473:F2473"/>
    <mergeCell ref="A2474:B2474"/>
    <mergeCell ref="E2476:F2476"/>
    <mergeCell ref="E2477:F2477"/>
    <mergeCell ref="E2460:F2460"/>
    <mergeCell ref="E2461:G2461"/>
    <mergeCell ref="A2462:G2462"/>
    <mergeCell ref="A2463:B2463"/>
    <mergeCell ref="E2470:F2470"/>
    <mergeCell ref="E2453:F2453"/>
    <mergeCell ref="A2454:B2454"/>
    <mergeCell ref="E2457:F2457"/>
    <mergeCell ref="E2458:F2458"/>
    <mergeCell ref="E2459:F2459"/>
    <mergeCell ref="E2446:F2446"/>
    <mergeCell ref="E2447:F2447"/>
    <mergeCell ref="E2448:G2448"/>
    <mergeCell ref="A2449:G2449"/>
    <mergeCell ref="A2450:B2450"/>
    <mergeCell ref="A2501:B2501"/>
    <mergeCell ref="E2503:F2503"/>
    <mergeCell ref="A2504:B2504"/>
    <mergeCell ref="E2507:F2507"/>
    <mergeCell ref="E2508:F2508"/>
    <mergeCell ref="E2496:F2496"/>
    <mergeCell ref="E2497:F2497"/>
    <mergeCell ref="E2498:F2498"/>
    <mergeCell ref="E2499:G2499"/>
    <mergeCell ref="A2500:G2500"/>
    <mergeCell ref="E2489:F2489"/>
    <mergeCell ref="A2490:B2490"/>
    <mergeCell ref="E2492:F2492"/>
    <mergeCell ref="A2493:B2493"/>
    <mergeCell ref="E2495:F2495"/>
    <mergeCell ref="E2478:F2478"/>
    <mergeCell ref="E2479:F2479"/>
    <mergeCell ref="E2480:G2480"/>
    <mergeCell ref="A2481:G2481"/>
    <mergeCell ref="A2482:B2482"/>
    <mergeCell ref="E2530:F2530"/>
    <mergeCell ref="E2531:F2531"/>
    <mergeCell ref="E2532:F2532"/>
    <mergeCell ref="E2533:G2533"/>
    <mergeCell ref="A2534:G2534"/>
    <mergeCell ref="E2524:F2524"/>
    <mergeCell ref="E2525:G2525"/>
    <mergeCell ref="A2526:G2526"/>
    <mergeCell ref="A2527:B2527"/>
    <mergeCell ref="E2529:F2529"/>
    <mergeCell ref="E2515:F2515"/>
    <mergeCell ref="A2516:B2516"/>
    <mergeCell ref="E2521:F2521"/>
    <mergeCell ref="E2522:F2522"/>
    <mergeCell ref="E2523:F2523"/>
    <mergeCell ref="E2509:F2509"/>
    <mergeCell ref="E2510:F2510"/>
    <mergeCell ref="E2511:G2511"/>
    <mergeCell ref="A2512:G2512"/>
    <mergeCell ref="A2513:B2513"/>
    <mergeCell ref="E2553:F2553"/>
    <mergeCell ref="E2554:F2554"/>
    <mergeCell ref="E2555:F2555"/>
    <mergeCell ref="E2556:F2556"/>
    <mergeCell ref="E2557:G2557"/>
    <mergeCell ref="E2547:F2547"/>
    <mergeCell ref="E2548:F2548"/>
    <mergeCell ref="E2549:G2549"/>
    <mergeCell ref="A2550:G2550"/>
    <mergeCell ref="A2551:B2551"/>
    <mergeCell ref="E2541:G2541"/>
    <mergeCell ref="A2542:G2542"/>
    <mergeCell ref="A2543:B2543"/>
    <mergeCell ref="E2545:F2545"/>
    <mergeCell ref="E2546:F2546"/>
    <mergeCell ref="A2535:B2535"/>
    <mergeCell ref="E2537:F2537"/>
    <mergeCell ref="E2538:F2538"/>
    <mergeCell ref="E2539:F2539"/>
    <mergeCell ref="E2540:F2540"/>
    <mergeCell ref="E2586:F2586"/>
    <mergeCell ref="A2587:B2587"/>
    <mergeCell ref="E2589:F2589"/>
    <mergeCell ref="E2590:F2590"/>
    <mergeCell ref="E2591:F2591"/>
    <mergeCell ref="E2574:G2574"/>
    <mergeCell ref="A2575:G2575"/>
    <mergeCell ref="A2576:B2576"/>
    <mergeCell ref="E2583:F2583"/>
    <mergeCell ref="A2584:B2584"/>
    <mergeCell ref="A2568:B2568"/>
    <mergeCell ref="E2570:F2570"/>
    <mergeCell ref="E2571:F2571"/>
    <mergeCell ref="E2572:F2572"/>
    <mergeCell ref="E2573:F2573"/>
    <mergeCell ref="A2558:G2558"/>
    <mergeCell ref="A2559:B2559"/>
    <mergeCell ref="E2564:F2564"/>
    <mergeCell ref="A2565:B2565"/>
    <mergeCell ref="E2567:F2567"/>
    <mergeCell ref="E2621:F2621"/>
    <mergeCell ref="A2622:B2622"/>
    <mergeCell ref="E2624:F2624"/>
    <mergeCell ref="A2625:B2625"/>
    <mergeCell ref="E2627:F2627"/>
    <mergeCell ref="E2610:F2610"/>
    <mergeCell ref="E2611:F2611"/>
    <mergeCell ref="E2612:G2612"/>
    <mergeCell ref="A2613:G2613"/>
    <mergeCell ref="A2614:B2614"/>
    <mergeCell ref="A2603:B2603"/>
    <mergeCell ref="E2605:F2605"/>
    <mergeCell ref="A2606:B2606"/>
    <mergeCell ref="E2608:F2608"/>
    <mergeCell ref="E2609:F2609"/>
    <mergeCell ref="E2592:F2592"/>
    <mergeCell ref="E2593:G2593"/>
    <mergeCell ref="A2594:G2594"/>
    <mergeCell ref="A2595:B2595"/>
    <mergeCell ref="E2602:F2602"/>
    <mergeCell ref="A2651:G2651"/>
    <mergeCell ref="A2652:B2652"/>
    <mergeCell ref="E2659:F2659"/>
    <mergeCell ref="A2660:B2660"/>
    <mergeCell ref="E2662:F2662"/>
    <mergeCell ref="E2646:F2646"/>
    <mergeCell ref="E2647:F2647"/>
    <mergeCell ref="E2648:F2648"/>
    <mergeCell ref="E2649:F2649"/>
    <mergeCell ref="E2650:G2650"/>
    <mergeCell ref="A2633:B2633"/>
    <mergeCell ref="E2640:F2640"/>
    <mergeCell ref="A2641:B2641"/>
    <mergeCell ref="E2643:F2643"/>
    <mergeCell ref="A2644:B2644"/>
    <mergeCell ref="E2628:F2628"/>
    <mergeCell ref="E2629:F2629"/>
    <mergeCell ref="E2630:F2630"/>
    <mergeCell ref="E2631:G2631"/>
    <mergeCell ref="A2632:G2632"/>
    <mergeCell ref="E2687:F2687"/>
    <mergeCell ref="E2688:G2688"/>
    <mergeCell ref="A2689:G2689"/>
    <mergeCell ref="A2690:B2690"/>
    <mergeCell ref="E2697:F2697"/>
    <mergeCell ref="E2681:F2681"/>
    <mergeCell ref="A2682:B2682"/>
    <mergeCell ref="E2684:F2684"/>
    <mergeCell ref="E2685:F2685"/>
    <mergeCell ref="E2686:F2686"/>
    <mergeCell ref="E2669:G2669"/>
    <mergeCell ref="A2670:G2670"/>
    <mergeCell ref="A2671:B2671"/>
    <mergeCell ref="E2678:F2678"/>
    <mergeCell ref="A2679:B2679"/>
    <mergeCell ref="A2663:B2663"/>
    <mergeCell ref="E2665:F2665"/>
    <mergeCell ref="E2666:F2666"/>
    <mergeCell ref="E2667:F2667"/>
    <mergeCell ref="E2668:F2668"/>
    <mergeCell ref="E2723:F2723"/>
    <mergeCell ref="E2724:F2724"/>
    <mergeCell ref="E2725:F2725"/>
    <mergeCell ref="E2726:G2726"/>
    <mergeCell ref="A2727:G2727"/>
    <mergeCell ref="E2716:F2716"/>
    <mergeCell ref="A2717:B2717"/>
    <mergeCell ref="E2719:F2719"/>
    <mergeCell ref="A2720:B2720"/>
    <mergeCell ref="E2722:F2722"/>
    <mergeCell ref="E2705:F2705"/>
    <mergeCell ref="E2706:F2706"/>
    <mergeCell ref="E2707:G2707"/>
    <mergeCell ref="A2708:G2708"/>
    <mergeCell ref="A2709:B2709"/>
    <mergeCell ref="A2698:B2698"/>
    <mergeCell ref="E2700:F2700"/>
    <mergeCell ref="A2701:B2701"/>
    <mergeCell ref="E2703:F2703"/>
    <mergeCell ref="E2704:F2704"/>
    <mergeCell ref="A2758:B2758"/>
    <mergeCell ref="E2760:F2760"/>
    <mergeCell ref="E2761:F2761"/>
    <mergeCell ref="E2762:F2762"/>
    <mergeCell ref="E2763:F2763"/>
    <mergeCell ref="A2746:G2746"/>
    <mergeCell ref="A2747:B2747"/>
    <mergeCell ref="E2754:F2754"/>
    <mergeCell ref="A2755:B2755"/>
    <mergeCell ref="E2757:F2757"/>
    <mergeCell ref="E2741:F2741"/>
    <mergeCell ref="E2742:F2742"/>
    <mergeCell ref="E2743:F2743"/>
    <mergeCell ref="E2744:F2744"/>
    <mergeCell ref="E2745:G2745"/>
    <mergeCell ref="A2728:B2728"/>
    <mergeCell ref="E2735:F2735"/>
    <mergeCell ref="A2736:B2736"/>
    <mergeCell ref="E2738:F2738"/>
    <mergeCell ref="A2739:B2739"/>
    <mergeCell ref="A2789:B2789"/>
    <mergeCell ref="E2794:F2794"/>
    <mergeCell ref="A2795:B2795"/>
    <mergeCell ref="E2798:F2798"/>
    <mergeCell ref="A2799:B2799"/>
    <mergeCell ref="E2782:F2782"/>
    <mergeCell ref="E2783:G2783"/>
    <mergeCell ref="A2784:G2784"/>
    <mergeCell ref="A2785:B2785"/>
    <mergeCell ref="E2788:F2788"/>
    <mergeCell ref="E2776:F2776"/>
    <mergeCell ref="A2777:B2777"/>
    <mergeCell ref="E2779:F2779"/>
    <mergeCell ref="E2780:F2780"/>
    <mergeCell ref="E2781:F2781"/>
    <mergeCell ref="E2764:G2764"/>
    <mergeCell ref="A2765:G2765"/>
    <mergeCell ref="A2766:B2766"/>
    <mergeCell ref="E2773:F2773"/>
    <mergeCell ref="A2774:B2774"/>
    <mergeCell ref="E2825:F2825"/>
    <mergeCell ref="E2826:F2826"/>
    <mergeCell ref="E2827:G2827"/>
    <mergeCell ref="A2828:G2828"/>
    <mergeCell ref="A2829:B2829"/>
    <mergeCell ref="A2817:B2817"/>
    <mergeCell ref="E2820:F2820"/>
    <mergeCell ref="A2821:B2821"/>
    <mergeCell ref="E2823:F2823"/>
    <mergeCell ref="E2824:F2824"/>
    <mergeCell ref="A2806:G2806"/>
    <mergeCell ref="A2807:B2807"/>
    <mergeCell ref="E2810:F2810"/>
    <mergeCell ref="A2811:B2811"/>
    <mergeCell ref="E2816:F2816"/>
    <mergeCell ref="E2801:F2801"/>
    <mergeCell ref="E2802:F2802"/>
    <mergeCell ref="E2803:F2803"/>
    <mergeCell ref="E2804:F2804"/>
    <mergeCell ref="E2805:G2805"/>
    <mergeCell ref="E2860:F2860"/>
    <mergeCell ref="A2861:B2861"/>
    <mergeCell ref="E2864:F2864"/>
    <mergeCell ref="A2865:B2865"/>
    <mergeCell ref="E2867:F2867"/>
    <mergeCell ref="E2849:G2849"/>
    <mergeCell ref="A2850:G2850"/>
    <mergeCell ref="A2851:B2851"/>
    <mergeCell ref="E2854:F2854"/>
    <mergeCell ref="A2855:B2855"/>
    <mergeCell ref="A2843:B2843"/>
    <mergeCell ref="E2845:F2845"/>
    <mergeCell ref="E2846:F2846"/>
    <mergeCell ref="E2847:F2847"/>
    <mergeCell ref="E2848:F2848"/>
    <mergeCell ref="E2832:F2832"/>
    <mergeCell ref="A2833:B2833"/>
    <mergeCell ref="E2838:F2838"/>
    <mergeCell ref="A2839:B2839"/>
    <mergeCell ref="E2842:F2842"/>
    <mergeCell ref="A2891:G2891"/>
    <mergeCell ref="A2892:B2892"/>
    <mergeCell ref="E2895:F2895"/>
    <mergeCell ref="A2896:B2896"/>
    <mergeCell ref="E2901:F2901"/>
    <mergeCell ref="E2886:F2886"/>
    <mergeCell ref="E2887:F2887"/>
    <mergeCell ref="E2888:F2888"/>
    <mergeCell ref="E2889:F2889"/>
    <mergeCell ref="E2890:G2890"/>
    <mergeCell ref="A2873:B2873"/>
    <mergeCell ref="E2876:F2876"/>
    <mergeCell ref="A2877:B2877"/>
    <mergeCell ref="E2882:F2882"/>
    <mergeCell ref="A2883:B2883"/>
    <mergeCell ref="E2868:F2868"/>
    <mergeCell ref="E2869:F2869"/>
    <mergeCell ref="E2870:F2870"/>
    <mergeCell ref="E2871:G2871"/>
    <mergeCell ref="A2872:G2872"/>
    <mergeCell ref="E2927:F2927"/>
    <mergeCell ref="E2928:G2928"/>
    <mergeCell ref="A2929:G2929"/>
    <mergeCell ref="A2930:B2930"/>
    <mergeCell ref="E2933:F2933"/>
    <mergeCell ref="E2920:F2920"/>
    <mergeCell ref="A2921:B2921"/>
    <mergeCell ref="E2924:F2924"/>
    <mergeCell ref="E2925:F2925"/>
    <mergeCell ref="E2926:F2926"/>
    <mergeCell ref="E2909:G2909"/>
    <mergeCell ref="A2910:G2910"/>
    <mergeCell ref="A2911:B2911"/>
    <mergeCell ref="E2914:F2914"/>
    <mergeCell ref="A2915:B2915"/>
    <mergeCell ref="A2902:B2902"/>
    <mergeCell ref="E2905:F2905"/>
    <mergeCell ref="E2906:F2906"/>
    <mergeCell ref="E2907:F2907"/>
    <mergeCell ref="E2908:F2908"/>
    <mergeCell ref="E2963:F2963"/>
    <mergeCell ref="E2964:F2964"/>
    <mergeCell ref="E2965:F2965"/>
    <mergeCell ref="E2966:G2966"/>
    <mergeCell ref="A2967:G2967"/>
    <mergeCell ref="E2956:F2956"/>
    <mergeCell ref="A2957:B2957"/>
    <mergeCell ref="E2959:F2959"/>
    <mergeCell ref="A2960:B2960"/>
    <mergeCell ref="E2962:F2962"/>
    <mergeCell ref="E2945:F2945"/>
    <mergeCell ref="E2946:F2946"/>
    <mergeCell ref="E2947:G2947"/>
    <mergeCell ref="A2948:G2948"/>
    <mergeCell ref="A2949:B2949"/>
    <mergeCell ref="A2934:B2934"/>
    <mergeCell ref="E2939:F2939"/>
    <mergeCell ref="A2940:B2940"/>
    <mergeCell ref="E2943:F2943"/>
    <mergeCell ref="E2944:F2944"/>
    <mergeCell ref="A3003:B3003"/>
    <mergeCell ref="E3005:F3005"/>
    <mergeCell ref="A3006:B3006"/>
    <mergeCell ref="E3008:F3008"/>
    <mergeCell ref="E3009:F3009"/>
    <mergeCell ref="E2992:F2992"/>
    <mergeCell ref="E2993:G2993"/>
    <mergeCell ref="A2994:G2994"/>
    <mergeCell ref="A2995:B2995"/>
    <mergeCell ref="E3002:F3002"/>
    <mergeCell ref="E2985:F2985"/>
    <mergeCell ref="A2986:B2986"/>
    <mergeCell ref="E2989:F2989"/>
    <mergeCell ref="E2990:F2990"/>
    <mergeCell ref="E2991:F2991"/>
    <mergeCell ref="A2968:B2968"/>
    <mergeCell ref="E2973:F2973"/>
    <mergeCell ref="A2974:B2974"/>
    <mergeCell ref="E2979:F2979"/>
    <mergeCell ref="A2980:B2980"/>
    <mergeCell ref="A3028:B3028"/>
    <mergeCell ref="E3031:F3031"/>
    <mergeCell ref="E3032:F3032"/>
    <mergeCell ref="E3033:F3033"/>
    <mergeCell ref="E3034:F3034"/>
    <mergeCell ref="E3022:F3022"/>
    <mergeCell ref="E3023:G3023"/>
    <mergeCell ref="A3024:G3024"/>
    <mergeCell ref="A3025:B3025"/>
    <mergeCell ref="E3027:F3027"/>
    <mergeCell ref="E3016:F3016"/>
    <mergeCell ref="A3017:B3017"/>
    <mergeCell ref="E3019:F3019"/>
    <mergeCell ref="E3020:F3020"/>
    <mergeCell ref="E3021:F3021"/>
    <mergeCell ref="E3010:F3010"/>
    <mergeCell ref="E3011:F3011"/>
    <mergeCell ref="E3012:G3012"/>
    <mergeCell ref="A3013:G3013"/>
    <mergeCell ref="A3014:B3014"/>
    <mergeCell ref="E3061:F3061"/>
    <mergeCell ref="E3062:G3062"/>
    <mergeCell ref="A3063:G3063"/>
    <mergeCell ref="A3064:B3064"/>
    <mergeCell ref="E3069:F3069"/>
    <mergeCell ref="E3054:F3054"/>
    <mergeCell ref="A3055:B3055"/>
    <mergeCell ref="E3058:F3058"/>
    <mergeCell ref="E3059:F3059"/>
    <mergeCell ref="E3060:F3060"/>
    <mergeCell ref="E3046:F3046"/>
    <mergeCell ref="E3047:F3047"/>
    <mergeCell ref="E3048:G3048"/>
    <mergeCell ref="A3049:G3049"/>
    <mergeCell ref="A3050:B3050"/>
    <mergeCell ref="E3035:G3035"/>
    <mergeCell ref="A3036:G3036"/>
    <mergeCell ref="A3037:B3037"/>
    <mergeCell ref="E3044:F3044"/>
    <mergeCell ref="E3045:F3045"/>
    <mergeCell ref="A3091:G3091"/>
    <mergeCell ref="A3092:B3092"/>
    <mergeCell ref="E3095:F3095"/>
    <mergeCell ref="A3096:B3096"/>
    <mergeCell ref="E3098:F3098"/>
    <mergeCell ref="E3086:F3086"/>
    <mergeCell ref="E3087:F3087"/>
    <mergeCell ref="E3088:F3088"/>
    <mergeCell ref="E3089:F3089"/>
    <mergeCell ref="E3090:G3090"/>
    <mergeCell ref="E3077:G3077"/>
    <mergeCell ref="A3078:G3078"/>
    <mergeCell ref="A3079:B3079"/>
    <mergeCell ref="E3082:F3082"/>
    <mergeCell ref="A3083:B3083"/>
    <mergeCell ref="A3070:B3070"/>
    <mergeCell ref="E3073:F3073"/>
    <mergeCell ref="E3074:F3074"/>
    <mergeCell ref="E3075:F3075"/>
    <mergeCell ref="E3076:F3076"/>
    <mergeCell ref="E3118:F3118"/>
    <mergeCell ref="E3119:F3119"/>
    <mergeCell ref="E3120:F3120"/>
    <mergeCell ref="E3121:F3121"/>
    <mergeCell ref="E3122:G3122"/>
    <mergeCell ref="E3112:F3112"/>
    <mergeCell ref="E3113:F3113"/>
    <mergeCell ref="E3114:G3114"/>
    <mergeCell ref="A3115:G3115"/>
    <mergeCell ref="A3116:B3116"/>
    <mergeCell ref="E3106:G3106"/>
    <mergeCell ref="A3107:G3107"/>
    <mergeCell ref="A3108:B3108"/>
    <mergeCell ref="E3110:F3110"/>
    <mergeCell ref="E3111:F3111"/>
    <mergeCell ref="A3099:B3099"/>
    <mergeCell ref="E3102:F3102"/>
    <mergeCell ref="E3103:F3103"/>
    <mergeCell ref="E3104:F3104"/>
    <mergeCell ref="E3105:F3105"/>
    <mergeCell ref="E3147:F3147"/>
    <mergeCell ref="A3148:B3148"/>
    <mergeCell ref="E3151:F3151"/>
    <mergeCell ref="E3152:F3152"/>
    <mergeCell ref="E3153:F3153"/>
    <mergeCell ref="E3138:G3138"/>
    <mergeCell ref="A3139:G3139"/>
    <mergeCell ref="A3140:B3140"/>
    <mergeCell ref="E3143:F3143"/>
    <mergeCell ref="A3144:B3144"/>
    <mergeCell ref="A3131:B3131"/>
    <mergeCell ref="E3134:F3134"/>
    <mergeCell ref="E3135:F3135"/>
    <mergeCell ref="E3136:F3136"/>
    <mergeCell ref="E3137:F3137"/>
    <mergeCell ref="A3123:G3123"/>
    <mergeCell ref="A3124:B3124"/>
    <mergeCell ref="E3127:F3127"/>
    <mergeCell ref="A3128:B3128"/>
    <mergeCell ref="E3130:F3130"/>
    <mergeCell ref="E3177:F3177"/>
    <mergeCell ref="E3178:F3178"/>
    <mergeCell ref="E3179:F3179"/>
    <mergeCell ref="E3180:F3180"/>
    <mergeCell ref="E3181:G3181"/>
    <mergeCell ref="E3167:G3167"/>
    <mergeCell ref="A3168:G3168"/>
    <mergeCell ref="A3169:B3169"/>
    <mergeCell ref="E3171:F3171"/>
    <mergeCell ref="A3172:B3172"/>
    <mergeCell ref="A3160:B3160"/>
    <mergeCell ref="E3163:F3163"/>
    <mergeCell ref="E3164:F3164"/>
    <mergeCell ref="E3165:F3165"/>
    <mergeCell ref="E3166:F3166"/>
    <mergeCell ref="E3154:F3154"/>
    <mergeCell ref="E3155:G3155"/>
    <mergeCell ref="A3156:G3156"/>
    <mergeCell ref="A3157:B3157"/>
    <mergeCell ref="E3159:F3159"/>
    <mergeCell ref="A3199:B3199"/>
    <mergeCell ref="E3201:F3201"/>
    <mergeCell ref="E3202:F3202"/>
    <mergeCell ref="E3203:F3203"/>
    <mergeCell ref="E3204:F3204"/>
    <mergeCell ref="E3194:F3194"/>
    <mergeCell ref="E3195:F3195"/>
    <mergeCell ref="E3196:F3196"/>
    <mergeCell ref="E3197:G3197"/>
    <mergeCell ref="A3198:G3198"/>
    <mergeCell ref="E3188:F3188"/>
    <mergeCell ref="E3189:G3189"/>
    <mergeCell ref="A3190:G3190"/>
    <mergeCell ref="A3191:B3191"/>
    <mergeCell ref="E3193:F3193"/>
    <mergeCell ref="A3182:G3182"/>
    <mergeCell ref="A3183:B3183"/>
    <mergeCell ref="E3185:F3185"/>
    <mergeCell ref="E3186:F3186"/>
    <mergeCell ref="E3187:F3187"/>
    <mergeCell ref="E3225:F3225"/>
    <mergeCell ref="E3226:F3226"/>
    <mergeCell ref="E3227:F3227"/>
    <mergeCell ref="E3228:G3228"/>
    <mergeCell ref="A3229:G3229"/>
    <mergeCell ref="E3217:F3217"/>
    <mergeCell ref="A3218:B3218"/>
    <mergeCell ref="E3221:F3221"/>
    <mergeCell ref="A3222:B3222"/>
    <mergeCell ref="E3224:F3224"/>
    <mergeCell ref="E3211:F3211"/>
    <mergeCell ref="E3212:F3212"/>
    <mergeCell ref="E3213:G3213"/>
    <mergeCell ref="A3214:G3214"/>
    <mergeCell ref="A3215:B3215"/>
    <mergeCell ref="E3205:G3205"/>
    <mergeCell ref="A3206:G3206"/>
    <mergeCell ref="A3207:B3207"/>
    <mergeCell ref="E3209:F3209"/>
    <mergeCell ref="E3210:F3210"/>
    <mergeCell ref="A3251:G3251"/>
    <mergeCell ref="A3252:B3252"/>
    <mergeCell ref="E3254:F3254"/>
    <mergeCell ref="A3255:B3255"/>
    <mergeCell ref="E3258:F3258"/>
    <mergeCell ref="E3246:F3246"/>
    <mergeCell ref="E3247:F3247"/>
    <mergeCell ref="E3248:F3248"/>
    <mergeCell ref="E3249:F3249"/>
    <mergeCell ref="E3250:G3250"/>
    <mergeCell ref="E3237:G3237"/>
    <mergeCell ref="A3238:G3238"/>
    <mergeCell ref="A3239:B3239"/>
    <mergeCell ref="E3243:F3243"/>
    <mergeCell ref="A3244:B3244"/>
    <mergeCell ref="A3230:B3230"/>
    <mergeCell ref="E3233:F3233"/>
    <mergeCell ref="E3234:F3234"/>
    <mergeCell ref="E3235:F3235"/>
    <mergeCell ref="E3236:F3236"/>
    <mergeCell ref="E3280:F3280"/>
    <mergeCell ref="E3281:F3281"/>
    <mergeCell ref="E3282:F3282"/>
    <mergeCell ref="E3283:F3283"/>
    <mergeCell ref="E3284:G3284"/>
    <mergeCell ref="E3274:F3274"/>
    <mergeCell ref="E3275:F3275"/>
    <mergeCell ref="E3276:G3276"/>
    <mergeCell ref="A3277:G3277"/>
    <mergeCell ref="A3278:B3278"/>
    <mergeCell ref="A3264:B3264"/>
    <mergeCell ref="E3266:F3266"/>
    <mergeCell ref="A3267:B3267"/>
    <mergeCell ref="E3272:F3272"/>
    <mergeCell ref="E3273:F3273"/>
    <mergeCell ref="E3259:F3259"/>
    <mergeCell ref="E3260:F3260"/>
    <mergeCell ref="E3261:F3261"/>
    <mergeCell ref="E3262:G3262"/>
    <mergeCell ref="A3263:G3263"/>
    <mergeCell ref="A3302:B3302"/>
    <mergeCell ref="E3304:F3304"/>
    <mergeCell ref="E3305:F3305"/>
    <mergeCell ref="E3306:F3306"/>
    <mergeCell ref="E3307:F3307"/>
    <mergeCell ref="E3297:F3297"/>
    <mergeCell ref="E3298:F3298"/>
    <mergeCell ref="E3299:F3299"/>
    <mergeCell ref="E3300:G3300"/>
    <mergeCell ref="A3301:G3301"/>
    <mergeCell ref="E3291:F3291"/>
    <mergeCell ref="E3292:G3292"/>
    <mergeCell ref="A3293:G3293"/>
    <mergeCell ref="A3294:B3294"/>
    <mergeCell ref="E3296:F3296"/>
    <mergeCell ref="A3285:G3285"/>
    <mergeCell ref="A3286:B3286"/>
    <mergeCell ref="E3288:F3288"/>
    <mergeCell ref="E3289:F3289"/>
    <mergeCell ref="E3290:F3290"/>
    <mergeCell ref="E3331:F3331"/>
    <mergeCell ref="E3332:F3332"/>
    <mergeCell ref="E3333:F3333"/>
    <mergeCell ref="E3334:G3334"/>
    <mergeCell ref="A3335:G3335"/>
    <mergeCell ref="A3321:G3321"/>
    <mergeCell ref="A3322:B3322"/>
    <mergeCell ref="E3324:F3324"/>
    <mergeCell ref="A3325:B3325"/>
    <mergeCell ref="E3330:F3330"/>
    <mergeCell ref="E3316:F3316"/>
    <mergeCell ref="E3317:F3317"/>
    <mergeCell ref="E3318:F3318"/>
    <mergeCell ref="E3319:F3319"/>
    <mergeCell ref="E3320:G3320"/>
    <mergeCell ref="E3308:G3308"/>
    <mergeCell ref="A3309:G3309"/>
    <mergeCell ref="A3310:B3310"/>
    <mergeCell ref="E3312:F3312"/>
    <mergeCell ref="A3313:B3313"/>
    <mergeCell ref="E3354:F3354"/>
    <mergeCell ref="E3355:F3355"/>
    <mergeCell ref="E3356:F3356"/>
    <mergeCell ref="E3357:F3357"/>
    <mergeCell ref="E3358:G3358"/>
    <mergeCell ref="E3348:F3348"/>
    <mergeCell ref="E3349:F3349"/>
    <mergeCell ref="E3350:G3350"/>
    <mergeCell ref="A3351:G3351"/>
    <mergeCell ref="A3352:B3352"/>
    <mergeCell ref="E3342:G3342"/>
    <mergeCell ref="A3343:G3343"/>
    <mergeCell ref="A3344:B3344"/>
    <mergeCell ref="E3346:F3346"/>
    <mergeCell ref="E3347:F3347"/>
    <mergeCell ref="A3336:B3336"/>
    <mergeCell ref="E3338:F3338"/>
    <mergeCell ref="E3339:F3339"/>
    <mergeCell ref="E3340:F3340"/>
    <mergeCell ref="E3341:F3341"/>
    <mergeCell ref="E3383:F3383"/>
    <mergeCell ref="E3384:F3384"/>
    <mergeCell ref="E3385:G3385"/>
    <mergeCell ref="A3386:G3386"/>
    <mergeCell ref="A3387:B3387"/>
    <mergeCell ref="A3376:B3376"/>
    <mergeCell ref="E3378:F3378"/>
    <mergeCell ref="A3379:B3379"/>
    <mergeCell ref="E3381:F3381"/>
    <mergeCell ref="E3382:F3382"/>
    <mergeCell ref="E3365:F3365"/>
    <mergeCell ref="E3366:G3366"/>
    <mergeCell ref="A3367:G3367"/>
    <mergeCell ref="A3368:B3368"/>
    <mergeCell ref="E3375:F3375"/>
    <mergeCell ref="A3359:G3359"/>
    <mergeCell ref="A3360:B3360"/>
    <mergeCell ref="E3362:F3362"/>
    <mergeCell ref="E3363:F3363"/>
    <mergeCell ref="E3364:F3364"/>
    <mergeCell ref="E3411:G3411"/>
    <mergeCell ref="A3412:G3412"/>
    <mergeCell ref="A3413:B3413"/>
    <mergeCell ref="E3416:F3416"/>
    <mergeCell ref="A3417:B3417"/>
    <mergeCell ref="A3404:B3404"/>
    <mergeCell ref="E3407:F3407"/>
    <mergeCell ref="E3408:F3408"/>
    <mergeCell ref="E3409:F3409"/>
    <mergeCell ref="E3410:F3410"/>
    <mergeCell ref="E3397:F3397"/>
    <mergeCell ref="E3398:G3398"/>
    <mergeCell ref="A3399:G3399"/>
    <mergeCell ref="A3400:B3400"/>
    <mergeCell ref="E3403:F3403"/>
    <mergeCell ref="E3390:F3390"/>
    <mergeCell ref="A3391:B3391"/>
    <mergeCell ref="E3394:F3394"/>
    <mergeCell ref="E3395:F3395"/>
    <mergeCell ref="E3396:F3396"/>
    <mergeCell ref="A3441:B3441"/>
    <mergeCell ref="E3446:F3446"/>
    <mergeCell ref="A3447:B3447"/>
    <mergeCell ref="E3449:F3449"/>
    <mergeCell ref="A3450:B3450"/>
    <mergeCell ref="E3436:F3436"/>
    <mergeCell ref="E3437:F3437"/>
    <mergeCell ref="E3438:F3438"/>
    <mergeCell ref="E3439:G3439"/>
    <mergeCell ref="A3440:G3440"/>
    <mergeCell ref="A3425:G3425"/>
    <mergeCell ref="A3426:B3426"/>
    <mergeCell ref="E3431:F3431"/>
    <mergeCell ref="A3432:B3432"/>
    <mergeCell ref="E3435:F3435"/>
    <mergeCell ref="E3420:F3420"/>
    <mergeCell ref="E3421:F3421"/>
    <mergeCell ref="E3422:F3422"/>
    <mergeCell ref="E3423:F3423"/>
    <mergeCell ref="E3424:G3424"/>
    <mergeCell ref="E3475:G3475"/>
    <mergeCell ref="A3476:G3476"/>
    <mergeCell ref="A3477:B3477"/>
    <mergeCell ref="E3480:F3480"/>
    <mergeCell ref="A3481:B3481"/>
    <mergeCell ref="A3469:B3469"/>
    <mergeCell ref="E3471:F3471"/>
    <mergeCell ref="E3472:F3472"/>
    <mergeCell ref="E3473:F3473"/>
    <mergeCell ref="E3474:F3474"/>
    <mergeCell ref="A3457:G3457"/>
    <mergeCell ref="A3458:B3458"/>
    <mergeCell ref="E3465:F3465"/>
    <mergeCell ref="A3466:B3466"/>
    <mergeCell ref="E3468:F3468"/>
    <mergeCell ref="E3452:F3452"/>
    <mergeCell ref="E3453:F3453"/>
    <mergeCell ref="E3454:F3454"/>
    <mergeCell ref="E3455:F3455"/>
    <mergeCell ref="E3456:G3456"/>
    <mergeCell ref="A3504:B3504"/>
    <mergeCell ref="E3506:F3506"/>
    <mergeCell ref="A3507:B3507"/>
    <mergeCell ref="E3510:F3510"/>
    <mergeCell ref="E3511:F3511"/>
    <mergeCell ref="E3499:F3499"/>
    <mergeCell ref="E3500:F3500"/>
    <mergeCell ref="E3501:F3501"/>
    <mergeCell ref="E3502:G3502"/>
    <mergeCell ref="A3503:G3503"/>
    <mergeCell ref="E3492:F3492"/>
    <mergeCell ref="E3493:G3493"/>
    <mergeCell ref="A3494:G3494"/>
    <mergeCell ref="A3495:B3495"/>
    <mergeCell ref="E3498:F3498"/>
    <mergeCell ref="E3485:F3485"/>
    <mergeCell ref="A3486:B3486"/>
    <mergeCell ref="E3489:F3489"/>
    <mergeCell ref="E3490:F3490"/>
    <mergeCell ref="E3491:F3491"/>
    <mergeCell ref="E3532:F3532"/>
    <mergeCell ref="E3533:F3533"/>
    <mergeCell ref="E3534:F3534"/>
    <mergeCell ref="E3535:G3535"/>
    <mergeCell ref="A3536:G3536"/>
    <mergeCell ref="A3524:G3524"/>
    <mergeCell ref="A3525:B3525"/>
    <mergeCell ref="E3527:F3527"/>
    <mergeCell ref="A3528:B3528"/>
    <mergeCell ref="E3531:F3531"/>
    <mergeCell ref="E3519:F3519"/>
    <mergeCell ref="E3520:F3520"/>
    <mergeCell ref="E3521:F3521"/>
    <mergeCell ref="E3522:F3522"/>
    <mergeCell ref="E3523:G3523"/>
    <mergeCell ref="E3512:F3512"/>
    <mergeCell ref="E3513:F3513"/>
    <mergeCell ref="E3514:G3514"/>
    <mergeCell ref="A3515:G3515"/>
    <mergeCell ref="A3516:B3516"/>
    <mergeCell ref="E3560:F3560"/>
    <mergeCell ref="E3561:G3561"/>
    <mergeCell ref="A3562:G3562"/>
    <mergeCell ref="A3563:B3563"/>
    <mergeCell ref="E3566:F3566"/>
    <mergeCell ref="E3553:F3553"/>
    <mergeCell ref="A3554:B3554"/>
    <mergeCell ref="E3557:F3557"/>
    <mergeCell ref="E3558:F3558"/>
    <mergeCell ref="E3559:F3559"/>
    <mergeCell ref="E3546:F3546"/>
    <mergeCell ref="E3547:F3547"/>
    <mergeCell ref="E3548:G3548"/>
    <mergeCell ref="A3549:G3549"/>
    <mergeCell ref="A3550:B3550"/>
    <mergeCell ref="A3537:B3537"/>
    <mergeCell ref="E3540:F3540"/>
    <mergeCell ref="A3541:B3541"/>
    <mergeCell ref="E3544:F3544"/>
    <mergeCell ref="E3545:F3545"/>
    <mergeCell ref="A3587:G3587"/>
    <mergeCell ref="A3588:B3588"/>
    <mergeCell ref="E3590:F3590"/>
    <mergeCell ref="E3591:F3591"/>
    <mergeCell ref="E3592:F3592"/>
    <mergeCell ref="E3582:F3582"/>
    <mergeCell ref="E3583:F3583"/>
    <mergeCell ref="E3584:F3584"/>
    <mergeCell ref="E3585:F3585"/>
    <mergeCell ref="E3586:G3586"/>
    <mergeCell ref="E3576:F3576"/>
    <mergeCell ref="E3577:F3577"/>
    <mergeCell ref="E3578:G3578"/>
    <mergeCell ref="A3579:G3579"/>
    <mergeCell ref="A3580:B3580"/>
    <mergeCell ref="A3567:B3567"/>
    <mergeCell ref="E3570:F3570"/>
    <mergeCell ref="A3571:B3571"/>
    <mergeCell ref="E3574:F3574"/>
    <mergeCell ref="E3575:F3575"/>
    <mergeCell ref="E3616:F3616"/>
    <mergeCell ref="E3617:F3617"/>
    <mergeCell ref="E3618:F3618"/>
    <mergeCell ref="E3619:F3619"/>
    <mergeCell ref="E3620:G3620"/>
    <mergeCell ref="E3607:G3607"/>
    <mergeCell ref="A3608:G3608"/>
    <mergeCell ref="A3609:B3609"/>
    <mergeCell ref="E3612:F3612"/>
    <mergeCell ref="A3613:B3613"/>
    <mergeCell ref="A3600:B3600"/>
    <mergeCell ref="E3603:F3603"/>
    <mergeCell ref="E3604:F3604"/>
    <mergeCell ref="E3605:F3605"/>
    <mergeCell ref="E3606:F3606"/>
    <mergeCell ref="E3593:F3593"/>
    <mergeCell ref="E3594:G3594"/>
    <mergeCell ref="A3595:G3595"/>
    <mergeCell ref="A3596:B3596"/>
    <mergeCell ref="E3599:F3599"/>
    <mergeCell ref="E3642:G3642"/>
    <mergeCell ref="A3643:G3643"/>
    <mergeCell ref="A3644:B3644"/>
    <mergeCell ref="E3649:F3649"/>
    <mergeCell ref="E3650:F3650"/>
    <mergeCell ref="A3635:B3635"/>
    <mergeCell ref="E3638:F3638"/>
    <mergeCell ref="E3639:F3639"/>
    <mergeCell ref="E3640:F3640"/>
    <mergeCell ref="E3641:F3641"/>
    <mergeCell ref="E3630:F3630"/>
    <mergeCell ref="E3631:F3631"/>
    <mergeCell ref="E3632:F3632"/>
    <mergeCell ref="E3633:G3633"/>
    <mergeCell ref="A3634:G3634"/>
    <mergeCell ref="A3621:G3621"/>
    <mergeCell ref="A3622:B3622"/>
    <mergeCell ref="E3625:F3625"/>
    <mergeCell ref="A3626:B3626"/>
    <mergeCell ref="E3629:F3629"/>
    <mergeCell ref="E3668:F3668"/>
    <mergeCell ref="E3669:G3669"/>
    <mergeCell ref="A3670:G3670"/>
    <mergeCell ref="A3671:B3671"/>
    <mergeCell ref="E3673:F3673"/>
    <mergeCell ref="A3662:G3662"/>
    <mergeCell ref="A3663:B3663"/>
    <mergeCell ref="E3665:F3665"/>
    <mergeCell ref="E3666:F3666"/>
    <mergeCell ref="E3667:F3667"/>
    <mergeCell ref="E3657:F3657"/>
    <mergeCell ref="E3658:F3658"/>
    <mergeCell ref="E3659:F3659"/>
    <mergeCell ref="E3660:F3660"/>
    <mergeCell ref="E3661:G3661"/>
    <mergeCell ref="E3651:F3651"/>
    <mergeCell ref="E3652:F3652"/>
    <mergeCell ref="E3653:G3653"/>
    <mergeCell ref="A3654:G3654"/>
    <mergeCell ref="A3655:B3655"/>
    <mergeCell ref="E3694:F3694"/>
    <mergeCell ref="E3695:F3695"/>
    <mergeCell ref="E3696:F3696"/>
    <mergeCell ref="E3697:F3697"/>
    <mergeCell ref="E3698:G3698"/>
    <mergeCell ref="E3685:G3685"/>
    <mergeCell ref="A3686:G3686"/>
    <mergeCell ref="A3687:B3687"/>
    <mergeCell ref="E3690:F3690"/>
    <mergeCell ref="A3691:B3691"/>
    <mergeCell ref="A3679:B3679"/>
    <mergeCell ref="E3681:F3681"/>
    <mergeCell ref="E3682:F3682"/>
    <mergeCell ref="E3683:F3683"/>
    <mergeCell ref="E3684:F3684"/>
    <mergeCell ref="E3674:F3674"/>
    <mergeCell ref="E3675:F3675"/>
    <mergeCell ref="E3676:F3676"/>
    <mergeCell ref="E3677:G3677"/>
    <mergeCell ref="A3678:G3678"/>
    <mergeCell ref="E3722:F3722"/>
    <mergeCell ref="E3723:F3723"/>
    <mergeCell ref="A3713:B3713"/>
    <mergeCell ref="E3716:F3716"/>
    <mergeCell ref="A3717:B3717"/>
    <mergeCell ref="E3720:F3720"/>
    <mergeCell ref="E3721:F3721"/>
    <mergeCell ref="E3708:F3708"/>
    <mergeCell ref="E3709:F3709"/>
    <mergeCell ref="E3710:F3710"/>
    <mergeCell ref="E3711:G3711"/>
    <mergeCell ref="A3712:G3712"/>
    <mergeCell ref="A3699:G3699"/>
    <mergeCell ref="A3700:B3700"/>
    <mergeCell ref="E3703:F3703"/>
    <mergeCell ref="A3704:B3704"/>
    <mergeCell ref="E3707:F3707"/>
  </mergeCells>
  <pageMargins left="0.5" right="0.5" top="0.5" bottom="0.5" header="0" footer="0"/>
  <pageSetup paperSize="9" scale="85"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G128"/>
  <sheetViews>
    <sheetView workbookViewId="0">
      <selection activeCell="L28" sqref="L28"/>
    </sheetView>
  </sheetViews>
  <sheetFormatPr defaultRowHeight="15"/>
  <cols>
    <col min="1" max="1" width="10.42578125" customWidth="1"/>
    <col min="2" max="2" width="52" bestFit="1"/>
    <col min="3" max="3" width="9.42578125" customWidth="1"/>
    <col min="4" max="4" width="8.42578125" customWidth="1"/>
    <col min="5" max="5" width="10.42578125" customWidth="1"/>
    <col min="6" max="7" width="12.42578125" customWidth="1"/>
  </cols>
  <sheetData>
    <row r="1" spans="1:7" ht="92.1" customHeight="1">
      <c r="A1" s="65"/>
      <c r="B1" s="65"/>
      <c r="C1" s="65"/>
      <c r="D1" s="65"/>
      <c r="E1" s="65"/>
      <c r="F1" s="65"/>
      <c r="G1" s="65"/>
    </row>
    <row r="2" spans="1:7" ht="9.9499999999999993" customHeight="1">
      <c r="A2" s="1"/>
      <c r="B2" s="66" t="s">
        <v>0</v>
      </c>
      <c r="C2" s="66"/>
      <c r="D2" s="66"/>
      <c r="E2" s="66"/>
      <c r="F2" s="66"/>
      <c r="G2" s="1"/>
    </row>
    <row r="3" spans="1:7" ht="21.95" customHeight="1">
      <c r="A3" s="2" t="s">
        <v>2</v>
      </c>
      <c r="B3" s="2" t="s">
        <v>3</v>
      </c>
      <c r="C3" s="2" t="s">
        <v>4</v>
      </c>
      <c r="D3" s="2" t="s">
        <v>5</v>
      </c>
      <c r="E3" s="2" t="s">
        <v>6</v>
      </c>
      <c r="F3" s="2" t="s">
        <v>7</v>
      </c>
      <c r="G3" s="2" t="s">
        <v>8</v>
      </c>
    </row>
    <row r="4" spans="1:7" ht="16.5">
      <c r="A4" s="6" t="s">
        <v>361</v>
      </c>
      <c r="B4" s="7" t="s">
        <v>362</v>
      </c>
      <c r="C4" s="6" t="s">
        <v>14</v>
      </c>
      <c r="D4" s="6" t="s">
        <v>48</v>
      </c>
      <c r="E4" s="8">
        <v>242</v>
      </c>
      <c r="F4" s="9">
        <v>106.69</v>
      </c>
      <c r="G4" s="9">
        <f t="shared" ref="G4:G35" si="0">ROUND(ROUND(E4,2)*ROUND(F4,2),2)</f>
        <v>25818.98</v>
      </c>
    </row>
    <row r="5" spans="1:7" ht="24.75">
      <c r="A5" s="6" t="s">
        <v>301</v>
      </c>
      <c r="B5" s="7" t="s">
        <v>302</v>
      </c>
      <c r="C5" s="6" t="s">
        <v>14</v>
      </c>
      <c r="D5" s="6" t="s">
        <v>48</v>
      </c>
      <c r="E5" s="8">
        <v>25</v>
      </c>
      <c r="F5" s="9">
        <v>52.22</v>
      </c>
      <c r="G5" s="9">
        <f t="shared" si="0"/>
        <v>1305.5</v>
      </c>
    </row>
    <row r="6" spans="1:7" ht="24.75">
      <c r="A6" s="6" t="s">
        <v>220</v>
      </c>
      <c r="B6" s="7" t="s">
        <v>221</v>
      </c>
      <c r="C6" s="6" t="s">
        <v>14</v>
      </c>
      <c r="D6" s="6" t="s">
        <v>48</v>
      </c>
      <c r="E6" s="8">
        <v>9</v>
      </c>
      <c r="F6" s="9">
        <v>92.41</v>
      </c>
      <c r="G6" s="9">
        <f t="shared" si="0"/>
        <v>831.69</v>
      </c>
    </row>
    <row r="7" spans="1:7" ht="16.5">
      <c r="A7" s="6" t="s">
        <v>85</v>
      </c>
      <c r="B7" s="7" t="s">
        <v>86</v>
      </c>
      <c r="C7" s="6" t="s">
        <v>62</v>
      </c>
      <c r="D7" s="6" t="s">
        <v>48</v>
      </c>
      <c r="E7" s="8">
        <v>186.85</v>
      </c>
      <c r="F7" s="9">
        <v>44.2</v>
      </c>
      <c r="G7" s="9">
        <f t="shared" si="0"/>
        <v>8258.77</v>
      </c>
    </row>
    <row r="8" spans="1:7" ht="16.5">
      <c r="A8" s="6" t="s">
        <v>98</v>
      </c>
      <c r="B8" s="7" t="s">
        <v>99</v>
      </c>
      <c r="C8" s="6" t="s">
        <v>100</v>
      </c>
      <c r="D8" s="6" t="s">
        <v>101</v>
      </c>
      <c r="E8" s="8">
        <v>186.85</v>
      </c>
      <c r="F8" s="9">
        <v>83.09</v>
      </c>
      <c r="G8" s="9">
        <f t="shared" si="0"/>
        <v>15525.37</v>
      </c>
    </row>
    <row r="9" spans="1:7" ht="16.5">
      <c r="A9" s="6" t="s">
        <v>141</v>
      </c>
      <c r="B9" s="7" t="s">
        <v>142</v>
      </c>
      <c r="C9" s="6" t="s">
        <v>80</v>
      </c>
      <c r="D9" s="6" t="s">
        <v>81</v>
      </c>
      <c r="E9" s="8">
        <v>234</v>
      </c>
      <c r="F9" s="9">
        <v>107.82</v>
      </c>
      <c r="G9" s="9">
        <f t="shared" si="0"/>
        <v>25229.88</v>
      </c>
    </row>
    <row r="10" spans="1:7" ht="16.5">
      <c r="A10" s="6" t="s">
        <v>312</v>
      </c>
      <c r="B10" s="7" t="s">
        <v>313</v>
      </c>
      <c r="C10" s="6" t="s">
        <v>14</v>
      </c>
      <c r="D10" s="6" t="s">
        <v>48</v>
      </c>
      <c r="E10" s="8">
        <v>168</v>
      </c>
      <c r="F10" s="9">
        <v>3.73</v>
      </c>
      <c r="G10" s="9">
        <f t="shared" si="0"/>
        <v>626.64</v>
      </c>
    </row>
    <row r="11" spans="1:7" ht="16.5">
      <c r="A11" s="6" t="s">
        <v>254</v>
      </c>
      <c r="B11" s="7" t="s">
        <v>255</v>
      </c>
      <c r="C11" s="6" t="s">
        <v>14</v>
      </c>
      <c r="D11" s="6" t="s">
        <v>48</v>
      </c>
      <c r="E11" s="8">
        <v>226.29</v>
      </c>
      <c r="F11" s="9">
        <v>22.47</v>
      </c>
      <c r="G11" s="9">
        <f t="shared" si="0"/>
        <v>5084.74</v>
      </c>
    </row>
    <row r="12" spans="1:7" ht="24.75">
      <c r="A12" s="6" t="s">
        <v>123</v>
      </c>
      <c r="B12" s="7" t="s">
        <v>124</v>
      </c>
      <c r="C12" s="6" t="s">
        <v>14</v>
      </c>
      <c r="D12" s="6" t="s">
        <v>101</v>
      </c>
      <c r="E12" s="8">
        <v>166.49</v>
      </c>
      <c r="F12" s="9">
        <v>9.83</v>
      </c>
      <c r="G12" s="9">
        <f t="shared" si="0"/>
        <v>1636.6</v>
      </c>
    </row>
    <row r="13" spans="1:7" ht="16.5">
      <c r="A13" s="6" t="s">
        <v>345</v>
      </c>
      <c r="B13" s="7" t="s">
        <v>346</v>
      </c>
      <c r="C13" s="6" t="s">
        <v>14</v>
      </c>
      <c r="D13" s="6" t="s">
        <v>101</v>
      </c>
      <c r="E13" s="8">
        <v>60.82</v>
      </c>
      <c r="F13" s="9">
        <v>15.58</v>
      </c>
      <c r="G13" s="9">
        <f t="shared" si="0"/>
        <v>947.58</v>
      </c>
    </row>
    <row r="14" spans="1:7" ht="16.5">
      <c r="A14" s="6" t="s">
        <v>211</v>
      </c>
      <c r="B14" s="7" t="s">
        <v>212</v>
      </c>
      <c r="C14" s="6" t="s">
        <v>14</v>
      </c>
      <c r="D14" s="6" t="s">
        <v>101</v>
      </c>
      <c r="E14" s="8">
        <v>756.83</v>
      </c>
      <c r="F14" s="9">
        <v>65.84</v>
      </c>
      <c r="G14" s="9">
        <f t="shared" si="0"/>
        <v>49829.69</v>
      </c>
    </row>
    <row r="15" spans="1:7" ht="16.5">
      <c r="A15" s="6" t="s">
        <v>103</v>
      </c>
      <c r="B15" s="7" t="s">
        <v>104</v>
      </c>
      <c r="C15" s="6" t="s">
        <v>105</v>
      </c>
      <c r="D15" s="6" t="s">
        <v>101</v>
      </c>
      <c r="E15" s="8">
        <v>346.18</v>
      </c>
      <c r="F15" s="9">
        <v>10.98</v>
      </c>
      <c r="G15" s="9">
        <f t="shared" si="0"/>
        <v>3801.06</v>
      </c>
    </row>
    <row r="16" spans="1:7" ht="16.5">
      <c r="A16" s="6" t="s">
        <v>478</v>
      </c>
      <c r="B16" s="7" t="s">
        <v>479</v>
      </c>
      <c r="C16" s="6" t="s">
        <v>80</v>
      </c>
      <c r="D16" s="6" t="s">
        <v>58</v>
      </c>
      <c r="E16" s="8">
        <v>1</v>
      </c>
      <c r="F16" s="9">
        <v>6557.28</v>
      </c>
      <c r="G16" s="9">
        <f t="shared" si="0"/>
        <v>6557.28</v>
      </c>
    </row>
    <row r="17" spans="1:7">
      <c r="A17" s="6" t="s">
        <v>397</v>
      </c>
      <c r="B17" s="7" t="s">
        <v>398</v>
      </c>
      <c r="C17" s="6" t="s">
        <v>14</v>
      </c>
      <c r="D17" s="6" t="s">
        <v>58</v>
      </c>
      <c r="E17" s="8">
        <v>33</v>
      </c>
      <c r="F17" s="9">
        <v>45.32</v>
      </c>
      <c r="G17" s="9">
        <f t="shared" si="0"/>
        <v>1495.56</v>
      </c>
    </row>
    <row r="18" spans="1:7">
      <c r="A18" s="6" t="s">
        <v>24</v>
      </c>
      <c r="B18" s="7" t="s">
        <v>25</v>
      </c>
      <c r="C18" s="6" t="s">
        <v>14</v>
      </c>
      <c r="D18" s="6" t="s">
        <v>15</v>
      </c>
      <c r="E18" s="8">
        <v>396</v>
      </c>
      <c r="F18" s="9">
        <v>30.04</v>
      </c>
      <c r="G18" s="9">
        <f t="shared" si="0"/>
        <v>11895.84</v>
      </c>
    </row>
    <row r="19" spans="1:7" ht="16.5">
      <c r="A19" s="6" t="s">
        <v>416</v>
      </c>
      <c r="B19" s="7" t="s">
        <v>417</v>
      </c>
      <c r="C19" s="6" t="s">
        <v>80</v>
      </c>
      <c r="D19" s="6" t="s">
        <v>48</v>
      </c>
      <c r="E19" s="8">
        <v>20.66</v>
      </c>
      <c r="F19" s="9">
        <v>627.17999999999995</v>
      </c>
      <c r="G19" s="9">
        <f t="shared" si="0"/>
        <v>12957.54</v>
      </c>
    </row>
    <row r="20" spans="1:7" ht="24.75">
      <c r="A20" s="6" t="s">
        <v>481</v>
      </c>
      <c r="B20" s="7" t="s">
        <v>482</v>
      </c>
      <c r="C20" s="6" t="s">
        <v>14</v>
      </c>
      <c r="D20" s="6" t="s">
        <v>118</v>
      </c>
      <c r="E20" s="8">
        <v>355.22</v>
      </c>
      <c r="F20" s="9">
        <v>9.3699999999999992</v>
      </c>
      <c r="G20" s="9">
        <f t="shared" si="0"/>
        <v>3328.41</v>
      </c>
    </row>
    <row r="21" spans="1:7" ht="24.75">
      <c r="A21" s="6" t="s">
        <v>135</v>
      </c>
      <c r="B21" s="7" t="s">
        <v>136</v>
      </c>
      <c r="C21" s="6" t="s">
        <v>14</v>
      </c>
      <c r="D21" s="6" t="s">
        <v>48</v>
      </c>
      <c r="E21" s="8">
        <v>1791.44</v>
      </c>
      <c r="F21" s="9">
        <v>7.07</v>
      </c>
      <c r="G21" s="9">
        <f t="shared" si="0"/>
        <v>12665.48</v>
      </c>
    </row>
    <row r="22" spans="1:7" ht="16.5">
      <c r="A22" s="6" t="s">
        <v>226</v>
      </c>
      <c r="B22" s="7" t="s">
        <v>227</v>
      </c>
      <c r="C22" s="6" t="s">
        <v>14</v>
      </c>
      <c r="D22" s="6" t="s">
        <v>48</v>
      </c>
      <c r="E22" s="8">
        <v>17.399999999999999</v>
      </c>
      <c r="F22" s="9">
        <v>5</v>
      </c>
      <c r="G22" s="9">
        <f t="shared" si="0"/>
        <v>87</v>
      </c>
    </row>
    <row r="23" spans="1:7">
      <c r="A23" s="6" t="s">
        <v>434</v>
      </c>
      <c r="B23" s="7" t="s">
        <v>435</v>
      </c>
      <c r="C23" s="6" t="s">
        <v>29</v>
      </c>
      <c r="D23" s="6" t="s">
        <v>58</v>
      </c>
      <c r="E23" s="8">
        <v>1</v>
      </c>
      <c r="F23" s="9">
        <v>211.46</v>
      </c>
      <c r="G23" s="9">
        <f t="shared" si="0"/>
        <v>211.46</v>
      </c>
    </row>
    <row r="24" spans="1:7" ht="16.5">
      <c r="A24" s="6" t="s">
        <v>358</v>
      </c>
      <c r="B24" s="7" t="s">
        <v>359</v>
      </c>
      <c r="C24" s="6" t="s">
        <v>14</v>
      </c>
      <c r="D24" s="6" t="s">
        <v>81</v>
      </c>
      <c r="E24" s="8">
        <v>220</v>
      </c>
      <c r="F24" s="9">
        <v>42.16</v>
      </c>
      <c r="G24" s="9">
        <f t="shared" si="0"/>
        <v>9275.2000000000007</v>
      </c>
    </row>
    <row r="25" spans="1:7">
      <c r="A25" s="6" t="s">
        <v>75</v>
      </c>
      <c r="B25" s="7" t="s">
        <v>76</v>
      </c>
      <c r="C25" s="6" t="s">
        <v>14</v>
      </c>
      <c r="D25" s="6" t="s">
        <v>48</v>
      </c>
      <c r="E25" s="8">
        <v>2489.8000000000002</v>
      </c>
      <c r="F25" s="9">
        <v>5.67</v>
      </c>
      <c r="G25" s="9">
        <f t="shared" si="0"/>
        <v>14117.17</v>
      </c>
    </row>
    <row r="26" spans="1:7" ht="16.5">
      <c r="A26" s="6" t="s">
        <v>298</v>
      </c>
      <c r="B26" s="7" t="s">
        <v>299</v>
      </c>
      <c r="C26" s="6" t="s">
        <v>14</v>
      </c>
      <c r="D26" s="6" t="s">
        <v>118</v>
      </c>
      <c r="E26" s="8">
        <v>3.63</v>
      </c>
      <c r="F26" s="9">
        <v>938.34</v>
      </c>
      <c r="G26" s="9">
        <f t="shared" si="0"/>
        <v>3406.17</v>
      </c>
    </row>
    <row r="27" spans="1:7" ht="16.5">
      <c r="A27" s="6" t="s">
        <v>355</v>
      </c>
      <c r="B27" s="7" t="s">
        <v>356</v>
      </c>
      <c r="C27" s="6" t="s">
        <v>14</v>
      </c>
      <c r="D27" s="6" t="s">
        <v>118</v>
      </c>
      <c r="E27" s="8">
        <v>3.89</v>
      </c>
      <c r="F27" s="9">
        <v>817.47</v>
      </c>
      <c r="G27" s="9">
        <f t="shared" si="0"/>
        <v>3179.96</v>
      </c>
    </row>
    <row r="28" spans="1:7" ht="24.75">
      <c r="A28" s="6" t="s">
        <v>307</v>
      </c>
      <c r="B28" s="7" t="s">
        <v>308</v>
      </c>
      <c r="C28" s="6" t="s">
        <v>14</v>
      </c>
      <c r="D28" s="6" t="s">
        <v>118</v>
      </c>
      <c r="E28" s="8">
        <v>0.56000000000000005</v>
      </c>
      <c r="F28" s="9">
        <v>1253.1400000000001</v>
      </c>
      <c r="G28" s="9">
        <f t="shared" si="0"/>
        <v>701.76</v>
      </c>
    </row>
    <row r="29" spans="1:7" ht="24.75">
      <c r="A29" s="6" t="s">
        <v>173</v>
      </c>
      <c r="B29" s="7" t="s">
        <v>174</v>
      </c>
      <c r="C29" s="6" t="s">
        <v>14</v>
      </c>
      <c r="D29" s="6" t="s">
        <v>48</v>
      </c>
      <c r="E29" s="8">
        <v>142</v>
      </c>
      <c r="F29" s="9">
        <v>49.45</v>
      </c>
      <c r="G29" s="9">
        <f t="shared" si="0"/>
        <v>7021.9</v>
      </c>
    </row>
    <row r="30" spans="1:7" ht="24.75">
      <c r="A30" s="6" t="s">
        <v>267</v>
      </c>
      <c r="B30" s="7" t="s">
        <v>268</v>
      </c>
      <c r="C30" s="6" t="s">
        <v>14</v>
      </c>
      <c r="D30" s="6" t="s">
        <v>48</v>
      </c>
      <c r="E30" s="8">
        <v>760.76</v>
      </c>
      <c r="F30" s="9">
        <v>41.23</v>
      </c>
      <c r="G30" s="9">
        <f t="shared" si="0"/>
        <v>31366.13</v>
      </c>
    </row>
    <row r="31" spans="1:7" ht="24.75">
      <c r="A31" s="6" t="s">
        <v>403</v>
      </c>
      <c r="B31" s="7" t="s">
        <v>404</v>
      </c>
      <c r="C31" s="6" t="s">
        <v>14</v>
      </c>
      <c r="D31" s="6" t="s">
        <v>58</v>
      </c>
      <c r="E31" s="8">
        <v>30</v>
      </c>
      <c r="F31" s="9">
        <v>446.04</v>
      </c>
      <c r="G31" s="9">
        <f t="shared" si="0"/>
        <v>13381.2</v>
      </c>
    </row>
    <row r="32" spans="1:7" ht="16.5">
      <c r="A32" s="6" t="s">
        <v>322</v>
      </c>
      <c r="B32" s="7" t="s">
        <v>323</v>
      </c>
      <c r="C32" s="6" t="s">
        <v>80</v>
      </c>
      <c r="D32" s="6" t="s">
        <v>81</v>
      </c>
      <c r="E32" s="8">
        <v>30</v>
      </c>
      <c r="F32" s="9">
        <v>88.88</v>
      </c>
      <c r="G32" s="9">
        <f t="shared" si="0"/>
        <v>2666.4</v>
      </c>
    </row>
    <row r="33" spans="1:7" ht="16.5">
      <c r="A33" s="6" t="s">
        <v>153</v>
      </c>
      <c r="B33" s="7" t="s">
        <v>154</v>
      </c>
      <c r="C33" s="6" t="s">
        <v>100</v>
      </c>
      <c r="D33" s="6" t="s">
        <v>155</v>
      </c>
      <c r="E33" s="8">
        <v>142</v>
      </c>
      <c r="F33" s="9">
        <v>192.76</v>
      </c>
      <c r="G33" s="9">
        <f t="shared" si="0"/>
        <v>27371.919999999998</v>
      </c>
    </row>
    <row r="34" spans="1:7">
      <c r="A34" s="6" t="s">
        <v>153</v>
      </c>
      <c r="B34" s="7" t="s">
        <v>154</v>
      </c>
      <c r="C34" s="6" t="s">
        <v>170</v>
      </c>
      <c r="D34" s="6" t="s">
        <v>155</v>
      </c>
      <c r="E34" s="8">
        <v>371</v>
      </c>
      <c r="F34" s="9">
        <v>50.81</v>
      </c>
      <c r="G34" s="9">
        <f t="shared" si="0"/>
        <v>18850.509999999998</v>
      </c>
    </row>
    <row r="35" spans="1:7" ht="16.5">
      <c r="A35" s="6" t="s">
        <v>116</v>
      </c>
      <c r="B35" s="7" t="s">
        <v>117</v>
      </c>
      <c r="C35" s="6" t="s">
        <v>14</v>
      </c>
      <c r="D35" s="6" t="s">
        <v>118</v>
      </c>
      <c r="E35" s="8">
        <v>53.24</v>
      </c>
      <c r="F35" s="9">
        <v>59.27</v>
      </c>
      <c r="G35" s="9">
        <f t="shared" si="0"/>
        <v>3155.53</v>
      </c>
    </row>
    <row r="36" spans="1:7" ht="16.5">
      <c r="A36" s="6" t="s">
        <v>131</v>
      </c>
      <c r="B36" s="7" t="s">
        <v>132</v>
      </c>
      <c r="C36" s="6" t="s">
        <v>14</v>
      </c>
      <c r="D36" s="6" t="s">
        <v>48</v>
      </c>
      <c r="E36" s="8">
        <v>1812.9</v>
      </c>
      <c r="F36" s="9">
        <v>11.87</v>
      </c>
      <c r="G36" s="9">
        <f t="shared" ref="G36:G67" si="1">ROUND(ROUND(E36,2)*ROUND(F36,2),2)</f>
        <v>21519.119999999999</v>
      </c>
    </row>
    <row r="37" spans="1:7" ht="16.5">
      <c r="A37" s="6" t="s">
        <v>331</v>
      </c>
      <c r="B37" s="7" t="s">
        <v>332</v>
      </c>
      <c r="C37" s="6" t="s">
        <v>80</v>
      </c>
      <c r="D37" s="6" t="s">
        <v>333</v>
      </c>
      <c r="E37" s="8">
        <v>3.89</v>
      </c>
      <c r="F37" s="9">
        <v>550.66999999999996</v>
      </c>
      <c r="G37" s="9">
        <f t="shared" si="1"/>
        <v>2142.11</v>
      </c>
    </row>
    <row r="38" spans="1:7" ht="16.5">
      <c r="A38" s="6" t="s">
        <v>292</v>
      </c>
      <c r="B38" s="7" t="s">
        <v>293</v>
      </c>
      <c r="C38" s="6" t="s">
        <v>14</v>
      </c>
      <c r="D38" s="6" t="s">
        <v>118</v>
      </c>
      <c r="E38" s="8">
        <v>0.25</v>
      </c>
      <c r="F38" s="9">
        <v>590.37</v>
      </c>
      <c r="G38" s="9">
        <f t="shared" si="1"/>
        <v>147.59</v>
      </c>
    </row>
    <row r="39" spans="1:7">
      <c r="A39" s="6" t="s">
        <v>275</v>
      </c>
      <c r="B39" s="7" t="s">
        <v>276</v>
      </c>
      <c r="C39" s="6" t="s">
        <v>29</v>
      </c>
      <c r="D39" s="6" t="s">
        <v>48</v>
      </c>
      <c r="E39" s="8">
        <v>352.76</v>
      </c>
      <c r="F39" s="9">
        <v>32.479999999999997</v>
      </c>
      <c r="G39" s="9">
        <f t="shared" si="1"/>
        <v>11457.64</v>
      </c>
    </row>
    <row r="40" spans="1:7" ht="16.5">
      <c r="A40" s="6" t="s">
        <v>128</v>
      </c>
      <c r="B40" s="7" t="s">
        <v>129</v>
      </c>
      <c r="C40" s="6" t="s">
        <v>14</v>
      </c>
      <c r="D40" s="6" t="s">
        <v>48</v>
      </c>
      <c r="E40" s="8">
        <v>2183.17</v>
      </c>
      <c r="F40" s="9">
        <v>23.71</v>
      </c>
      <c r="G40" s="9">
        <f t="shared" si="1"/>
        <v>51762.96</v>
      </c>
    </row>
    <row r="41" spans="1:7" ht="16.5">
      <c r="A41" s="6" t="s">
        <v>35</v>
      </c>
      <c r="B41" s="7" t="s">
        <v>36</v>
      </c>
      <c r="C41" s="6" t="s">
        <v>37</v>
      </c>
      <c r="D41" s="6" t="s">
        <v>30</v>
      </c>
      <c r="E41" s="8">
        <v>12</v>
      </c>
      <c r="F41" s="9">
        <v>731.82</v>
      </c>
      <c r="G41" s="9">
        <f t="shared" si="1"/>
        <v>8781.84</v>
      </c>
    </row>
    <row r="42" spans="1:7" ht="16.5">
      <c r="A42" s="6" t="s">
        <v>452</v>
      </c>
      <c r="B42" s="7" t="s">
        <v>453</v>
      </c>
      <c r="C42" s="6" t="s">
        <v>37</v>
      </c>
      <c r="D42" s="6" t="s">
        <v>196</v>
      </c>
      <c r="E42" s="8">
        <v>33</v>
      </c>
      <c r="F42" s="9">
        <v>206.23</v>
      </c>
      <c r="G42" s="9">
        <f t="shared" si="1"/>
        <v>6805.59</v>
      </c>
    </row>
    <row r="43" spans="1:7">
      <c r="A43" s="6" t="s">
        <v>443</v>
      </c>
      <c r="B43" s="7" t="s">
        <v>444</v>
      </c>
      <c r="C43" s="6" t="s">
        <v>170</v>
      </c>
      <c r="D43" s="6" t="s">
        <v>196</v>
      </c>
      <c r="E43" s="8">
        <v>12</v>
      </c>
      <c r="F43" s="9">
        <v>35.71</v>
      </c>
      <c r="G43" s="9">
        <f t="shared" si="1"/>
        <v>428.52</v>
      </c>
    </row>
    <row r="44" spans="1:7">
      <c r="A44" s="6" t="s">
        <v>446</v>
      </c>
      <c r="B44" s="7" t="s">
        <v>447</v>
      </c>
      <c r="C44" s="6" t="s">
        <v>170</v>
      </c>
      <c r="D44" s="6" t="s">
        <v>196</v>
      </c>
      <c r="E44" s="8">
        <v>12</v>
      </c>
      <c r="F44" s="9">
        <v>53.69</v>
      </c>
      <c r="G44" s="9">
        <f t="shared" si="1"/>
        <v>644.28</v>
      </c>
    </row>
    <row r="45" spans="1:7">
      <c r="A45" s="6" t="s">
        <v>449</v>
      </c>
      <c r="B45" s="7" t="s">
        <v>450</v>
      </c>
      <c r="C45" s="6" t="s">
        <v>170</v>
      </c>
      <c r="D45" s="6" t="s">
        <v>196</v>
      </c>
      <c r="E45" s="8">
        <v>33</v>
      </c>
      <c r="F45" s="9">
        <v>53.06</v>
      </c>
      <c r="G45" s="9">
        <f t="shared" si="1"/>
        <v>1750.98</v>
      </c>
    </row>
    <row r="46" spans="1:7" ht="16.5">
      <c r="A46" s="6" t="s">
        <v>413</v>
      </c>
      <c r="B46" s="7" t="s">
        <v>414</v>
      </c>
      <c r="C46" s="6" t="s">
        <v>80</v>
      </c>
      <c r="D46" s="6" t="s">
        <v>48</v>
      </c>
      <c r="E46" s="8">
        <v>106.02</v>
      </c>
      <c r="F46" s="9">
        <v>715.51</v>
      </c>
      <c r="G46" s="9">
        <f t="shared" si="1"/>
        <v>75858.37</v>
      </c>
    </row>
    <row r="47" spans="1:7" ht="16.5">
      <c r="A47" s="6" t="s">
        <v>338</v>
      </c>
      <c r="B47" s="7" t="s">
        <v>339</v>
      </c>
      <c r="C47" s="6" t="s">
        <v>80</v>
      </c>
      <c r="D47" s="6" t="s">
        <v>118</v>
      </c>
      <c r="E47" s="8">
        <v>9.9</v>
      </c>
      <c r="F47" s="9">
        <v>578.08000000000004</v>
      </c>
      <c r="G47" s="9">
        <f t="shared" si="1"/>
        <v>5722.99</v>
      </c>
    </row>
    <row r="48" spans="1:7" ht="24.75">
      <c r="A48" s="6" t="s">
        <v>138</v>
      </c>
      <c r="B48" s="7" t="s">
        <v>139</v>
      </c>
      <c r="C48" s="6" t="s">
        <v>14</v>
      </c>
      <c r="D48" s="6" t="s">
        <v>48</v>
      </c>
      <c r="E48" s="8">
        <v>1791.44</v>
      </c>
      <c r="F48" s="9">
        <v>53.75</v>
      </c>
      <c r="G48" s="9">
        <f t="shared" si="1"/>
        <v>96289.9</v>
      </c>
    </row>
    <row r="49" spans="1:7">
      <c r="A49" s="6" t="s">
        <v>17</v>
      </c>
      <c r="B49" s="7" t="s">
        <v>18</v>
      </c>
      <c r="C49" s="6" t="s">
        <v>14</v>
      </c>
      <c r="D49" s="6" t="s">
        <v>19</v>
      </c>
      <c r="E49" s="8">
        <v>12</v>
      </c>
      <c r="F49" s="9">
        <v>4817.3599999999997</v>
      </c>
      <c r="G49" s="9">
        <f t="shared" si="1"/>
        <v>57808.32</v>
      </c>
    </row>
    <row r="50" spans="1:7">
      <c r="A50" s="6" t="s">
        <v>400</v>
      </c>
      <c r="B50" s="7" t="s">
        <v>401</v>
      </c>
      <c r="C50" s="6" t="s">
        <v>14</v>
      </c>
      <c r="D50" s="6" t="s">
        <v>58</v>
      </c>
      <c r="E50" s="8">
        <v>63</v>
      </c>
      <c r="F50" s="9">
        <v>58.36</v>
      </c>
      <c r="G50" s="9">
        <f t="shared" si="1"/>
        <v>3676.68</v>
      </c>
    </row>
    <row r="51" spans="1:7">
      <c r="A51" s="6" t="s">
        <v>12</v>
      </c>
      <c r="B51" s="7" t="s">
        <v>13</v>
      </c>
      <c r="C51" s="6" t="s">
        <v>14</v>
      </c>
      <c r="D51" s="6" t="s">
        <v>15</v>
      </c>
      <c r="E51" s="8">
        <v>264</v>
      </c>
      <c r="F51" s="9">
        <v>131.88</v>
      </c>
      <c r="G51" s="9">
        <f t="shared" si="1"/>
        <v>34816.32</v>
      </c>
    </row>
    <row r="52" spans="1:7" ht="24.75">
      <c r="A52" s="6" t="s">
        <v>56</v>
      </c>
      <c r="B52" s="7" t="s">
        <v>57</v>
      </c>
      <c r="C52" s="6" t="s">
        <v>14</v>
      </c>
      <c r="D52" s="6" t="s">
        <v>58</v>
      </c>
      <c r="E52" s="8">
        <v>1</v>
      </c>
      <c r="F52" s="9">
        <v>1428.32</v>
      </c>
      <c r="G52" s="9">
        <f t="shared" si="1"/>
        <v>1428.32</v>
      </c>
    </row>
    <row r="53" spans="1:7" ht="16.5">
      <c r="A53" s="6" t="s">
        <v>341</v>
      </c>
      <c r="B53" s="7" t="s">
        <v>342</v>
      </c>
      <c r="C53" s="6" t="s">
        <v>14</v>
      </c>
      <c r="D53" s="6" t="s">
        <v>118</v>
      </c>
      <c r="E53" s="8">
        <v>9.07</v>
      </c>
      <c r="F53" s="9">
        <v>87.42</v>
      </c>
      <c r="G53" s="9">
        <f t="shared" si="1"/>
        <v>792.9</v>
      </c>
    </row>
    <row r="54" spans="1:7" ht="16.5">
      <c r="A54" s="6" t="s">
        <v>335</v>
      </c>
      <c r="B54" s="7" t="s">
        <v>336</v>
      </c>
      <c r="C54" s="6" t="s">
        <v>14</v>
      </c>
      <c r="D54" s="6" t="s">
        <v>118</v>
      </c>
      <c r="E54" s="8">
        <v>9.9</v>
      </c>
      <c r="F54" s="9">
        <v>133.57</v>
      </c>
      <c r="G54" s="9">
        <f t="shared" si="1"/>
        <v>1322.34</v>
      </c>
    </row>
    <row r="55" spans="1:7" ht="16.5">
      <c r="A55" s="6" t="s">
        <v>50</v>
      </c>
      <c r="B55" s="7" t="s">
        <v>51</v>
      </c>
      <c r="C55" s="6" t="s">
        <v>14</v>
      </c>
      <c r="D55" s="6" t="s">
        <v>48</v>
      </c>
      <c r="E55" s="8">
        <v>30</v>
      </c>
      <c r="F55" s="9">
        <v>872.63</v>
      </c>
      <c r="G55" s="9">
        <f t="shared" si="1"/>
        <v>26178.9</v>
      </c>
    </row>
    <row r="56" spans="1:7" ht="16.5">
      <c r="A56" s="6" t="s">
        <v>53</v>
      </c>
      <c r="B56" s="7" t="s">
        <v>54</v>
      </c>
      <c r="C56" s="6" t="s">
        <v>14</v>
      </c>
      <c r="D56" s="6" t="s">
        <v>48</v>
      </c>
      <c r="E56" s="8">
        <v>14</v>
      </c>
      <c r="F56" s="9">
        <v>623.53</v>
      </c>
      <c r="G56" s="9">
        <f t="shared" si="1"/>
        <v>8729.42</v>
      </c>
    </row>
    <row r="57" spans="1:7">
      <c r="A57" s="6" t="s">
        <v>437</v>
      </c>
      <c r="B57" s="7" t="s">
        <v>438</v>
      </c>
      <c r="C57" s="6" t="s">
        <v>170</v>
      </c>
      <c r="D57" s="6" t="s">
        <v>171</v>
      </c>
      <c r="E57" s="8">
        <v>29.8</v>
      </c>
      <c r="F57" s="9">
        <v>574.74</v>
      </c>
      <c r="G57" s="9">
        <f t="shared" si="1"/>
        <v>17127.25</v>
      </c>
    </row>
    <row r="58" spans="1:7" ht="16.5">
      <c r="A58" s="6" t="s">
        <v>223</v>
      </c>
      <c r="B58" s="7" t="s">
        <v>224</v>
      </c>
      <c r="C58" s="6" t="s">
        <v>37</v>
      </c>
      <c r="D58" s="6" t="s">
        <v>48</v>
      </c>
      <c r="E58" s="8">
        <v>1.36</v>
      </c>
      <c r="F58" s="9">
        <v>792.03</v>
      </c>
      <c r="G58" s="9">
        <f t="shared" si="1"/>
        <v>1077.1600000000001</v>
      </c>
    </row>
    <row r="59" spans="1:7" ht="16.5">
      <c r="A59" s="6" t="s">
        <v>261</v>
      </c>
      <c r="B59" s="7" t="s">
        <v>262</v>
      </c>
      <c r="C59" s="6" t="s">
        <v>80</v>
      </c>
      <c r="D59" s="6" t="s">
        <v>48</v>
      </c>
      <c r="E59" s="8">
        <v>340</v>
      </c>
      <c r="F59" s="9">
        <v>634.95000000000005</v>
      </c>
      <c r="G59" s="9">
        <f t="shared" si="1"/>
        <v>215883</v>
      </c>
    </row>
    <row r="60" spans="1:7" ht="16.5">
      <c r="A60" s="6" t="s">
        <v>46</v>
      </c>
      <c r="B60" s="7" t="s">
        <v>47</v>
      </c>
      <c r="C60" s="6" t="s">
        <v>14</v>
      </c>
      <c r="D60" s="6" t="s">
        <v>48</v>
      </c>
      <c r="E60" s="8">
        <v>2.88</v>
      </c>
      <c r="F60" s="9">
        <v>316.04000000000002</v>
      </c>
      <c r="G60" s="9">
        <f t="shared" si="1"/>
        <v>910.2</v>
      </c>
    </row>
    <row r="61" spans="1:7">
      <c r="A61" s="6" t="s">
        <v>390</v>
      </c>
      <c r="B61" s="7" t="s">
        <v>391</v>
      </c>
      <c r="C61" s="6" t="s">
        <v>392</v>
      </c>
      <c r="D61" s="6" t="s">
        <v>48</v>
      </c>
      <c r="E61" s="8">
        <v>123.31</v>
      </c>
      <c r="F61" s="9">
        <v>113.98</v>
      </c>
      <c r="G61" s="9">
        <f t="shared" si="1"/>
        <v>14054.87</v>
      </c>
    </row>
    <row r="62" spans="1:7" ht="16.5">
      <c r="A62" s="6" t="s">
        <v>251</v>
      </c>
      <c r="B62" s="7" t="s">
        <v>252</v>
      </c>
      <c r="C62" s="6" t="s">
        <v>14</v>
      </c>
      <c r="D62" s="6" t="s">
        <v>48</v>
      </c>
      <c r="E62" s="8">
        <v>58.29</v>
      </c>
      <c r="F62" s="9">
        <v>4.38</v>
      </c>
      <c r="G62" s="9">
        <f t="shared" si="1"/>
        <v>255.31</v>
      </c>
    </row>
    <row r="63" spans="1:7" ht="16.5">
      <c r="A63" s="6" t="s">
        <v>110</v>
      </c>
      <c r="B63" s="7" t="s">
        <v>111</v>
      </c>
      <c r="C63" s="6" t="s">
        <v>14</v>
      </c>
      <c r="D63" s="6" t="s">
        <v>58</v>
      </c>
      <c r="E63" s="8">
        <v>622.92999999999995</v>
      </c>
      <c r="F63" s="9">
        <v>10.18</v>
      </c>
      <c r="G63" s="9">
        <f t="shared" si="1"/>
        <v>6341.43</v>
      </c>
    </row>
    <row r="64" spans="1:7">
      <c r="A64" s="6" t="s">
        <v>194</v>
      </c>
      <c r="B64" s="7" t="s">
        <v>195</v>
      </c>
      <c r="C64" s="6" t="s">
        <v>170</v>
      </c>
      <c r="D64" s="6" t="s">
        <v>196</v>
      </c>
      <c r="E64" s="8">
        <v>18</v>
      </c>
      <c r="F64" s="9">
        <v>422.66</v>
      </c>
      <c r="G64" s="9">
        <f t="shared" si="1"/>
        <v>7607.88</v>
      </c>
    </row>
    <row r="65" spans="1:7" ht="16.5">
      <c r="A65" s="6" t="s">
        <v>440</v>
      </c>
      <c r="B65" s="7" t="s">
        <v>441</v>
      </c>
      <c r="C65" s="6" t="s">
        <v>80</v>
      </c>
      <c r="D65" s="6" t="s">
        <v>58</v>
      </c>
      <c r="E65" s="8">
        <v>17</v>
      </c>
      <c r="F65" s="9">
        <v>16.75</v>
      </c>
      <c r="G65" s="9">
        <f t="shared" si="1"/>
        <v>284.75</v>
      </c>
    </row>
    <row r="66" spans="1:7" ht="16.5">
      <c r="A66" s="6" t="s">
        <v>176</v>
      </c>
      <c r="B66" s="7" t="s">
        <v>177</v>
      </c>
      <c r="C66" s="6" t="s">
        <v>80</v>
      </c>
      <c r="D66" s="6" t="s">
        <v>48</v>
      </c>
      <c r="E66" s="8">
        <v>262.7</v>
      </c>
      <c r="F66" s="9">
        <v>125.44</v>
      </c>
      <c r="G66" s="9">
        <f t="shared" si="1"/>
        <v>32953.089999999997</v>
      </c>
    </row>
    <row r="67" spans="1:7" ht="16.5">
      <c r="A67" s="6" t="s">
        <v>270</v>
      </c>
      <c r="B67" s="7" t="s">
        <v>271</v>
      </c>
      <c r="C67" s="6" t="s">
        <v>80</v>
      </c>
      <c r="D67" s="6" t="s">
        <v>48</v>
      </c>
      <c r="E67" s="8">
        <v>408</v>
      </c>
      <c r="F67" s="9">
        <v>80.78</v>
      </c>
      <c r="G67" s="9">
        <f t="shared" si="1"/>
        <v>32958.239999999998</v>
      </c>
    </row>
    <row r="68" spans="1:7" ht="16.5">
      <c r="A68" s="6" t="s">
        <v>162</v>
      </c>
      <c r="B68" s="7" t="s">
        <v>163</v>
      </c>
      <c r="C68" s="6" t="s">
        <v>80</v>
      </c>
      <c r="D68" s="6" t="s">
        <v>48</v>
      </c>
      <c r="E68" s="8">
        <v>161.22</v>
      </c>
      <c r="F68" s="9">
        <v>95.55</v>
      </c>
      <c r="G68" s="9">
        <f t="shared" ref="G68:G99" si="2">ROUND(ROUND(E68,2)*ROUND(F68,2),2)</f>
        <v>15404.57</v>
      </c>
    </row>
    <row r="69" spans="1:7" ht="16.5">
      <c r="A69" s="6" t="s">
        <v>280</v>
      </c>
      <c r="B69" s="7" t="s">
        <v>281</v>
      </c>
      <c r="C69" s="6" t="s">
        <v>80</v>
      </c>
      <c r="D69" s="6" t="s">
        <v>48</v>
      </c>
      <c r="E69" s="8">
        <v>454.41</v>
      </c>
      <c r="F69" s="9">
        <v>146.66</v>
      </c>
      <c r="G69" s="9">
        <f t="shared" si="2"/>
        <v>66643.77</v>
      </c>
    </row>
    <row r="70" spans="1:7" ht="16.5">
      <c r="A70" s="6" t="s">
        <v>60</v>
      </c>
      <c r="B70" s="7" t="s">
        <v>61</v>
      </c>
      <c r="C70" s="6" t="s">
        <v>62</v>
      </c>
      <c r="D70" s="6" t="s">
        <v>58</v>
      </c>
      <c r="E70" s="8">
        <v>1</v>
      </c>
      <c r="F70" s="9">
        <v>1826.47</v>
      </c>
      <c r="G70" s="9">
        <f t="shared" si="2"/>
        <v>1826.47</v>
      </c>
    </row>
    <row r="71" spans="1:7">
      <c r="A71" s="6" t="s">
        <v>384</v>
      </c>
      <c r="B71" s="7" t="s">
        <v>385</v>
      </c>
      <c r="C71" s="6" t="s">
        <v>14</v>
      </c>
      <c r="D71" s="6" t="s">
        <v>48</v>
      </c>
      <c r="E71" s="8">
        <v>416.73</v>
      </c>
      <c r="F71" s="9">
        <v>0.88</v>
      </c>
      <c r="G71" s="9">
        <f t="shared" si="2"/>
        <v>366.72</v>
      </c>
    </row>
    <row r="72" spans="1:7" ht="16.5">
      <c r="A72" s="6" t="s">
        <v>88</v>
      </c>
      <c r="B72" s="7" t="s">
        <v>89</v>
      </c>
      <c r="C72" s="6" t="s">
        <v>62</v>
      </c>
      <c r="D72" s="6" t="s">
        <v>48</v>
      </c>
      <c r="E72" s="8">
        <v>186.85</v>
      </c>
      <c r="F72" s="9">
        <v>11.84</v>
      </c>
      <c r="G72" s="9">
        <f t="shared" si="2"/>
        <v>2212.3000000000002</v>
      </c>
    </row>
    <row r="73" spans="1:7" ht="16.5">
      <c r="A73" s="6" t="s">
        <v>91</v>
      </c>
      <c r="B73" s="7" t="s">
        <v>92</v>
      </c>
      <c r="C73" s="6" t="s">
        <v>80</v>
      </c>
      <c r="D73" s="6" t="s">
        <v>93</v>
      </c>
      <c r="E73" s="8">
        <v>2668.72</v>
      </c>
      <c r="F73" s="9">
        <v>2.54</v>
      </c>
      <c r="G73" s="9">
        <f t="shared" si="2"/>
        <v>6778.55</v>
      </c>
    </row>
    <row r="74" spans="1:7">
      <c r="A74" s="6" t="s">
        <v>159</v>
      </c>
      <c r="B74" s="7" t="s">
        <v>160</v>
      </c>
      <c r="C74" s="6" t="s">
        <v>14</v>
      </c>
      <c r="D74" s="6" t="s">
        <v>48</v>
      </c>
      <c r="E74" s="8">
        <v>923.72</v>
      </c>
      <c r="F74" s="9">
        <v>1.98</v>
      </c>
      <c r="G74" s="9">
        <f t="shared" si="2"/>
        <v>1828.97</v>
      </c>
    </row>
    <row r="75" spans="1:7">
      <c r="A75" s="6" t="s">
        <v>484</v>
      </c>
      <c r="B75" s="7" t="s">
        <v>485</v>
      </c>
      <c r="C75" s="6" t="s">
        <v>14</v>
      </c>
      <c r="D75" s="6" t="s">
        <v>48</v>
      </c>
      <c r="E75" s="8">
        <v>2211</v>
      </c>
      <c r="F75" s="9">
        <v>3.89</v>
      </c>
      <c r="G75" s="9">
        <f t="shared" si="2"/>
        <v>8600.7900000000009</v>
      </c>
    </row>
    <row r="76" spans="1:7" ht="33">
      <c r="A76" s="6" t="s">
        <v>68</v>
      </c>
      <c r="B76" s="7" t="s">
        <v>69</v>
      </c>
      <c r="C76" s="6" t="s">
        <v>14</v>
      </c>
      <c r="D76" s="6" t="s">
        <v>70</v>
      </c>
      <c r="E76" s="8">
        <v>3112.25</v>
      </c>
      <c r="F76" s="9">
        <v>19.420000000000002</v>
      </c>
      <c r="G76" s="9">
        <f t="shared" si="2"/>
        <v>60439.9</v>
      </c>
    </row>
    <row r="77" spans="1:7" ht="16.5">
      <c r="A77" s="6" t="s">
        <v>32</v>
      </c>
      <c r="B77" s="7" t="s">
        <v>33</v>
      </c>
      <c r="C77" s="6" t="s">
        <v>14</v>
      </c>
      <c r="D77" s="6" t="s">
        <v>19</v>
      </c>
      <c r="E77" s="8">
        <v>12</v>
      </c>
      <c r="F77" s="9">
        <v>1781.25</v>
      </c>
      <c r="G77" s="9">
        <f t="shared" si="2"/>
        <v>21375</v>
      </c>
    </row>
    <row r="78" spans="1:7" ht="33">
      <c r="A78" s="6" t="s">
        <v>27</v>
      </c>
      <c r="B78" s="7" t="s">
        <v>28</v>
      </c>
      <c r="C78" s="6" t="s">
        <v>29</v>
      </c>
      <c r="D78" s="6" t="s">
        <v>30</v>
      </c>
      <c r="E78" s="8">
        <v>12</v>
      </c>
      <c r="F78" s="9">
        <v>1097.99</v>
      </c>
      <c r="G78" s="9">
        <f t="shared" si="2"/>
        <v>13175.88</v>
      </c>
    </row>
    <row r="79" spans="1:7" ht="16.5">
      <c r="A79" s="6" t="s">
        <v>431</v>
      </c>
      <c r="B79" s="7" t="s">
        <v>432</v>
      </c>
      <c r="C79" s="6" t="s">
        <v>170</v>
      </c>
      <c r="D79" s="6" t="s">
        <v>196</v>
      </c>
      <c r="E79" s="8">
        <v>47</v>
      </c>
      <c r="F79" s="9">
        <v>123.31</v>
      </c>
      <c r="G79" s="9">
        <f t="shared" si="2"/>
        <v>5795.57</v>
      </c>
    </row>
    <row r="80" spans="1:7" ht="16.5">
      <c r="A80" s="6" t="s">
        <v>410</v>
      </c>
      <c r="B80" s="7" t="s">
        <v>411</v>
      </c>
      <c r="C80" s="6" t="s">
        <v>14</v>
      </c>
      <c r="D80" s="6" t="s">
        <v>58</v>
      </c>
      <c r="E80" s="8">
        <v>11</v>
      </c>
      <c r="F80" s="9">
        <v>852.57</v>
      </c>
      <c r="G80" s="9">
        <f t="shared" si="2"/>
        <v>9378.27</v>
      </c>
    </row>
    <row r="81" spans="1:7" ht="24.75">
      <c r="A81" s="6" t="s">
        <v>72</v>
      </c>
      <c r="B81" s="7" t="s">
        <v>73</v>
      </c>
      <c r="C81" s="6" t="s">
        <v>14</v>
      </c>
      <c r="D81" s="6" t="s">
        <v>48</v>
      </c>
      <c r="E81" s="8">
        <v>2489.8000000000002</v>
      </c>
      <c r="F81" s="9">
        <v>18.47</v>
      </c>
      <c r="G81" s="9">
        <f t="shared" si="2"/>
        <v>45986.61</v>
      </c>
    </row>
    <row r="82" spans="1:7" ht="24.75">
      <c r="A82" s="6" t="s">
        <v>211</v>
      </c>
      <c r="B82" s="7" t="s">
        <v>296</v>
      </c>
      <c r="C82" s="6" t="s">
        <v>14</v>
      </c>
      <c r="D82" s="6" t="s">
        <v>101</v>
      </c>
      <c r="E82" s="8">
        <v>4</v>
      </c>
      <c r="F82" s="9">
        <v>65.84</v>
      </c>
      <c r="G82" s="9">
        <f t="shared" si="2"/>
        <v>263.36</v>
      </c>
    </row>
    <row r="83" spans="1:7" ht="24.75">
      <c r="A83" s="6" t="s">
        <v>348</v>
      </c>
      <c r="B83" s="7" t="s">
        <v>349</v>
      </c>
      <c r="C83" s="6" t="s">
        <v>14</v>
      </c>
      <c r="D83" s="6" t="s">
        <v>48</v>
      </c>
      <c r="E83" s="8">
        <v>72</v>
      </c>
      <c r="F83" s="9">
        <v>79.2</v>
      </c>
      <c r="G83" s="9">
        <f t="shared" si="2"/>
        <v>5702.4</v>
      </c>
    </row>
    <row r="84" spans="1:7" ht="24.75">
      <c r="A84" s="6" t="s">
        <v>304</v>
      </c>
      <c r="B84" s="7" t="s">
        <v>305</v>
      </c>
      <c r="C84" s="6" t="s">
        <v>14</v>
      </c>
      <c r="D84" s="6" t="s">
        <v>48</v>
      </c>
      <c r="E84" s="8">
        <v>12</v>
      </c>
      <c r="F84" s="9">
        <v>178.18</v>
      </c>
      <c r="G84" s="9">
        <f t="shared" si="2"/>
        <v>2138.16</v>
      </c>
    </row>
    <row r="85" spans="1:7" ht="16.5">
      <c r="A85" s="6" t="s">
        <v>95</v>
      </c>
      <c r="B85" s="7" t="s">
        <v>96</v>
      </c>
      <c r="C85" s="6" t="s">
        <v>62</v>
      </c>
      <c r="D85" s="6" t="s">
        <v>48</v>
      </c>
      <c r="E85" s="8">
        <v>186.85</v>
      </c>
      <c r="F85" s="9">
        <v>67.72</v>
      </c>
      <c r="G85" s="9">
        <f t="shared" si="2"/>
        <v>12653.48</v>
      </c>
    </row>
    <row r="86" spans="1:7" ht="16.5">
      <c r="A86" s="6" t="s">
        <v>419</v>
      </c>
      <c r="B86" s="7" t="s">
        <v>420</v>
      </c>
      <c r="C86" s="6" t="s">
        <v>14</v>
      </c>
      <c r="D86" s="6" t="s">
        <v>48</v>
      </c>
      <c r="E86" s="8">
        <v>29.92</v>
      </c>
      <c r="F86" s="9">
        <v>684.08</v>
      </c>
      <c r="G86" s="9">
        <f t="shared" si="2"/>
        <v>20467.669999999998</v>
      </c>
    </row>
    <row r="87" spans="1:7">
      <c r="A87" s="6" t="s">
        <v>422</v>
      </c>
      <c r="B87" s="7" t="s">
        <v>423</v>
      </c>
      <c r="C87" s="6" t="s">
        <v>29</v>
      </c>
      <c r="D87" s="6" t="s">
        <v>58</v>
      </c>
      <c r="E87" s="8">
        <v>10</v>
      </c>
      <c r="F87" s="9">
        <v>412.27</v>
      </c>
      <c r="G87" s="9">
        <f t="shared" si="2"/>
        <v>4122.7</v>
      </c>
    </row>
    <row r="88" spans="1:7" ht="16.5">
      <c r="A88" s="6" t="s">
        <v>425</v>
      </c>
      <c r="B88" s="7" t="s">
        <v>426</v>
      </c>
      <c r="C88" s="6" t="s">
        <v>62</v>
      </c>
      <c r="D88" s="6" t="s">
        <v>58</v>
      </c>
      <c r="E88" s="8">
        <v>2</v>
      </c>
      <c r="F88" s="9">
        <v>626.16999999999996</v>
      </c>
      <c r="G88" s="9">
        <f t="shared" si="2"/>
        <v>1252.3399999999999</v>
      </c>
    </row>
    <row r="89" spans="1:7" ht="16.5">
      <c r="A89" s="6" t="s">
        <v>475</v>
      </c>
      <c r="B89" s="7" t="s">
        <v>476</v>
      </c>
      <c r="C89" s="6" t="s">
        <v>80</v>
      </c>
      <c r="D89" s="6" t="s">
        <v>58</v>
      </c>
      <c r="E89" s="8">
        <v>1</v>
      </c>
      <c r="F89" s="9">
        <v>10841.06</v>
      </c>
      <c r="G89" s="9">
        <f t="shared" si="2"/>
        <v>10841.06</v>
      </c>
    </row>
    <row r="90" spans="1:7" ht="16.5">
      <c r="A90" s="6" t="s">
        <v>470</v>
      </c>
      <c r="B90" s="7" t="s">
        <v>471</v>
      </c>
      <c r="C90" s="6" t="s">
        <v>80</v>
      </c>
      <c r="D90" s="6" t="s">
        <v>58</v>
      </c>
      <c r="E90" s="8">
        <v>1</v>
      </c>
      <c r="F90" s="9">
        <v>4428.2299999999996</v>
      </c>
      <c r="G90" s="9">
        <f t="shared" si="2"/>
        <v>4428.2299999999996</v>
      </c>
    </row>
    <row r="91" spans="1:7" ht="16.5">
      <c r="A91" s="6" t="s">
        <v>377</v>
      </c>
      <c r="B91" s="7" t="s">
        <v>378</v>
      </c>
      <c r="C91" s="6" t="s">
        <v>14</v>
      </c>
      <c r="D91" s="6" t="s">
        <v>48</v>
      </c>
      <c r="E91" s="8">
        <v>123.31</v>
      </c>
      <c r="F91" s="9">
        <v>55.13</v>
      </c>
      <c r="G91" s="9">
        <f t="shared" si="2"/>
        <v>6798.08</v>
      </c>
    </row>
    <row r="92" spans="1:7" ht="16.5">
      <c r="A92" s="6" t="s">
        <v>283</v>
      </c>
      <c r="B92" s="7" t="s">
        <v>284</v>
      </c>
      <c r="C92" s="6" t="s">
        <v>14</v>
      </c>
      <c r="D92" s="6" t="s">
        <v>48</v>
      </c>
      <c r="E92" s="8">
        <v>229.45</v>
      </c>
      <c r="F92" s="9">
        <v>70.58</v>
      </c>
      <c r="G92" s="9">
        <f t="shared" si="2"/>
        <v>16194.58</v>
      </c>
    </row>
    <row r="93" spans="1:7" ht="16.5">
      <c r="A93" s="6" t="s">
        <v>286</v>
      </c>
      <c r="B93" s="7" t="s">
        <v>287</v>
      </c>
      <c r="C93" s="6" t="s">
        <v>14</v>
      </c>
      <c r="D93" s="6" t="s">
        <v>48</v>
      </c>
      <c r="E93" s="8">
        <v>101.64</v>
      </c>
      <c r="F93" s="9">
        <v>51.18</v>
      </c>
      <c r="G93" s="9">
        <f t="shared" si="2"/>
        <v>5201.9399999999996</v>
      </c>
    </row>
    <row r="94" spans="1:7">
      <c r="A94" s="6" t="s">
        <v>467</v>
      </c>
      <c r="B94" s="7" t="s">
        <v>468</v>
      </c>
      <c r="C94" s="6" t="s">
        <v>170</v>
      </c>
      <c r="D94" s="6" t="s">
        <v>196</v>
      </c>
      <c r="E94" s="8">
        <v>34.72</v>
      </c>
      <c r="F94" s="9">
        <v>235.86</v>
      </c>
      <c r="G94" s="9">
        <f t="shared" si="2"/>
        <v>8189.06</v>
      </c>
    </row>
    <row r="95" spans="1:7" ht="24.75">
      <c r="A95" s="6" t="s">
        <v>232</v>
      </c>
      <c r="B95" s="7" t="s">
        <v>233</v>
      </c>
      <c r="C95" s="6" t="s">
        <v>170</v>
      </c>
      <c r="D95" s="6" t="s">
        <v>171</v>
      </c>
      <c r="E95" s="8">
        <v>17.399999999999999</v>
      </c>
      <c r="F95" s="9">
        <v>42.13</v>
      </c>
      <c r="G95" s="9">
        <f t="shared" si="2"/>
        <v>733.06</v>
      </c>
    </row>
    <row r="96" spans="1:7" ht="16.5">
      <c r="A96" s="6" t="s">
        <v>229</v>
      </c>
      <c r="B96" s="7" t="s">
        <v>230</v>
      </c>
      <c r="C96" s="6" t="s">
        <v>29</v>
      </c>
      <c r="D96" s="6" t="s">
        <v>48</v>
      </c>
      <c r="E96" s="8">
        <v>17.399999999999999</v>
      </c>
      <c r="F96" s="9">
        <v>46.82</v>
      </c>
      <c r="G96" s="9">
        <f t="shared" si="2"/>
        <v>814.67</v>
      </c>
    </row>
    <row r="97" spans="1:7" ht="16.5">
      <c r="A97" s="6" t="s">
        <v>107</v>
      </c>
      <c r="B97" s="7" t="s">
        <v>108</v>
      </c>
      <c r="C97" s="6" t="s">
        <v>62</v>
      </c>
      <c r="D97" s="6" t="s">
        <v>48</v>
      </c>
      <c r="E97" s="8">
        <v>186.85</v>
      </c>
      <c r="F97" s="9">
        <v>392.5</v>
      </c>
      <c r="G97" s="9">
        <f t="shared" si="2"/>
        <v>73338.63</v>
      </c>
    </row>
    <row r="98" spans="1:7" ht="16.5">
      <c r="A98" s="6" t="s">
        <v>458</v>
      </c>
      <c r="B98" s="7" t="s">
        <v>459</v>
      </c>
      <c r="C98" s="6" t="s">
        <v>14</v>
      </c>
      <c r="D98" s="6" t="s">
        <v>58</v>
      </c>
      <c r="E98" s="8">
        <v>2</v>
      </c>
      <c r="F98" s="9">
        <v>149.38</v>
      </c>
      <c r="G98" s="9">
        <f t="shared" si="2"/>
        <v>298.76</v>
      </c>
    </row>
    <row r="99" spans="1:7" ht="16.5">
      <c r="A99" s="6" t="s">
        <v>461</v>
      </c>
      <c r="B99" s="7" t="s">
        <v>462</v>
      </c>
      <c r="C99" s="6" t="s">
        <v>14</v>
      </c>
      <c r="D99" s="6" t="s">
        <v>58</v>
      </c>
      <c r="E99" s="8">
        <v>3</v>
      </c>
      <c r="F99" s="9">
        <v>360.34</v>
      </c>
      <c r="G99" s="9">
        <f t="shared" si="2"/>
        <v>1081.02</v>
      </c>
    </row>
    <row r="100" spans="1:7" ht="16.5">
      <c r="A100" s="6" t="s">
        <v>455</v>
      </c>
      <c r="B100" s="7" t="s">
        <v>456</v>
      </c>
      <c r="C100" s="6" t="s">
        <v>14</v>
      </c>
      <c r="D100" s="6" t="s">
        <v>58</v>
      </c>
      <c r="E100" s="8">
        <v>12</v>
      </c>
      <c r="F100" s="9">
        <v>96.37</v>
      </c>
      <c r="G100" s="9">
        <f t="shared" ref="G100:G128" si="3">ROUND(ROUND(E100,2)*ROUND(F100,2),2)</f>
        <v>1156.44</v>
      </c>
    </row>
    <row r="101" spans="1:7" ht="16.5">
      <c r="A101" s="6" t="s">
        <v>464</v>
      </c>
      <c r="B101" s="7" t="s">
        <v>465</v>
      </c>
      <c r="C101" s="6" t="s">
        <v>14</v>
      </c>
      <c r="D101" s="6" t="s">
        <v>58</v>
      </c>
      <c r="E101" s="8">
        <v>2</v>
      </c>
      <c r="F101" s="9">
        <v>726.86</v>
      </c>
      <c r="G101" s="9">
        <f t="shared" si="3"/>
        <v>1453.72</v>
      </c>
    </row>
    <row r="102" spans="1:7" ht="16.5">
      <c r="A102" s="6" t="s">
        <v>150</v>
      </c>
      <c r="B102" s="7" t="s">
        <v>151</v>
      </c>
      <c r="C102" s="6" t="s">
        <v>80</v>
      </c>
      <c r="D102" s="6" t="s">
        <v>48</v>
      </c>
      <c r="E102" s="8">
        <v>2573.67</v>
      </c>
      <c r="F102" s="9">
        <v>50.47</v>
      </c>
      <c r="G102" s="9">
        <f t="shared" si="3"/>
        <v>129893.12</v>
      </c>
    </row>
    <row r="103" spans="1:7" ht="16.5">
      <c r="A103" s="6" t="s">
        <v>2422</v>
      </c>
      <c r="B103" s="7" t="s">
        <v>40</v>
      </c>
      <c r="C103" s="6" t="s">
        <v>41</v>
      </c>
      <c r="D103" s="6" t="s">
        <v>42</v>
      </c>
      <c r="E103" s="8">
        <v>1</v>
      </c>
      <c r="F103" s="9">
        <v>10497.66</v>
      </c>
      <c r="G103" s="9">
        <f t="shared" si="3"/>
        <v>10497.66</v>
      </c>
    </row>
    <row r="104" spans="1:7" ht="16.5">
      <c r="A104" s="6" t="s">
        <v>365</v>
      </c>
      <c r="B104" s="7" t="s">
        <v>366</v>
      </c>
      <c r="C104" s="6" t="s">
        <v>80</v>
      </c>
      <c r="D104" s="6" t="s">
        <v>81</v>
      </c>
      <c r="E104" s="8">
        <v>110</v>
      </c>
      <c r="F104" s="9">
        <v>49.59</v>
      </c>
      <c r="G104" s="9">
        <f t="shared" si="3"/>
        <v>5454.9</v>
      </c>
    </row>
    <row r="105" spans="1:7" ht="16.5">
      <c r="A105" s="6" t="s">
        <v>258</v>
      </c>
      <c r="B105" s="7" t="s">
        <v>259</v>
      </c>
      <c r="C105" s="6" t="s">
        <v>62</v>
      </c>
      <c r="D105" s="6" t="s">
        <v>48</v>
      </c>
      <c r="E105" s="8">
        <v>340</v>
      </c>
      <c r="F105" s="9">
        <v>21.49</v>
      </c>
      <c r="G105" s="9">
        <f t="shared" si="3"/>
        <v>7306.6</v>
      </c>
    </row>
    <row r="106" spans="1:7">
      <c r="A106" s="6" t="s">
        <v>371</v>
      </c>
      <c r="B106" s="7" t="s">
        <v>372</v>
      </c>
      <c r="C106" s="6" t="s">
        <v>14</v>
      </c>
      <c r="D106" s="6" t="s">
        <v>48</v>
      </c>
      <c r="E106" s="8">
        <v>106.02</v>
      </c>
      <c r="F106" s="9">
        <v>17.489999999999998</v>
      </c>
      <c r="G106" s="9">
        <f t="shared" si="3"/>
        <v>1854.29</v>
      </c>
    </row>
    <row r="107" spans="1:7" ht="16.5">
      <c r="A107" s="6" t="s">
        <v>387</v>
      </c>
      <c r="B107" s="7" t="s">
        <v>388</v>
      </c>
      <c r="C107" s="6" t="s">
        <v>14</v>
      </c>
      <c r="D107" s="6" t="s">
        <v>48</v>
      </c>
      <c r="E107" s="8">
        <v>123.31</v>
      </c>
      <c r="F107" s="9">
        <v>1.99</v>
      </c>
      <c r="G107" s="9">
        <f t="shared" si="3"/>
        <v>245.39</v>
      </c>
    </row>
    <row r="108" spans="1:7" ht="16.5">
      <c r="A108" s="6" t="s">
        <v>182</v>
      </c>
      <c r="B108" s="7" t="s">
        <v>183</v>
      </c>
      <c r="C108" s="6" t="s">
        <v>14</v>
      </c>
      <c r="D108" s="6" t="s">
        <v>48</v>
      </c>
      <c r="E108" s="8">
        <v>1217</v>
      </c>
      <c r="F108" s="9">
        <v>3.69</v>
      </c>
      <c r="G108" s="9">
        <f t="shared" si="3"/>
        <v>4490.7299999999996</v>
      </c>
    </row>
    <row r="109" spans="1:7" ht="16.5">
      <c r="A109" s="6" t="s">
        <v>317</v>
      </c>
      <c r="B109" s="7" t="s">
        <v>318</v>
      </c>
      <c r="C109" s="6" t="s">
        <v>14</v>
      </c>
      <c r="D109" s="6" t="s">
        <v>48</v>
      </c>
      <c r="E109" s="8">
        <v>459</v>
      </c>
      <c r="F109" s="9">
        <v>4.74</v>
      </c>
      <c r="G109" s="9">
        <f t="shared" si="3"/>
        <v>2175.66</v>
      </c>
    </row>
    <row r="110" spans="1:7" ht="16.5">
      <c r="A110" s="6" t="s">
        <v>325</v>
      </c>
      <c r="B110" s="7" t="s">
        <v>326</v>
      </c>
      <c r="C110" s="6" t="s">
        <v>80</v>
      </c>
      <c r="D110" s="6" t="s">
        <v>58</v>
      </c>
      <c r="E110" s="8">
        <v>2</v>
      </c>
      <c r="F110" s="9">
        <v>5997.84</v>
      </c>
      <c r="G110" s="9">
        <f t="shared" si="3"/>
        <v>11995.68</v>
      </c>
    </row>
    <row r="111" spans="1:7">
      <c r="A111" s="6" t="s">
        <v>428</v>
      </c>
      <c r="B111" s="7" t="s">
        <v>429</v>
      </c>
      <c r="C111" s="6" t="s">
        <v>29</v>
      </c>
      <c r="D111" s="6" t="s">
        <v>48</v>
      </c>
      <c r="E111" s="8">
        <v>45.45</v>
      </c>
      <c r="F111" s="9">
        <v>141.5</v>
      </c>
      <c r="G111" s="9">
        <f t="shared" si="3"/>
        <v>6431.18</v>
      </c>
    </row>
    <row r="112" spans="1:7" ht="16.5">
      <c r="A112" s="6" t="s">
        <v>241</v>
      </c>
      <c r="B112" s="7" t="s">
        <v>242</v>
      </c>
      <c r="C112" s="6" t="s">
        <v>80</v>
      </c>
      <c r="D112" s="6" t="s">
        <v>48</v>
      </c>
      <c r="E112" s="8">
        <v>1269.6500000000001</v>
      </c>
      <c r="F112" s="9">
        <v>140.43</v>
      </c>
      <c r="G112" s="9">
        <f t="shared" si="3"/>
        <v>178296.95</v>
      </c>
    </row>
    <row r="113" spans="1:7" ht="16.5">
      <c r="A113" s="6" t="s">
        <v>244</v>
      </c>
      <c r="B113" s="7" t="s">
        <v>245</v>
      </c>
      <c r="C113" s="6" t="s">
        <v>80</v>
      </c>
      <c r="D113" s="6" t="s">
        <v>48</v>
      </c>
      <c r="E113" s="8">
        <v>168.7</v>
      </c>
      <c r="F113" s="9">
        <v>126.88</v>
      </c>
      <c r="G113" s="9">
        <f t="shared" si="3"/>
        <v>21404.66</v>
      </c>
    </row>
    <row r="114" spans="1:7" ht="16.5">
      <c r="A114" s="6" t="s">
        <v>247</v>
      </c>
      <c r="B114" s="7" t="s">
        <v>248</v>
      </c>
      <c r="C114" s="6" t="s">
        <v>80</v>
      </c>
      <c r="D114" s="6" t="s">
        <v>48</v>
      </c>
      <c r="E114" s="8">
        <v>283.3</v>
      </c>
      <c r="F114" s="9">
        <v>133.88</v>
      </c>
      <c r="G114" s="9">
        <f t="shared" si="3"/>
        <v>37928.199999999997</v>
      </c>
    </row>
    <row r="115" spans="1:7" ht="16.5">
      <c r="A115" s="6" t="s">
        <v>144</v>
      </c>
      <c r="B115" s="7" t="s">
        <v>145</v>
      </c>
      <c r="C115" s="6" t="s">
        <v>80</v>
      </c>
      <c r="D115" s="6" t="s">
        <v>48</v>
      </c>
      <c r="E115" s="8">
        <v>42.68</v>
      </c>
      <c r="F115" s="9">
        <v>76.52</v>
      </c>
      <c r="G115" s="9">
        <f t="shared" si="3"/>
        <v>3265.87</v>
      </c>
    </row>
    <row r="116" spans="1:7" ht="24.75">
      <c r="A116" s="6" t="s">
        <v>381</v>
      </c>
      <c r="B116" s="7" t="s">
        <v>382</v>
      </c>
      <c r="C116" s="6" t="s">
        <v>14</v>
      </c>
      <c r="D116" s="6" t="s">
        <v>48</v>
      </c>
      <c r="E116" s="8">
        <v>416.73</v>
      </c>
      <c r="F116" s="9">
        <v>138.07</v>
      </c>
      <c r="G116" s="9">
        <f t="shared" si="3"/>
        <v>57537.91</v>
      </c>
    </row>
    <row r="117" spans="1:7" ht="16.5">
      <c r="A117" s="6" t="s">
        <v>147</v>
      </c>
      <c r="B117" s="7" t="s">
        <v>148</v>
      </c>
      <c r="C117" s="6" t="s">
        <v>80</v>
      </c>
      <c r="D117" s="6" t="s">
        <v>48</v>
      </c>
      <c r="E117" s="8">
        <v>2.09</v>
      </c>
      <c r="F117" s="9">
        <v>234.02</v>
      </c>
      <c r="G117" s="9">
        <f t="shared" si="3"/>
        <v>489.1</v>
      </c>
    </row>
    <row r="118" spans="1:7" ht="16.5">
      <c r="A118" s="6" t="s">
        <v>191</v>
      </c>
      <c r="B118" s="7" t="s">
        <v>192</v>
      </c>
      <c r="C118" s="6" t="s">
        <v>80</v>
      </c>
      <c r="D118" s="6" t="s">
        <v>81</v>
      </c>
      <c r="E118" s="8">
        <v>91</v>
      </c>
      <c r="F118" s="9">
        <v>88.88</v>
      </c>
      <c r="G118" s="9">
        <f t="shared" si="3"/>
        <v>8088.08</v>
      </c>
    </row>
    <row r="119" spans="1:7">
      <c r="A119" s="6" t="s">
        <v>168</v>
      </c>
      <c r="B119" s="7" t="s">
        <v>169</v>
      </c>
      <c r="C119" s="6" t="s">
        <v>170</v>
      </c>
      <c r="D119" s="6" t="s">
        <v>171</v>
      </c>
      <c r="E119" s="8">
        <v>262.7</v>
      </c>
      <c r="F119" s="9">
        <v>8.64</v>
      </c>
      <c r="G119" s="9">
        <f t="shared" si="3"/>
        <v>2269.73</v>
      </c>
    </row>
    <row r="120" spans="1:7" ht="16.5">
      <c r="A120" s="6" t="s">
        <v>113</v>
      </c>
      <c r="B120" s="7" t="s">
        <v>114</v>
      </c>
      <c r="C120" s="6" t="s">
        <v>62</v>
      </c>
      <c r="D120" s="6" t="s">
        <v>101</v>
      </c>
      <c r="E120" s="8">
        <v>51.39</v>
      </c>
      <c r="F120" s="9">
        <v>315.54000000000002</v>
      </c>
      <c r="G120" s="9">
        <f t="shared" si="3"/>
        <v>16215.6</v>
      </c>
    </row>
    <row r="121" spans="1:7" ht="16.5">
      <c r="A121" s="6" t="s">
        <v>78</v>
      </c>
      <c r="B121" s="7" t="s">
        <v>79</v>
      </c>
      <c r="C121" s="6" t="s">
        <v>80</v>
      </c>
      <c r="D121" s="6" t="s">
        <v>81</v>
      </c>
      <c r="E121" s="8">
        <v>278.52999999999997</v>
      </c>
      <c r="F121" s="9">
        <v>9.16</v>
      </c>
      <c r="G121" s="9">
        <f t="shared" si="3"/>
        <v>2551.33</v>
      </c>
    </row>
    <row r="122" spans="1:7" ht="16.5">
      <c r="A122" s="6" t="s">
        <v>120</v>
      </c>
      <c r="B122" s="7" t="s">
        <v>121</v>
      </c>
      <c r="C122" s="6" t="s">
        <v>14</v>
      </c>
      <c r="D122" s="6" t="s">
        <v>81</v>
      </c>
      <c r="E122" s="8">
        <v>86.44</v>
      </c>
      <c r="F122" s="9">
        <v>1.45</v>
      </c>
      <c r="G122" s="9">
        <f t="shared" si="3"/>
        <v>125.34</v>
      </c>
    </row>
    <row r="123" spans="1:7">
      <c r="A123" s="6" t="s">
        <v>188</v>
      </c>
      <c r="B123" s="7" t="s">
        <v>189</v>
      </c>
      <c r="C123" s="6" t="s">
        <v>29</v>
      </c>
      <c r="D123" s="6" t="s">
        <v>48</v>
      </c>
      <c r="E123" s="8">
        <v>360.72</v>
      </c>
      <c r="F123" s="9">
        <v>77.849999999999994</v>
      </c>
      <c r="G123" s="9">
        <f t="shared" si="3"/>
        <v>28082.05</v>
      </c>
    </row>
    <row r="124" spans="1:7" ht="16.5">
      <c r="A124" s="6" t="s">
        <v>185</v>
      </c>
      <c r="B124" s="7" t="s">
        <v>186</v>
      </c>
      <c r="C124" s="6" t="s">
        <v>80</v>
      </c>
      <c r="D124" s="6" t="s">
        <v>48</v>
      </c>
      <c r="E124" s="8">
        <v>1315.28</v>
      </c>
      <c r="F124" s="9">
        <v>295.17</v>
      </c>
      <c r="G124" s="9">
        <f t="shared" si="3"/>
        <v>388231.2</v>
      </c>
    </row>
    <row r="125" spans="1:7">
      <c r="A125" s="6" t="s">
        <v>406</v>
      </c>
      <c r="B125" s="7" t="s">
        <v>407</v>
      </c>
      <c r="C125" s="6" t="s">
        <v>14</v>
      </c>
      <c r="D125" s="6" t="s">
        <v>58</v>
      </c>
      <c r="E125" s="8">
        <v>30</v>
      </c>
      <c r="F125" s="9">
        <v>319.08</v>
      </c>
      <c r="G125" s="9">
        <f t="shared" si="3"/>
        <v>9572.4</v>
      </c>
    </row>
    <row r="126" spans="1:7" ht="16.5">
      <c r="A126" s="6" t="s">
        <v>351</v>
      </c>
      <c r="B126" s="7" t="s">
        <v>352</v>
      </c>
      <c r="C126" s="6" t="s">
        <v>14</v>
      </c>
      <c r="D126" s="6" t="s">
        <v>81</v>
      </c>
      <c r="E126" s="8">
        <v>220</v>
      </c>
      <c r="F126" s="9">
        <v>5.48</v>
      </c>
      <c r="G126" s="9">
        <f t="shared" si="3"/>
        <v>1205.5999999999999</v>
      </c>
    </row>
    <row r="127" spans="1:7">
      <c r="A127" s="6" t="s">
        <v>21</v>
      </c>
      <c r="B127" s="7" t="s">
        <v>22</v>
      </c>
      <c r="C127" s="6" t="s">
        <v>14</v>
      </c>
      <c r="D127" s="6" t="s">
        <v>15</v>
      </c>
      <c r="E127" s="8">
        <v>396</v>
      </c>
      <c r="F127" s="9">
        <v>31.61</v>
      </c>
      <c r="G127" s="9">
        <f t="shared" si="3"/>
        <v>12517.56</v>
      </c>
    </row>
    <row r="128" spans="1:7" ht="16.5">
      <c r="A128" s="6" t="s">
        <v>394</v>
      </c>
      <c r="B128" s="7" t="s">
        <v>395</v>
      </c>
      <c r="C128" s="6" t="s">
        <v>14</v>
      </c>
      <c r="D128" s="6" t="s">
        <v>58</v>
      </c>
      <c r="E128" s="8">
        <v>33</v>
      </c>
      <c r="F128" s="9">
        <v>665</v>
      </c>
      <c r="G128" s="9">
        <f t="shared" si="3"/>
        <v>21945</v>
      </c>
    </row>
  </sheetData>
  <mergeCells count="2">
    <mergeCell ref="A1:G1"/>
    <mergeCell ref="B2:F2"/>
  </mergeCells>
  <pageMargins left="0.5" right="0.5" top="0.5" bottom="0.5" header="0" footer="0"/>
  <pageSetup paperSize="9" scale="85"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G51"/>
  <sheetViews>
    <sheetView workbookViewId="0">
      <selection activeCell="G19" sqref="G19"/>
    </sheetView>
  </sheetViews>
  <sheetFormatPr defaultRowHeight="15"/>
  <cols>
    <col min="1" max="1" width="10.42578125" customWidth="1"/>
    <col min="2" max="2" width="52" bestFit="1"/>
    <col min="3" max="3" width="9.42578125" customWidth="1"/>
    <col min="4" max="4" width="8.42578125" customWidth="1"/>
    <col min="5" max="5" width="10.42578125" customWidth="1"/>
    <col min="6" max="7" width="12.42578125" customWidth="1"/>
  </cols>
  <sheetData>
    <row r="1" spans="1:7" ht="92.1" customHeight="1">
      <c r="A1" s="65"/>
      <c r="B1" s="65"/>
      <c r="C1" s="65"/>
      <c r="D1" s="65"/>
      <c r="E1" s="65"/>
      <c r="F1" s="65"/>
      <c r="G1" s="65"/>
    </row>
    <row r="2" spans="1:7" ht="9.9499999999999993" customHeight="1">
      <c r="A2" s="1"/>
      <c r="B2" s="66" t="s">
        <v>0</v>
      </c>
      <c r="C2" s="66"/>
      <c r="D2" s="66"/>
      <c r="E2" s="66"/>
      <c r="F2" s="66"/>
      <c r="G2" s="1"/>
    </row>
    <row r="3" spans="1:7" ht="21.95" customHeight="1">
      <c r="A3" s="2" t="s">
        <v>2</v>
      </c>
      <c r="B3" s="2" t="s">
        <v>3</v>
      </c>
      <c r="C3" s="2" t="s">
        <v>4</v>
      </c>
      <c r="D3" s="2" t="s">
        <v>5</v>
      </c>
      <c r="E3" s="2" t="s">
        <v>6</v>
      </c>
      <c r="F3" s="2" t="s">
        <v>7</v>
      </c>
      <c r="G3" s="2" t="s">
        <v>8</v>
      </c>
    </row>
    <row r="4" spans="1:7" ht="16.5">
      <c r="A4" s="6" t="s">
        <v>85</v>
      </c>
      <c r="B4" s="7" t="s">
        <v>86</v>
      </c>
      <c r="C4" s="6" t="s">
        <v>62</v>
      </c>
      <c r="D4" s="6" t="s">
        <v>48</v>
      </c>
      <c r="E4" s="8">
        <v>186.85</v>
      </c>
      <c r="F4" s="9">
        <v>44.2</v>
      </c>
      <c r="G4" s="9">
        <f t="shared" ref="G4:G51" si="0">ROUND(ROUND(E4,2)*ROUND(F4,2),2)</f>
        <v>8258.77</v>
      </c>
    </row>
    <row r="5" spans="1:7" ht="16.5">
      <c r="A5" s="6" t="s">
        <v>98</v>
      </c>
      <c r="B5" s="7" t="s">
        <v>99</v>
      </c>
      <c r="C5" s="6" t="s">
        <v>100</v>
      </c>
      <c r="D5" s="6" t="s">
        <v>101</v>
      </c>
      <c r="E5" s="8">
        <v>186.85</v>
      </c>
      <c r="F5" s="9">
        <v>83.09</v>
      </c>
      <c r="G5" s="9">
        <f t="shared" si="0"/>
        <v>15525.37</v>
      </c>
    </row>
    <row r="6" spans="1:7" ht="16.5">
      <c r="A6" s="6" t="s">
        <v>141</v>
      </c>
      <c r="B6" s="7" t="s">
        <v>142</v>
      </c>
      <c r="C6" s="6" t="s">
        <v>80</v>
      </c>
      <c r="D6" s="6" t="s">
        <v>81</v>
      </c>
      <c r="E6" s="8">
        <v>234</v>
      </c>
      <c r="F6" s="9">
        <v>107.82</v>
      </c>
      <c r="G6" s="9">
        <f t="shared" si="0"/>
        <v>25229.88</v>
      </c>
    </row>
    <row r="7" spans="1:7" ht="16.5">
      <c r="A7" s="6" t="s">
        <v>103</v>
      </c>
      <c r="B7" s="7" t="s">
        <v>104</v>
      </c>
      <c r="C7" s="6" t="s">
        <v>105</v>
      </c>
      <c r="D7" s="6" t="s">
        <v>101</v>
      </c>
      <c r="E7" s="8">
        <v>346.18</v>
      </c>
      <c r="F7" s="9">
        <v>10.98</v>
      </c>
      <c r="G7" s="9">
        <f t="shared" si="0"/>
        <v>3801.06</v>
      </c>
    </row>
    <row r="8" spans="1:7" ht="16.5">
      <c r="A8" s="6" t="s">
        <v>478</v>
      </c>
      <c r="B8" s="7" t="s">
        <v>479</v>
      </c>
      <c r="C8" s="6" t="s">
        <v>80</v>
      </c>
      <c r="D8" s="6" t="s">
        <v>58</v>
      </c>
      <c r="E8" s="8">
        <v>1</v>
      </c>
      <c r="F8" s="9">
        <v>6557.28</v>
      </c>
      <c r="G8" s="9">
        <f t="shared" si="0"/>
        <v>6557.28</v>
      </c>
    </row>
    <row r="9" spans="1:7" ht="16.5">
      <c r="A9" s="6" t="s">
        <v>416</v>
      </c>
      <c r="B9" s="7" t="s">
        <v>417</v>
      </c>
      <c r="C9" s="6" t="s">
        <v>80</v>
      </c>
      <c r="D9" s="6" t="s">
        <v>48</v>
      </c>
      <c r="E9" s="8">
        <v>20.66</v>
      </c>
      <c r="F9" s="9">
        <v>627.17999999999995</v>
      </c>
      <c r="G9" s="9">
        <f t="shared" si="0"/>
        <v>12957.54</v>
      </c>
    </row>
    <row r="10" spans="1:7" ht="16.5">
      <c r="A10" s="6" t="s">
        <v>322</v>
      </c>
      <c r="B10" s="7" t="s">
        <v>323</v>
      </c>
      <c r="C10" s="6" t="s">
        <v>80</v>
      </c>
      <c r="D10" s="6" t="s">
        <v>81</v>
      </c>
      <c r="E10" s="8">
        <v>30</v>
      </c>
      <c r="F10" s="9">
        <v>88.88</v>
      </c>
      <c r="G10" s="9">
        <f t="shared" si="0"/>
        <v>2666.4</v>
      </c>
    </row>
    <row r="11" spans="1:7" ht="16.5">
      <c r="A11" s="6" t="s">
        <v>153</v>
      </c>
      <c r="B11" s="7" t="s">
        <v>154</v>
      </c>
      <c r="C11" s="6" t="s">
        <v>100</v>
      </c>
      <c r="D11" s="6" t="s">
        <v>155</v>
      </c>
      <c r="E11" s="8">
        <v>142</v>
      </c>
      <c r="F11" s="9">
        <v>192.76</v>
      </c>
      <c r="G11" s="9">
        <f t="shared" si="0"/>
        <v>27371.919999999998</v>
      </c>
    </row>
    <row r="12" spans="1:7" ht="16.5">
      <c r="A12" s="6" t="s">
        <v>331</v>
      </c>
      <c r="B12" s="7" t="s">
        <v>332</v>
      </c>
      <c r="C12" s="6" t="s">
        <v>80</v>
      </c>
      <c r="D12" s="6" t="s">
        <v>333</v>
      </c>
      <c r="E12" s="8">
        <v>3.89</v>
      </c>
      <c r="F12" s="9">
        <v>550.66999999999996</v>
      </c>
      <c r="G12" s="9">
        <f t="shared" si="0"/>
        <v>2142.11</v>
      </c>
    </row>
    <row r="13" spans="1:7">
      <c r="A13" s="6" t="s">
        <v>275</v>
      </c>
      <c r="B13" s="7" t="s">
        <v>276</v>
      </c>
      <c r="C13" s="6" t="s">
        <v>29</v>
      </c>
      <c r="D13" s="6" t="s">
        <v>48</v>
      </c>
      <c r="E13" s="8">
        <v>352.76</v>
      </c>
      <c r="F13" s="9">
        <v>32.479999999999997</v>
      </c>
      <c r="G13" s="9">
        <f t="shared" si="0"/>
        <v>11457.64</v>
      </c>
    </row>
    <row r="14" spans="1:7" ht="16.5">
      <c r="A14" s="6" t="s">
        <v>35</v>
      </c>
      <c r="B14" s="7" t="s">
        <v>36</v>
      </c>
      <c r="C14" s="6" t="s">
        <v>37</v>
      </c>
      <c r="D14" s="6" t="s">
        <v>30</v>
      </c>
      <c r="E14" s="8">
        <v>12</v>
      </c>
      <c r="F14" s="9">
        <v>731.82</v>
      </c>
      <c r="G14" s="9">
        <f t="shared" si="0"/>
        <v>8781.84</v>
      </c>
    </row>
    <row r="15" spans="1:7" ht="16.5">
      <c r="A15" s="6" t="s">
        <v>452</v>
      </c>
      <c r="B15" s="7" t="s">
        <v>453</v>
      </c>
      <c r="C15" s="6" t="s">
        <v>37</v>
      </c>
      <c r="D15" s="6" t="s">
        <v>196</v>
      </c>
      <c r="E15" s="8">
        <v>33</v>
      </c>
      <c r="F15" s="9">
        <v>206.23</v>
      </c>
      <c r="G15" s="9">
        <f t="shared" si="0"/>
        <v>6805.59</v>
      </c>
    </row>
    <row r="16" spans="1:7" ht="16.5">
      <c r="A16" s="6" t="s">
        <v>413</v>
      </c>
      <c r="B16" s="7" t="s">
        <v>414</v>
      </c>
      <c r="C16" s="6" t="s">
        <v>80</v>
      </c>
      <c r="D16" s="6" t="s">
        <v>48</v>
      </c>
      <c r="E16" s="8">
        <v>106.02</v>
      </c>
      <c r="F16" s="9">
        <v>715.51</v>
      </c>
      <c r="G16" s="9">
        <f t="shared" si="0"/>
        <v>75858.37</v>
      </c>
    </row>
    <row r="17" spans="1:7" ht="16.5">
      <c r="A17" s="6" t="s">
        <v>338</v>
      </c>
      <c r="B17" s="7" t="s">
        <v>339</v>
      </c>
      <c r="C17" s="6" t="s">
        <v>80</v>
      </c>
      <c r="D17" s="6" t="s">
        <v>118</v>
      </c>
      <c r="E17" s="8">
        <v>9.9</v>
      </c>
      <c r="F17" s="9">
        <v>578.08000000000004</v>
      </c>
      <c r="G17" s="9">
        <f t="shared" si="0"/>
        <v>5722.99</v>
      </c>
    </row>
    <row r="18" spans="1:7" ht="16.5">
      <c r="A18" s="6" t="s">
        <v>50</v>
      </c>
      <c r="B18" s="7" t="s">
        <v>51</v>
      </c>
      <c r="C18" s="6" t="s">
        <v>14</v>
      </c>
      <c r="D18" s="6" t="s">
        <v>48</v>
      </c>
      <c r="E18" s="8">
        <v>30</v>
      </c>
      <c r="F18" s="9">
        <v>872.63</v>
      </c>
      <c r="G18" s="9">
        <f t="shared" si="0"/>
        <v>26178.9</v>
      </c>
    </row>
    <row r="19" spans="1:7" ht="16.5">
      <c r="A19" s="6" t="s">
        <v>53</v>
      </c>
      <c r="B19" s="7" t="s">
        <v>54</v>
      </c>
      <c r="C19" s="6" t="s">
        <v>14</v>
      </c>
      <c r="D19" s="6" t="s">
        <v>48</v>
      </c>
      <c r="E19" s="8">
        <v>14</v>
      </c>
      <c r="F19" s="9">
        <v>623.53</v>
      </c>
      <c r="G19" s="9">
        <f t="shared" si="0"/>
        <v>8729.42</v>
      </c>
    </row>
    <row r="20" spans="1:7" ht="16.5">
      <c r="A20" s="6" t="s">
        <v>223</v>
      </c>
      <c r="B20" s="7" t="s">
        <v>224</v>
      </c>
      <c r="C20" s="6" t="s">
        <v>37</v>
      </c>
      <c r="D20" s="6" t="s">
        <v>48</v>
      </c>
      <c r="E20" s="8">
        <v>1.36</v>
      </c>
      <c r="F20" s="9">
        <v>792.03</v>
      </c>
      <c r="G20" s="9">
        <f t="shared" si="0"/>
        <v>1077.1600000000001</v>
      </c>
    </row>
    <row r="21" spans="1:7" ht="16.5">
      <c r="A21" s="6" t="s">
        <v>261</v>
      </c>
      <c r="B21" s="7" t="s">
        <v>262</v>
      </c>
      <c r="C21" s="6" t="s">
        <v>80</v>
      </c>
      <c r="D21" s="6" t="s">
        <v>48</v>
      </c>
      <c r="E21" s="8">
        <v>340</v>
      </c>
      <c r="F21" s="9">
        <v>634.95000000000005</v>
      </c>
      <c r="G21" s="9">
        <f t="shared" si="0"/>
        <v>215883</v>
      </c>
    </row>
    <row r="22" spans="1:7">
      <c r="A22" s="6" t="s">
        <v>390</v>
      </c>
      <c r="B22" s="7" t="s">
        <v>391</v>
      </c>
      <c r="C22" s="6" t="s">
        <v>392</v>
      </c>
      <c r="D22" s="6" t="s">
        <v>48</v>
      </c>
      <c r="E22" s="8">
        <v>123.31</v>
      </c>
      <c r="F22" s="9">
        <v>113.98</v>
      </c>
      <c r="G22" s="9">
        <f t="shared" si="0"/>
        <v>14054.87</v>
      </c>
    </row>
    <row r="23" spans="1:7" ht="16.5">
      <c r="A23" s="6" t="s">
        <v>440</v>
      </c>
      <c r="B23" s="7" t="s">
        <v>441</v>
      </c>
      <c r="C23" s="6" t="s">
        <v>80</v>
      </c>
      <c r="D23" s="6" t="s">
        <v>58</v>
      </c>
      <c r="E23" s="8">
        <v>17</v>
      </c>
      <c r="F23" s="9">
        <v>16.75</v>
      </c>
      <c r="G23" s="9">
        <f t="shared" si="0"/>
        <v>284.75</v>
      </c>
    </row>
    <row r="24" spans="1:7" ht="16.5">
      <c r="A24" s="6" t="s">
        <v>176</v>
      </c>
      <c r="B24" s="7" t="s">
        <v>177</v>
      </c>
      <c r="C24" s="6" t="s">
        <v>80</v>
      </c>
      <c r="D24" s="6" t="s">
        <v>48</v>
      </c>
      <c r="E24" s="8">
        <v>262.7</v>
      </c>
      <c r="F24" s="9">
        <v>125.44</v>
      </c>
      <c r="G24" s="9">
        <f t="shared" si="0"/>
        <v>32953.089999999997</v>
      </c>
    </row>
    <row r="25" spans="1:7" ht="16.5">
      <c r="A25" s="6" t="s">
        <v>270</v>
      </c>
      <c r="B25" s="7" t="s">
        <v>271</v>
      </c>
      <c r="C25" s="6" t="s">
        <v>80</v>
      </c>
      <c r="D25" s="6" t="s">
        <v>48</v>
      </c>
      <c r="E25" s="8">
        <v>408</v>
      </c>
      <c r="F25" s="9">
        <v>80.78</v>
      </c>
      <c r="G25" s="9">
        <f t="shared" si="0"/>
        <v>32958.239999999998</v>
      </c>
    </row>
    <row r="26" spans="1:7" ht="16.5">
      <c r="A26" s="6" t="s">
        <v>162</v>
      </c>
      <c r="B26" s="7" t="s">
        <v>163</v>
      </c>
      <c r="C26" s="6" t="s">
        <v>80</v>
      </c>
      <c r="D26" s="6" t="s">
        <v>48</v>
      </c>
      <c r="E26" s="8">
        <v>161.22</v>
      </c>
      <c r="F26" s="9">
        <v>95.55</v>
      </c>
      <c r="G26" s="9">
        <f t="shared" si="0"/>
        <v>15404.57</v>
      </c>
    </row>
    <row r="27" spans="1:7" ht="16.5">
      <c r="A27" s="6" t="s">
        <v>280</v>
      </c>
      <c r="B27" s="7" t="s">
        <v>281</v>
      </c>
      <c r="C27" s="6" t="s">
        <v>80</v>
      </c>
      <c r="D27" s="6" t="s">
        <v>48</v>
      </c>
      <c r="E27" s="8">
        <v>454.41</v>
      </c>
      <c r="F27" s="9">
        <v>146.66</v>
      </c>
      <c r="G27" s="9">
        <f t="shared" si="0"/>
        <v>66643.77</v>
      </c>
    </row>
    <row r="28" spans="1:7" ht="16.5">
      <c r="A28" s="6" t="s">
        <v>60</v>
      </c>
      <c r="B28" s="7" t="s">
        <v>61</v>
      </c>
      <c r="C28" s="6" t="s">
        <v>62</v>
      </c>
      <c r="D28" s="6" t="s">
        <v>58</v>
      </c>
      <c r="E28" s="8">
        <v>1</v>
      </c>
      <c r="F28" s="9">
        <v>1826.47</v>
      </c>
      <c r="G28" s="9">
        <f t="shared" si="0"/>
        <v>1826.47</v>
      </c>
    </row>
    <row r="29" spans="1:7" ht="16.5">
      <c r="A29" s="6" t="s">
        <v>88</v>
      </c>
      <c r="B29" s="7" t="s">
        <v>89</v>
      </c>
      <c r="C29" s="6" t="s">
        <v>62</v>
      </c>
      <c r="D29" s="6" t="s">
        <v>48</v>
      </c>
      <c r="E29" s="8">
        <v>186.85</v>
      </c>
      <c r="F29" s="9">
        <v>11.84</v>
      </c>
      <c r="G29" s="9">
        <f t="shared" si="0"/>
        <v>2212.3000000000002</v>
      </c>
    </row>
    <row r="30" spans="1:7" ht="16.5">
      <c r="A30" s="6" t="s">
        <v>91</v>
      </c>
      <c r="B30" s="7" t="s">
        <v>92</v>
      </c>
      <c r="C30" s="6" t="s">
        <v>80</v>
      </c>
      <c r="D30" s="6" t="s">
        <v>93</v>
      </c>
      <c r="E30" s="8">
        <v>2668.72</v>
      </c>
      <c r="F30" s="9">
        <v>2.54</v>
      </c>
      <c r="G30" s="9">
        <f t="shared" si="0"/>
        <v>6778.55</v>
      </c>
    </row>
    <row r="31" spans="1:7">
      <c r="A31" s="6" t="s">
        <v>484</v>
      </c>
      <c r="B31" s="7" t="s">
        <v>485</v>
      </c>
      <c r="C31" s="6" t="s">
        <v>14</v>
      </c>
      <c r="D31" s="6" t="s">
        <v>48</v>
      </c>
      <c r="E31" s="8">
        <v>2211</v>
      </c>
      <c r="F31" s="9">
        <v>3.89</v>
      </c>
      <c r="G31" s="9">
        <f t="shared" si="0"/>
        <v>8600.7900000000009</v>
      </c>
    </row>
    <row r="32" spans="1:7" ht="16.5">
      <c r="A32" s="6" t="s">
        <v>95</v>
      </c>
      <c r="B32" s="7" t="s">
        <v>96</v>
      </c>
      <c r="C32" s="6" t="s">
        <v>62</v>
      </c>
      <c r="D32" s="6" t="s">
        <v>48</v>
      </c>
      <c r="E32" s="8">
        <v>186.85</v>
      </c>
      <c r="F32" s="9">
        <v>67.72</v>
      </c>
      <c r="G32" s="9">
        <f t="shared" si="0"/>
        <v>12653.48</v>
      </c>
    </row>
    <row r="33" spans="1:7" ht="16.5">
      <c r="A33" s="6" t="s">
        <v>425</v>
      </c>
      <c r="B33" s="7" t="s">
        <v>426</v>
      </c>
      <c r="C33" s="6" t="s">
        <v>62</v>
      </c>
      <c r="D33" s="6" t="s">
        <v>58</v>
      </c>
      <c r="E33" s="8">
        <v>2</v>
      </c>
      <c r="F33" s="9">
        <v>626.16999999999996</v>
      </c>
      <c r="G33" s="9">
        <f t="shared" si="0"/>
        <v>1252.3399999999999</v>
      </c>
    </row>
    <row r="34" spans="1:7" ht="16.5">
      <c r="A34" s="6" t="s">
        <v>475</v>
      </c>
      <c r="B34" s="7" t="s">
        <v>476</v>
      </c>
      <c r="C34" s="6" t="s">
        <v>80</v>
      </c>
      <c r="D34" s="6" t="s">
        <v>58</v>
      </c>
      <c r="E34" s="8">
        <v>1</v>
      </c>
      <c r="F34" s="9">
        <v>10841.06</v>
      </c>
      <c r="G34" s="9">
        <f t="shared" si="0"/>
        <v>10841.06</v>
      </c>
    </row>
    <row r="35" spans="1:7" ht="16.5">
      <c r="A35" s="6" t="s">
        <v>470</v>
      </c>
      <c r="B35" s="7" t="s">
        <v>471</v>
      </c>
      <c r="C35" s="6" t="s">
        <v>80</v>
      </c>
      <c r="D35" s="6" t="s">
        <v>58</v>
      </c>
      <c r="E35" s="8">
        <v>1</v>
      </c>
      <c r="F35" s="9">
        <v>4428.2299999999996</v>
      </c>
      <c r="G35" s="9">
        <f t="shared" si="0"/>
        <v>4428.2299999999996</v>
      </c>
    </row>
    <row r="36" spans="1:7" ht="16.5">
      <c r="A36" s="6" t="s">
        <v>107</v>
      </c>
      <c r="B36" s="7" t="s">
        <v>108</v>
      </c>
      <c r="C36" s="6" t="s">
        <v>62</v>
      </c>
      <c r="D36" s="6" t="s">
        <v>48</v>
      </c>
      <c r="E36" s="8">
        <v>186.85</v>
      </c>
      <c r="F36" s="9">
        <v>392.5</v>
      </c>
      <c r="G36" s="9">
        <f t="shared" si="0"/>
        <v>73338.63</v>
      </c>
    </row>
    <row r="37" spans="1:7" ht="16.5">
      <c r="A37" s="6" t="s">
        <v>150</v>
      </c>
      <c r="B37" s="7" t="s">
        <v>151</v>
      </c>
      <c r="C37" s="6" t="s">
        <v>80</v>
      </c>
      <c r="D37" s="6" t="s">
        <v>48</v>
      </c>
      <c r="E37" s="8">
        <v>2573.67</v>
      </c>
      <c r="F37" s="9">
        <v>50.47</v>
      </c>
      <c r="G37" s="9">
        <f t="shared" si="0"/>
        <v>129893.12</v>
      </c>
    </row>
    <row r="38" spans="1:7" ht="16.5">
      <c r="A38" s="6" t="s">
        <v>2422</v>
      </c>
      <c r="B38" s="7" t="s">
        <v>40</v>
      </c>
      <c r="C38" s="6" t="s">
        <v>41</v>
      </c>
      <c r="D38" s="6" t="s">
        <v>42</v>
      </c>
      <c r="E38" s="8">
        <v>1</v>
      </c>
      <c r="F38" s="9">
        <v>10497.66</v>
      </c>
      <c r="G38" s="9">
        <f t="shared" si="0"/>
        <v>10497.66</v>
      </c>
    </row>
    <row r="39" spans="1:7" ht="16.5">
      <c r="A39" s="6" t="s">
        <v>365</v>
      </c>
      <c r="B39" s="7" t="s">
        <v>366</v>
      </c>
      <c r="C39" s="6" t="s">
        <v>80</v>
      </c>
      <c r="D39" s="6" t="s">
        <v>81</v>
      </c>
      <c r="E39" s="8">
        <v>110</v>
      </c>
      <c r="F39" s="9">
        <v>49.59</v>
      </c>
      <c r="G39" s="9">
        <f t="shared" si="0"/>
        <v>5454.9</v>
      </c>
    </row>
    <row r="40" spans="1:7" ht="16.5">
      <c r="A40" s="6" t="s">
        <v>258</v>
      </c>
      <c r="B40" s="7" t="s">
        <v>259</v>
      </c>
      <c r="C40" s="6" t="s">
        <v>62</v>
      </c>
      <c r="D40" s="6" t="s">
        <v>48</v>
      </c>
      <c r="E40" s="8">
        <v>340</v>
      </c>
      <c r="F40" s="9">
        <v>21.49</v>
      </c>
      <c r="G40" s="9">
        <f t="shared" si="0"/>
        <v>7306.6</v>
      </c>
    </row>
    <row r="41" spans="1:7">
      <c r="A41" s="6" t="s">
        <v>371</v>
      </c>
      <c r="B41" s="7" t="s">
        <v>372</v>
      </c>
      <c r="C41" s="6" t="s">
        <v>14</v>
      </c>
      <c r="D41" s="6" t="s">
        <v>48</v>
      </c>
      <c r="E41" s="8">
        <v>106.02</v>
      </c>
      <c r="F41" s="9">
        <v>17.489999999999998</v>
      </c>
      <c r="G41" s="9">
        <f t="shared" si="0"/>
        <v>1854.29</v>
      </c>
    </row>
    <row r="42" spans="1:7" ht="16.5">
      <c r="A42" s="6" t="s">
        <v>325</v>
      </c>
      <c r="B42" s="7" t="s">
        <v>326</v>
      </c>
      <c r="C42" s="6" t="s">
        <v>80</v>
      </c>
      <c r="D42" s="6" t="s">
        <v>58</v>
      </c>
      <c r="E42" s="8">
        <v>2</v>
      </c>
      <c r="F42" s="9">
        <v>5997.84</v>
      </c>
      <c r="G42" s="9">
        <f t="shared" si="0"/>
        <v>11995.68</v>
      </c>
    </row>
    <row r="43" spans="1:7" ht="16.5">
      <c r="A43" s="6" t="s">
        <v>241</v>
      </c>
      <c r="B43" s="7" t="s">
        <v>242</v>
      </c>
      <c r="C43" s="6" t="s">
        <v>80</v>
      </c>
      <c r="D43" s="6" t="s">
        <v>48</v>
      </c>
      <c r="E43" s="8">
        <v>1269.6500000000001</v>
      </c>
      <c r="F43" s="9">
        <v>140.43</v>
      </c>
      <c r="G43" s="9">
        <f t="shared" si="0"/>
        <v>178296.95</v>
      </c>
    </row>
    <row r="44" spans="1:7" ht="16.5">
      <c r="A44" s="6" t="s">
        <v>244</v>
      </c>
      <c r="B44" s="7" t="s">
        <v>245</v>
      </c>
      <c r="C44" s="6" t="s">
        <v>80</v>
      </c>
      <c r="D44" s="6" t="s">
        <v>48</v>
      </c>
      <c r="E44" s="8">
        <v>168.7</v>
      </c>
      <c r="F44" s="9">
        <v>126.88</v>
      </c>
      <c r="G44" s="9">
        <f t="shared" si="0"/>
        <v>21404.66</v>
      </c>
    </row>
    <row r="45" spans="1:7" ht="16.5">
      <c r="A45" s="6" t="s">
        <v>247</v>
      </c>
      <c r="B45" s="7" t="s">
        <v>248</v>
      </c>
      <c r="C45" s="6" t="s">
        <v>80</v>
      </c>
      <c r="D45" s="6" t="s">
        <v>48</v>
      </c>
      <c r="E45" s="8">
        <v>283.3</v>
      </c>
      <c r="F45" s="9">
        <v>133.88</v>
      </c>
      <c r="G45" s="9">
        <f t="shared" si="0"/>
        <v>37928.199999999997</v>
      </c>
    </row>
    <row r="46" spans="1:7" ht="16.5">
      <c r="A46" s="6" t="s">
        <v>144</v>
      </c>
      <c r="B46" s="7" t="s">
        <v>145</v>
      </c>
      <c r="C46" s="6" t="s">
        <v>80</v>
      </c>
      <c r="D46" s="6" t="s">
        <v>48</v>
      </c>
      <c r="E46" s="8">
        <v>42.68</v>
      </c>
      <c r="F46" s="9">
        <v>76.52</v>
      </c>
      <c r="G46" s="9">
        <f t="shared" si="0"/>
        <v>3265.87</v>
      </c>
    </row>
    <row r="47" spans="1:7" ht="16.5">
      <c r="A47" s="6" t="s">
        <v>147</v>
      </c>
      <c r="B47" s="7" t="s">
        <v>148</v>
      </c>
      <c r="C47" s="6" t="s">
        <v>80</v>
      </c>
      <c r="D47" s="6" t="s">
        <v>48</v>
      </c>
      <c r="E47" s="8">
        <v>2.09</v>
      </c>
      <c r="F47" s="9">
        <v>234.02</v>
      </c>
      <c r="G47" s="9">
        <f t="shared" si="0"/>
        <v>489.1</v>
      </c>
    </row>
    <row r="48" spans="1:7" ht="16.5">
      <c r="A48" s="6" t="s">
        <v>191</v>
      </c>
      <c r="B48" s="7" t="s">
        <v>192</v>
      </c>
      <c r="C48" s="6" t="s">
        <v>80</v>
      </c>
      <c r="D48" s="6" t="s">
        <v>81</v>
      </c>
      <c r="E48" s="8">
        <v>91</v>
      </c>
      <c r="F48" s="9">
        <v>88.88</v>
      </c>
      <c r="G48" s="9">
        <f t="shared" si="0"/>
        <v>8088.08</v>
      </c>
    </row>
    <row r="49" spans="1:7" ht="16.5">
      <c r="A49" s="6" t="s">
        <v>113</v>
      </c>
      <c r="B49" s="7" t="s">
        <v>114</v>
      </c>
      <c r="C49" s="6" t="s">
        <v>62</v>
      </c>
      <c r="D49" s="6" t="s">
        <v>101</v>
      </c>
      <c r="E49" s="8">
        <v>51.39</v>
      </c>
      <c r="F49" s="9">
        <v>315.54000000000002</v>
      </c>
      <c r="G49" s="9">
        <f t="shared" si="0"/>
        <v>16215.6</v>
      </c>
    </row>
    <row r="50" spans="1:7" ht="16.5">
      <c r="A50" s="6" t="s">
        <v>78</v>
      </c>
      <c r="B50" s="7" t="s">
        <v>79</v>
      </c>
      <c r="C50" s="6" t="s">
        <v>80</v>
      </c>
      <c r="D50" s="6" t="s">
        <v>81</v>
      </c>
      <c r="E50" s="8">
        <v>278.52999999999997</v>
      </c>
      <c r="F50" s="9">
        <v>9.16</v>
      </c>
      <c r="G50" s="9">
        <f t="shared" si="0"/>
        <v>2551.33</v>
      </c>
    </row>
    <row r="51" spans="1:7" ht="16.5">
      <c r="A51" s="6" t="s">
        <v>185</v>
      </c>
      <c r="B51" s="7" t="s">
        <v>186</v>
      </c>
      <c r="C51" s="6" t="s">
        <v>80</v>
      </c>
      <c r="D51" s="6" t="s">
        <v>48</v>
      </c>
      <c r="E51" s="8">
        <v>1315.28</v>
      </c>
      <c r="F51" s="9">
        <v>295.17</v>
      </c>
      <c r="G51" s="9">
        <f t="shared" si="0"/>
        <v>388231.2</v>
      </c>
    </row>
  </sheetData>
  <mergeCells count="2">
    <mergeCell ref="A1:G1"/>
    <mergeCell ref="B2:F2"/>
  </mergeCells>
  <pageMargins left="0.5" right="0.5" top="0.5" bottom="0.5" header="0" footer="0"/>
  <pageSetup paperSize="9" scale="85"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G298"/>
  <sheetViews>
    <sheetView workbookViewId="0">
      <selection sqref="A1:G1"/>
    </sheetView>
  </sheetViews>
  <sheetFormatPr defaultRowHeight="15"/>
  <cols>
    <col min="1" max="1" width="10.42578125" customWidth="1"/>
    <col min="2" max="2" width="52" bestFit="1"/>
    <col min="3" max="3" width="9.42578125" customWidth="1"/>
    <col min="4" max="4" width="8.42578125" customWidth="1"/>
    <col min="5" max="5" width="10.42578125" customWidth="1"/>
    <col min="6" max="7" width="12.42578125" customWidth="1"/>
  </cols>
  <sheetData>
    <row r="1" spans="1:7" ht="92.1" customHeight="1">
      <c r="A1" s="65"/>
      <c r="B1" s="65"/>
      <c r="C1" s="65"/>
      <c r="D1" s="65"/>
      <c r="E1" s="65"/>
      <c r="F1" s="65"/>
      <c r="G1" s="65"/>
    </row>
    <row r="2" spans="1:7" ht="9.9499999999999993" customHeight="1">
      <c r="A2" s="1"/>
      <c r="B2" s="66" t="s">
        <v>0</v>
      </c>
      <c r="C2" s="66"/>
      <c r="D2" s="66"/>
      <c r="E2" s="66"/>
      <c r="F2" s="66"/>
      <c r="G2" s="1"/>
    </row>
    <row r="3" spans="1:7" ht="21.95" customHeight="1">
      <c r="A3" s="2" t="s">
        <v>2</v>
      </c>
      <c r="B3" s="2" t="s">
        <v>3</v>
      </c>
      <c r="C3" s="2" t="s">
        <v>4</v>
      </c>
      <c r="D3" s="2" t="s">
        <v>5</v>
      </c>
      <c r="E3" s="2" t="s">
        <v>6</v>
      </c>
      <c r="F3" s="2" t="s">
        <v>7</v>
      </c>
      <c r="G3" s="2" t="s">
        <v>8</v>
      </c>
    </row>
    <row r="4" spans="1:7">
      <c r="A4" s="6" t="s">
        <v>828</v>
      </c>
      <c r="B4" s="7" t="s">
        <v>829</v>
      </c>
      <c r="C4" s="6" t="s">
        <v>14</v>
      </c>
      <c r="D4" s="6" t="s">
        <v>15</v>
      </c>
      <c r="E4" s="8">
        <v>6.536927333905818</v>
      </c>
      <c r="F4" s="9">
        <v>23.22</v>
      </c>
      <c r="G4" s="9">
        <f t="shared" ref="G4:G67" si="0">ROUND(ROUND(E4,2)*ROUND(F4,2),2)</f>
        <v>151.86000000000001</v>
      </c>
    </row>
    <row r="5" spans="1:7">
      <c r="A5" s="6" t="s">
        <v>795</v>
      </c>
      <c r="B5" s="7" t="s">
        <v>796</v>
      </c>
      <c r="C5" s="6" t="s">
        <v>14</v>
      </c>
      <c r="D5" s="6" t="s">
        <v>15</v>
      </c>
      <c r="E5" s="8">
        <v>394.15343427097599</v>
      </c>
      <c r="F5" s="9">
        <v>23.13</v>
      </c>
      <c r="G5" s="9">
        <f t="shared" si="0"/>
        <v>9116.69</v>
      </c>
    </row>
    <row r="6" spans="1:7">
      <c r="A6" s="6" t="s">
        <v>1042</v>
      </c>
      <c r="B6" s="7" t="s">
        <v>1043</v>
      </c>
      <c r="C6" s="6" t="s">
        <v>14</v>
      </c>
      <c r="D6" s="6" t="s">
        <v>15</v>
      </c>
      <c r="E6" s="8">
        <v>408</v>
      </c>
      <c r="F6" s="9">
        <v>22.38</v>
      </c>
      <c r="G6" s="9">
        <f t="shared" si="0"/>
        <v>9131.0400000000009</v>
      </c>
    </row>
    <row r="7" spans="1:7">
      <c r="A7" s="6" t="s">
        <v>898</v>
      </c>
      <c r="B7" s="7" t="s">
        <v>899</v>
      </c>
      <c r="C7" s="6" t="s">
        <v>14</v>
      </c>
      <c r="D7" s="6" t="s">
        <v>15</v>
      </c>
      <c r="E7" s="8">
        <v>405.61032</v>
      </c>
      <c r="F7" s="9">
        <v>22.26</v>
      </c>
      <c r="G7" s="9">
        <f t="shared" si="0"/>
        <v>9028.8799999999992</v>
      </c>
    </row>
    <row r="8" spans="1:7" ht="24.75">
      <c r="A8" s="6" t="s">
        <v>624</v>
      </c>
      <c r="B8" s="7" t="s">
        <v>625</v>
      </c>
      <c r="C8" s="6" t="s">
        <v>14</v>
      </c>
      <c r="D8" s="6" t="s">
        <v>118</v>
      </c>
      <c r="E8" s="8">
        <v>1.37</v>
      </c>
      <c r="F8" s="9">
        <v>1053.45</v>
      </c>
      <c r="G8" s="9">
        <f t="shared" si="0"/>
        <v>1443.23</v>
      </c>
    </row>
    <row r="9" spans="1:7" ht="16.5">
      <c r="A9" s="6" t="s">
        <v>587</v>
      </c>
      <c r="B9" s="7" t="s">
        <v>588</v>
      </c>
      <c r="C9" s="6" t="s">
        <v>105</v>
      </c>
      <c r="D9" s="6" t="s">
        <v>15</v>
      </c>
      <c r="E9" s="8">
        <v>42</v>
      </c>
      <c r="F9" s="9">
        <v>115.47</v>
      </c>
      <c r="G9" s="9">
        <f t="shared" si="0"/>
        <v>4849.74</v>
      </c>
    </row>
    <row r="10" spans="1:7">
      <c r="A10" s="6" t="s">
        <v>1011</v>
      </c>
      <c r="B10" s="7" t="s">
        <v>1012</v>
      </c>
      <c r="C10" s="6" t="s">
        <v>29</v>
      </c>
      <c r="D10" s="6" t="s">
        <v>118</v>
      </c>
      <c r="E10" s="8">
        <v>0.435</v>
      </c>
      <c r="F10" s="9">
        <v>649.29</v>
      </c>
      <c r="G10" s="9">
        <f t="shared" si="0"/>
        <v>285.69</v>
      </c>
    </row>
    <row r="11" spans="1:7" ht="24.75">
      <c r="A11" s="6" t="s">
        <v>741</v>
      </c>
      <c r="B11" s="7" t="s">
        <v>742</v>
      </c>
      <c r="C11" s="6" t="s">
        <v>14</v>
      </c>
      <c r="D11" s="6" t="s">
        <v>118</v>
      </c>
      <c r="E11" s="8">
        <v>1.2977280000000001E-2</v>
      </c>
      <c r="F11" s="9">
        <v>721.4</v>
      </c>
      <c r="G11" s="9">
        <f t="shared" si="0"/>
        <v>7.21</v>
      </c>
    </row>
    <row r="12" spans="1:7" ht="24.75">
      <c r="A12" s="6" t="s">
        <v>997</v>
      </c>
      <c r="B12" s="7" t="s">
        <v>998</v>
      </c>
      <c r="C12" s="6" t="s">
        <v>14</v>
      </c>
      <c r="D12" s="6" t="s">
        <v>118</v>
      </c>
      <c r="E12" s="8">
        <v>7.8299999999999995E-2</v>
      </c>
      <c r="F12" s="9">
        <v>728.91</v>
      </c>
      <c r="G12" s="9">
        <f t="shared" si="0"/>
        <v>58.31</v>
      </c>
    </row>
    <row r="13" spans="1:7" ht="24.75">
      <c r="A13" s="6" t="s">
        <v>868</v>
      </c>
      <c r="B13" s="7" t="s">
        <v>869</v>
      </c>
      <c r="C13" s="6" t="s">
        <v>14</v>
      </c>
      <c r="D13" s="6" t="s">
        <v>118</v>
      </c>
      <c r="E13" s="8">
        <v>70.774191999999999</v>
      </c>
      <c r="F13" s="9">
        <v>615.35</v>
      </c>
      <c r="G13" s="9">
        <f t="shared" si="0"/>
        <v>43548.32</v>
      </c>
    </row>
    <row r="14" spans="1:7" ht="24.75">
      <c r="A14" s="6" t="s">
        <v>1152</v>
      </c>
      <c r="B14" s="7" t="s">
        <v>1153</v>
      </c>
      <c r="C14" s="6" t="s">
        <v>14</v>
      </c>
      <c r="D14" s="6" t="s">
        <v>118</v>
      </c>
      <c r="E14" s="8">
        <v>4.0655999999999999</v>
      </c>
      <c r="F14" s="9">
        <v>582.99</v>
      </c>
      <c r="G14" s="9">
        <f t="shared" si="0"/>
        <v>2372.77</v>
      </c>
    </row>
    <row r="15" spans="1:7" ht="24.75">
      <c r="A15" s="6" t="s">
        <v>1137</v>
      </c>
      <c r="B15" s="7" t="s">
        <v>1138</v>
      </c>
      <c r="C15" s="6" t="s">
        <v>14</v>
      </c>
      <c r="D15" s="6" t="s">
        <v>118</v>
      </c>
      <c r="E15" s="8">
        <v>0.308</v>
      </c>
      <c r="F15" s="9">
        <v>585.37</v>
      </c>
      <c r="G15" s="9">
        <f t="shared" si="0"/>
        <v>181.46</v>
      </c>
    </row>
    <row r="16" spans="1:7" ht="16.5">
      <c r="A16" s="6" t="s">
        <v>1008</v>
      </c>
      <c r="B16" s="7" t="s">
        <v>1009</v>
      </c>
      <c r="C16" s="6" t="s">
        <v>14</v>
      </c>
      <c r="D16" s="6" t="s">
        <v>118</v>
      </c>
      <c r="E16" s="8">
        <v>6.4380000000000007E-2</v>
      </c>
      <c r="F16" s="9">
        <v>671.61</v>
      </c>
      <c r="G16" s="9">
        <f t="shared" si="0"/>
        <v>40.299999999999997</v>
      </c>
    </row>
    <row r="17" spans="1:7" ht="16.5">
      <c r="A17" s="6" t="s">
        <v>863</v>
      </c>
      <c r="B17" s="7" t="s">
        <v>864</v>
      </c>
      <c r="C17" s="6" t="s">
        <v>14</v>
      </c>
      <c r="D17" s="6" t="s">
        <v>118</v>
      </c>
      <c r="E17" s="8">
        <v>6.6283279999999998</v>
      </c>
      <c r="F17" s="9">
        <v>550.55999999999995</v>
      </c>
      <c r="G17" s="9">
        <f t="shared" si="0"/>
        <v>3650.21</v>
      </c>
    </row>
    <row r="18" spans="1:7" ht="24.75">
      <c r="A18" s="6" t="s">
        <v>1552</v>
      </c>
      <c r="B18" s="7" t="s">
        <v>1553</v>
      </c>
      <c r="C18" s="6" t="s">
        <v>14</v>
      </c>
      <c r="D18" s="6" t="s">
        <v>118</v>
      </c>
      <c r="E18" s="8">
        <v>2.7314560000000002E-2</v>
      </c>
      <c r="F18" s="9">
        <v>749.76</v>
      </c>
      <c r="G18" s="9">
        <f t="shared" si="0"/>
        <v>22.49</v>
      </c>
    </row>
    <row r="19" spans="1:7" ht="16.5">
      <c r="A19" s="6" t="s">
        <v>1067</v>
      </c>
      <c r="B19" s="7" t="s">
        <v>1068</v>
      </c>
      <c r="C19" s="6" t="s">
        <v>14</v>
      </c>
      <c r="D19" s="6" t="s">
        <v>118</v>
      </c>
      <c r="E19" s="8">
        <v>16.952649999999998</v>
      </c>
      <c r="F19" s="9">
        <v>825.74</v>
      </c>
      <c r="G19" s="9">
        <f t="shared" si="0"/>
        <v>13996.29</v>
      </c>
    </row>
    <row r="20" spans="1:7" ht="16.5">
      <c r="A20" s="6" t="s">
        <v>1620</v>
      </c>
      <c r="B20" s="7" t="s">
        <v>1621</v>
      </c>
      <c r="C20" s="6" t="s">
        <v>14</v>
      </c>
      <c r="D20" s="6" t="s">
        <v>118</v>
      </c>
      <c r="E20" s="8">
        <v>5.6085145199999999E-2</v>
      </c>
      <c r="F20" s="9">
        <v>676.22</v>
      </c>
      <c r="G20" s="9">
        <f t="shared" si="0"/>
        <v>40.57</v>
      </c>
    </row>
    <row r="21" spans="1:7" ht="16.5">
      <c r="A21" s="6" t="s">
        <v>1119</v>
      </c>
      <c r="B21" s="7" t="s">
        <v>1120</v>
      </c>
      <c r="C21" s="6" t="s">
        <v>14</v>
      </c>
      <c r="D21" s="6" t="s">
        <v>118</v>
      </c>
      <c r="E21" s="8">
        <v>2.9755529599999999</v>
      </c>
      <c r="F21" s="9">
        <v>508.81</v>
      </c>
      <c r="G21" s="9">
        <f t="shared" si="0"/>
        <v>1516.25</v>
      </c>
    </row>
    <row r="22" spans="1:7" ht="16.5">
      <c r="A22" s="6" t="s">
        <v>905</v>
      </c>
      <c r="B22" s="7" t="s">
        <v>906</v>
      </c>
      <c r="C22" s="6" t="s">
        <v>14</v>
      </c>
      <c r="D22" s="6" t="s">
        <v>118</v>
      </c>
      <c r="E22" s="8">
        <v>7.5259999999999998</v>
      </c>
      <c r="F22" s="9">
        <v>746.33</v>
      </c>
      <c r="G22" s="9">
        <f t="shared" si="0"/>
        <v>5619.86</v>
      </c>
    </row>
    <row r="23" spans="1:7" ht="16.5">
      <c r="A23" s="6" t="s">
        <v>1053</v>
      </c>
      <c r="B23" s="7" t="s">
        <v>1054</v>
      </c>
      <c r="C23" s="6" t="s">
        <v>14</v>
      </c>
      <c r="D23" s="6" t="s">
        <v>118</v>
      </c>
      <c r="E23" s="8">
        <v>32.788755999999999</v>
      </c>
      <c r="F23" s="9">
        <v>640.80999999999995</v>
      </c>
      <c r="G23" s="9">
        <f t="shared" si="0"/>
        <v>21012.16</v>
      </c>
    </row>
    <row r="24" spans="1:7">
      <c r="A24" s="6" t="s">
        <v>830</v>
      </c>
      <c r="B24" s="7" t="s">
        <v>831</v>
      </c>
      <c r="C24" s="6" t="s">
        <v>14</v>
      </c>
      <c r="D24" s="6" t="s">
        <v>15</v>
      </c>
      <c r="E24" s="8">
        <v>41.99100015989125</v>
      </c>
      <c r="F24" s="9">
        <v>28.73</v>
      </c>
      <c r="G24" s="9">
        <f t="shared" si="0"/>
        <v>1206.3699999999999</v>
      </c>
    </row>
    <row r="25" spans="1:7" ht="16.5">
      <c r="A25" s="6" t="s">
        <v>345</v>
      </c>
      <c r="B25" s="7" t="s">
        <v>2224</v>
      </c>
      <c r="C25" s="6" t="s">
        <v>14</v>
      </c>
      <c r="D25" s="6" t="s">
        <v>101</v>
      </c>
      <c r="E25" s="8">
        <v>61.306399194623999</v>
      </c>
      <c r="F25" s="9">
        <v>15.58</v>
      </c>
      <c r="G25" s="9">
        <f t="shared" si="0"/>
        <v>955.21</v>
      </c>
    </row>
    <row r="26" spans="1:7" ht="24.75">
      <c r="A26" s="6" t="s">
        <v>743</v>
      </c>
      <c r="B26" s="7" t="s">
        <v>744</v>
      </c>
      <c r="C26" s="6" t="s">
        <v>14</v>
      </c>
      <c r="D26" s="6" t="s">
        <v>58</v>
      </c>
      <c r="E26" s="8">
        <v>1</v>
      </c>
      <c r="F26" s="9">
        <v>527.89</v>
      </c>
      <c r="G26" s="9">
        <f t="shared" si="0"/>
        <v>527.89</v>
      </c>
    </row>
    <row r="27" spans="1:7">
      <c r="A27" s="6" t="s">
        <v>737</v>
      </c>
      <c r="B27" s="7" t="s">
        <v>738</v>
      </c>
      <c r="C27" s="6" t="s">
        <v>14</v>
      </c>
      <c r="D27" s="6" t="s">
        <v>15</v>
      </c>
      <c r="E27" s="8">
        <v>19.707374900000001</v>
      </c>
      <c r="F27" s="9">
        <v>23.65</v>
      </c>
      <c r="G27" s="9">
        <f t="shared" si="0"/>
        <v>466.14</v>
      </c>
    </row>
    <row r="28" spans="1:7" ht="16.5">
      <c r="A28" s="6" t="s">
        <v>843</v>
      </c>
      <c r="B28" s="7" t="s">
        <v>844</v>
      </c>
      <c r="C28" s="6" t="s">
        <v>14</v>
      </c>
      <c r="D28" s="6" t="s">
        <v>15</v>
      </c>
      <c r="E28" s="8">
        <v>87.403485321199994</v>
      </c>
      <c r="F28" s="9">
        <v>22.64</v>
      </c>
      <c r="G28" s="9">
        <f t="shared" si="0"/>
        <v>1978.74</v>
      </c>
    </row>
    <row r="29" spans="1:7">
      <c r="A29" s="6" t="s">
        <v>858</v>
      </c>
      <c r="B29" s="7" t="s">
        <v>859</v>
      </c>
      <c r="C29" s="6" t="s">
        <v>14</v>
      </c>
      <c r="D29" s="6" t="s">
        <v>15</v>
      </c>
      <c r="E29" s="8">
        <v>3413.131308</v>
      </c>
      <c r="F29" s="9">
        <v>28.73</v>
      </c>
      <c r="G29" s="9">
        <f t="shared" si="0"/>
        <v>98059.22</v>
      </c>
    </row>
    <row r="30" spans="1:7" ht="33">
      <c r="A30" s="6" t="s">
        <v>698</v>
      </c>
      <c r="B30" s="7" t="s">
        <v>699</v>
      </c>
      <c r="C30" s="6" t="s">
        <v>14</v>
      </c>
      <c r="D30" s="6" t="s">
        <v>58</v>
      </c>
      <c r="E30" s="8">
        <v>0.37519999999999998</v>
      </c>
      <c r="F30" s="9">
        <v>393.92</v>
      </c>
      <c r="G30" s="9">
        <f t="shared" si="0"/>
        <v>149.69</v>
      </c>
    </row>
    <row r="31" spans="1:7" ht="16.5">
      <c r="A31" s="6" t="s">
        <v>1473</v>
      </c>
      <c r="B31" s="7" t="s">
        <v>1474</v>
      </c>
      <c r="C31" s="6" t="s">
        <v>14</v>
      </c>
      <c r="D31" s="6" t="s">
        <v>58</v>
      </c>
      <c r="E31" s="8">
        <v>0.37519999999999998</v>
      </c>
      <c r="F31" s="9">
        <v>271.02</v>
      </c>
      <c r="G31" s="9">
        <f t="shared" si="0"/>
        <v>102.99</v>
      </c>
    </row>
    <row r="32" spans="1:7" ht="24.75">
      <c r="A32" s="6" t="s">
        <v>1414</v>
      </c>
      <c r="B32" s="7" t="s">
        <v>1415</v>
      </c>
      <c r="C32" s="6" t="s">
        <v>14</v>
      </c>
      <c r="D32" s="6" t="s">
        <v>840</v>
      </c>
      <c r="E32" s="8">
        <v>413.28774167040001</v>
      </c>
      <c r="F32" s="9">
        <v>0.35</v>
      </c>
      <c r="G32" s="9">
        <f t="shared" si="0"/>
        <v>144.65</v>
      </c>
    </row>
    <row r="33" spans="1:7" ht="24.75">
      <c r="A33" s="6" t="s">
        <v>1416</v>
      </c>
      <c r="B33" s="7" t="s">
        <v>1417</v>
      </c>
      <c r="C33" s="6" t="s">
        <v>14</v>
      </c>
      <c r="D33" s="6" t="s">
        <v>810</v>
      </c>
      <c r="E33" s="8">
        <v>128.114522424</v>
      </c>
      <c r="F33" s="9">
        <v>1.89</v>
      </c>
      <c r="G33" s="9">
        <f t="shared" si="0"/>
        <v>242.13</v>
      </c>
    </row>
    <row r="34" spans="1:7" ht="24.75">
      <c r="A34" s="6" t="s">
        <v>1489</v>
      </c>
      <c r="B34" s="7" t="s">
        <v>1490</v>
      </c>
      <c r="C34" s="6" t="s">
        <v>14</v>
      </c>
      <c r="D34" s="6" t="s">
        <v>15</v>
      </c>
      <c r="E34" s="8">
        <v>541.40226409440004</v>
      </c>
      <c r="F34" s="9">
        <v>0.28000000000000003</v>
      </c>
      <c r="G34" s="9">
        <f t="shared" si="0"/>
        <v>151.59</v>
      </c>
    </row>
    <row r="35" spans="1:7" ht="24.75">
      <c r="A35" s="6" t="s">
        <v>1491</v>
      </c>
      <c r="B35" s="7" t="s">
        <v>1492</v>
      </c>
      <c r="C35" s="6" t="s">
        <v>14</v>
      </c>
      <c r="D35" s="6" t="s">
        <v>15</v>
      </c>
      <c r="E35" s="8">
        <v>541.40226409440004</v>
      </c>
      <c r="F35" s="9">
        <v>7.0000000000000007E-2</v>
      </c>
      <c r="G35" s="9">
        <f t="shared" si="0"/>
        <v>37.9</v>
      </c>
    </row>
    <row r="36" spans="1:7" ht="24.75">
      <c r="A36" s="6" t="s">
        <v>1494</v>
      </c>
      <c r="B36" s="7" t="s">
        <v>1495</v>
      </c>
      <c r="C36" s="6" t="s">
        <v>14</v>
      </c>
      <c r="D36" s="6" t="s">
        <v>15</v>
      </c>
      <c r="E36" s="8">
        <v>128.114522424</v>
      </c>
      <c r="F36" s="9">
        <v>0.33</v>
      </c>
      <c r="G36" s="9">
        <f t="shared" si="0"/>
        <v>42.28</v>
      </c>
    </row>
    <row r="37" spans="1:7" ht="24.75">
      <c r="A37" s="6" t="s">
        <v>1496</v>
      </c>
      <c r="B37" s="7" t="s">
        <v>1497</v>
      </c>
      <c r="C37" s="6" t="s">
        <v>14</v>
      </c>
      <c r="D37" s="6" t="s">
        <v>15</v>
      </c>
      <c r="E37" s="8">
        <v>128.114522424</v>
      </c>
      <c r="F37" s="9">
        <v>1.21</v>
      </c>
      <c r="G37" s="9">
        <f t="shared" si="0"/>
        <v>155.01</v>
      </c>
    </row>
    <row r="38" spans="1:7" ht="24.75">
      <c r="A38" s="6" t="s">
        <v>1422</v>
      </c>
      <c r="B38" s="7" t="s">
        <v>1423</v>
      </c>
      <c r="C38" s="6" t="s">
        <v>14</v>
      </c>
      <c r="D38" s="6" t="s">
        <v>840</v>
      </c>
      <c r="E38" s="8">
        <v>5.9091702713696002</v>
      </c>
      <c r="F38" s="9">
        <v>1.45</v>
      </c>
      <c r="G38" s="9">
        <f t="shared" si="0"/>
        <v>8.57</v>
      </c>
    </row>
    <row r="39" spans="1:7" ht="24.75">
      <c r="A39" s="6" t="s">
        <v>1424</v>
      </c>
      <c r="B39" s="7" t="s">
        <v>1425</v>
      </c>
      <c r="C39" s="6" t="s">
        <v>14</v>
      </c>
      <c r="D39" s="6" t="s">
        <v>810</v>
      </c>
      <c r="E39" s="8">
        <v>5.6138777379824001</v>
      </c>
      <c r="F39" s="9">
        <v>5.23</v>
      </c>
      <c r="G39" s="9">
        <f t="shared" si="0"/>
        <v>29.34</v>
      </c>
    </row>
    <row r="40" spans="1:7" ht="24.75">
      <c r="A40" s="6" t="s">
        <v>1510</v>
      </c>
      <c r="B40" s="7" t="s">
        <v>1511</v>
      </c>
      <c r="C40" s="6" t="s">
        <v>14</v>
      </c>
      <c r="D40" s="6" t="s">
        <v>15</v>
      </c>
      <c r="E40" s="8">
        <v>11.523048009351999</v>
      </c>
      <c r="F40" s="9">
        <v>1.17</v>
      </c>
      <c r="G40" s="9">
        <f t="shared" si="0"/>
        <v>13.48</v>
      </c>
    </row>
    <row r="41" spans="1:7" ht="24.75">
      <c r="A41" s="6" t="s">
        <v>1512</v>
      </c>
      <c r="B41" s="7" t="s">
        <v>1513</v>
      </c>
      <c r="C41" s="6" t="s">
        <v>14</v>
      </c>
      <c r="D41" s="6" t="s">
        <v>15</v>
      </c>
      <c r="E41" s="8">
        <v>11.523048009351999</v>
      </c>
      <c r="F41" s="9">
        <v>0.28000000000000003</v>
      </c>
      <c r="G41" s="9">
        <f t="shared" si="0"/>
        <v>3.23</v>
      </c>
    </row>
    <row r="42" spans="1:7" ht="24.75">
      <c r="A42" s="6" t="s">
        <v>1515</v>
      </c>
      <c r="B42" s="7" t="s">
        <v>1516</v>
      </c>
      <c r="C42" s="6" t="s">
        <v>14</v>
      </c>
      <c r="D42" s="6" t="s">
        <v>15</v>
      </c>
      <c r="E42" s="8">
        <v>5.6138777379824001</v>
      </c>
      <c r="F42" s="9">
        <v>1.36</v>
      </c>
      <c r="G42" s="9">
        <f t="shared" si="0"/>
        <v>7.63</v>
      </c>
    </row>
    <row r="43" spans="1:7" ht="24.75">
      <c r="A43" s="6" t="s">
        <v>1517</v>
      </c>
      <c r="B43" s="7" t="s">
        <v>1518</v>
      </c>
      <c r="C43" s="6" t="s">
        <v>14</v>
      </c>
      <c r="D43" s="6" t="s">
        <v>15</v>
      </c>
      <c r="E43" s="8">
        <v>5.6138777379824001</v>
      </c>
      <c r="F43" s="9">
        <v>2.42</v>
      </c>
      <c r="G43" s="9">
        <f t="shared" si="0"/>
        <v>13.58</v>
      </c>
    </row>
    <row r="44" spans="1:7" ht="16.5">
      <c r="A44" s="6" t="s">
        <v>626</v>
      </c>
      <c r="B44" s="7" t="s">
        <v>627</v>
      </c>
      <c r="C44" s="6" t="s">
        <v>14</v>
      </c>
      <c r="D44" s="6" t="s">
        <v>81</v>
      </c>
      <c r="E44" s="8">
        <v>30.6874</v>
      </c>
      <c r="F44" s="9">
        <v>3.12</v>
      </c>
      <c r="G44" s="9">
        <f t="shared" si="0"/>
        <v>95.75</v>
      </c>
    </row>
    <row r="45" spans="1:7" ht="16.5">
      <c r="A45" s="6" t="s">
        <v>745</v>
      </c>
      <c r="B45" s="7" t="s">
        <v>746</v>
      </c>
      <c r="C45" s="6" t="s">
        <v>14</v>
      </c>
      <c r="D45" s="6" t="s">
        <v>81</v>
      </c>
      <c r="E45" s="8">
        <v>11</v>
      </c>
      <c r="F45" s="9">
        <v>17.07</v>
      </c>
      <c r="G45" s="9">
        <f t="shared" si="0"/>
        <v>187.77</v>
      </c>
    </row>
    <row r="46" spans="1:7" ht="16.5">
      <c r="A46" s="6" t="s">
        <v>628</v>
      </c>
      <c r="B46" s="7" t="s">
        <v>629</v>
      </c>
      <c r="C46" s="6" t="s">
        <v>14</v>
      </c>
      <c r="D46" s="6" t="s">
        <v>81</v>
      </c>
      <c r="E46" s="8">
        <v>56.104199999999999</v>
      </c>
      <c r="F46" s="9">
        <v>4.54</v>
      </c>
      <c r="G46" s="9">
        <f t="shared" si="0"/>
        <v>254.69</v>
      </c>
    </row>
    <row r="47" spans="1:7" ht="16.5">
      <c r="A47" s="6" t="s">
        <v>700</v>
      </c>
      <c r="B47" s="7" t="s">
        <v>701</v>
      </c>
      <c r="C47" s="6" t="s">
        <v>14</v>
      </c>
      <c r="D47" s="6" t="s">
        <v>58</v>
      </c>
      <c r="E47" s="8">
        <v>0.37519999999999998</v>
      </c>
      <c r="F47" s="9">
        <v>185.66</v>
      </c>
      <c r="G47" s="9">
        <f t="shared" si="0"/>
        <v>70.55</v>
      </c>
    </row>
    <row r="48" spans="1:7" ht="24.75">
      <c r="A48" s="6" t="s">
        <v>702</v>
      </c>
      <c r="B48" s="7" t="s">
        <v>703</v>
      </c>
      <c r="C48" s="6" t="s">
        <v>14</v>
      </c>
      <c r="D48" s="6" t="s">
        <v>58</v>
      </c>
      <c r="E48" s="8">
        <v>0.37519999999999998</v>
      </c>
      <c r="F48" s="9">
        <v>462.34</v>
      </c>
      <c r="G48" s="9">
        <f t="shared" si="0"/>
        <v>175.69</v>
      </c>
    </row>
    <row r="49" spans="1:7" ht="16.5">
      <c r="A49" s="6" t="s">
        <v>630</v>
      </c>
      <c r="B49" s="7" t="s">
        <v>631</v>
      </c>
      <c r="C49" s="6" t="s">
        <v>14</v>
      </c>
      <c r="D49" s="6" t="s">
        <v>58</v>
      </c>
      <c r="E49" s="8">
        <v>6.0354000000000001</v>
      </c>
      <c r="F49" s="9">
        <v>15.24</v>
      </c>
      <c r="G49" s="9">
        <f t="shared" si="0"/>
        <v>92.05</v>
      </c>
    </row>
    <row r="50" spans="1:7" ht="24.75">
      <c r="A50" s="6" t="s">
        <v>1299</v>
      </c>
      <c r="B50" s="7" t="s">
        <v>1300</v>
      </c>
      <c r="C50" s="6" t="s">
        <v>14</v>
      </c>
      <c r="D50" s="6" t="s">
        <v>840</v>
      </c>
      <c r="E50" s="8">
        <v>4.9020359999999998</v>
      </c>
      <c r="F50" s="9">
        <v>80.31</v>
      </c>
      <c r="G50" s="9">
        <f t="shared" si="0"/>
        <v>393.52</v>
      </c>
    </row>
    <row r="51" spans="1:7" ht="24.75">
      <c r="A51" s="6" t="s">
        <v>1301</v>
      </c>
      <c r="B51" s="7" t="s">
        <v>1302</v>
      </c>
      <c r="C51" s="6" t="s">
        <v>14</v>
      </c>
      <c r="D51" s="6" t="s">
        <v>810</v>
      </c>
      <c r="E51" s="8">
        <v>7.0333560000000004</v>
      </c>
      <c r="F51" s="9">
        <v>280.86</v>
      </c>
      <c r="G51" s="9">
        <f t="shared" si="0"/>
        <v>1974.45</v>
      </c>
    </row>
    <row r="52" spans="1:7" ht="24.75">
      <c r="A52" s="6" t="s">
        <v>1566</v>
      </c>
      <c r="B52" s="7" t="s">
        <v>1567</v>
      </c>
      <c r="C52" s="6" t="s">
        <v>14</v>
      </c>
      <c r="D52" s="6" t="s">
        <v>15</v>
      </c>
      <c r="E52" s="8">
        <v>11.935392</v>
      </c>
      <c r="F52" s="9">
        <v>29.13</v>
      </c>
      <c r="G52" s="9">
        <f t="shared" si="0"/>
        <v>347.81</v>
      </c>
    </row>
    <row r="53" spans="1:7" ht="24.75">
      <c r="A53" s="6" t="s">
        <v>1568</v>
      </c>
      <c r="B53" s="7" t="s">
        <v>1569</v>
      </c>
      <c r="C53" s="6" t="s">
        <v>14</v>
      </c>
      <c r="D53" s="6" t="s">
        <v>15</v>
      </c>
      <c r="E53" s="8">
        <v>11.935392</v>
      </c>
      <c r="F53" s="9">
        <v>4.5199999999999996</v>
      </c>
      <c r="G53" s="9">
        <f t="shared" si="0"/>
        <v>53.97</v>
      </c>
    </row>
    <row r="54" spans="1:7" ht="24.75">
      <c r="A54" s="6" t="s">
        <v>1570</v>
      </c>
      <c r="B54" s="7" t="s">
        <v>1571</v>
      </c>
      <c r="C54" s="6" t="s">
        <v>14</v>
      </c>
      <c r="D54" s="6" t="s">
        <v>15</v>
      </c>
      <c r="E54" s="8">
        <v>11.935392</v>
      </c>
      <c r="F54" s="9">
        <v>11.19</v>
      </c>
      <c r="G54" s="9">
        <f t="shared" si="0"/>
        <v>133.61000000000001</v>
      </c>
    </row>
    <row r="55" spans="1:7" ht="24.75">
      <c r="A55" s="6" t="s">
        <v>1573</v>
      </c>
      <c r="B55" s="7" t="s">
        <v>1574</v>
      </c>
      <c r="C55" s="6" t="s">
        <v>14</v>
      </c>
      <c r="D55" s="6" t="s">
        <v>15</v>
      </c>
      <c r="E55" s="8">
        <v>7.0333560000000004</v>
      </c>
      <c r="F55" s="9">
        <v>52.43</v>
      </c>
      <c r="G55" s="9">
        <f t="shared" si="0"/>
        <v>368.58</v>
      </c>
    </row>
    <row r="56" spans="1:7" ht="24.75">
      <c r="A56" s="6" t="s">
        <v>1575</v>
      </c>
      <c r="B56" s="7" t="s">
        <v>1576</v>
      </c>
      <c r="C56" s="6" t="s">
        <v>14</v>
      </c>
      <c r="D56" s="6" t="s">
        <v>15</v>
      </c>
      <c r="E56" s="8">
        <v>7.0333560000000004</v>
      </c>
      <c r="F56" s="9">
        <v>148.12</v>
      </c>
      <c r="G56" s="9">
        <f t="shared" si="0"/>
        <v>1041.28</v>
      </c>
    </row>
    <row r="57" spans="1:7" ht="24.75">
      <c r="A57" s="6" t="s">
        <v>2301</v>
      </c>
      <c r="B57" s="7" t="s">
        <v>2302</v>
      </c>
      <c r="C57" s="6" t="s">
        <v>14</v>
      </c>
      <c r="D57" s="6" t="s">
        <v>840</v>
      </c>
      <c r="E57" s="8">
        <v>2.0460000000000001E-4</v>
      </c>
      <c r="F57" s="9">
        <v>79.3</v>
      </c>
      <c r="G57" s="9">
        <f t="shared" si="0"/>
        <v>0</v>
      </c>
    </row>
    <row r="58" spans="1:7" ht="24.75">
      <c r="A58" s="6" t="s">
        <v>2303</v>
      </c>
      <c r="B58" s="7" t="s">
        <v>2304</v>
      </c>
      <c r="C58" s="6" t="s">
        <v>14</v>
      </c>
      <c r="D58" s="6" t="s">
        <v>810</v>
      </c>
      <c r="E58" s="8">
        <v>1.8414E-3</v>
      </c>
      <c r="F58" s="9">
        <v>331.92</v>
      </c>
      <c r="G58" s="9">
        <f t="shared" si="0"/>
        <v>0</v>
      </c>
    </row>
    <row r="59" spans="1:7" ht="24.75">
      <c r="A59" s="6" t="s">
        <v>1591</v>
      </c>
      <c r="B59" s="7" t="s">
        <v>1592</v>
      </c>
      <c r="C59" s="6" t="s">
        <v>14</v>
      </c>
      <c r="D59" s="6" t="s">
        <v>15</v>
      </c>
      <c r="E59" s="8">
        <v>2.0460000000000001E-3</v>
      </c>
      <c r="F59" s="9">
        <v>29.11</v>
      </c>
      <c r="G59" s="9">
        <f t="shared" si="0"/>
        <v>0</v>
      </c>
    </row>
    <row r="60" spans="1:7" ht="24.75">
      <c r="A60" s="6" t="s">
        <v>1593</v>
      </c>
      <c r="B60" s="7" t="s">
        <v>1594</v>
      </c>
      <c r="C60" s="6" t="s">
        <v>14</v>
      </c>
      <c r="D60" s="6" t="s">
        <v>15</v>
      </c>
      <c r="E60" s="8">
        <v>2.0460000000000001E-3</v>
      </c>
      <c r="F60" s="9">
        <v>4.54</v>
      </c>
      <c r="G60" s="9">
        <f t="shared" si="0"/>
        <v>0</v>
      </c>
    </row>
    <row r="61" spans="1:7" ht="24.75">
      <c r="A61" s="6" t="s">
        <v>1595</v>
      </c>
      <c r="B61" s="7" t="s">
        <v>1596</v>
      </c>
      <c r="C61" s="6" t="s">
        <v>14</v>
      </c>
      <c r="D61" s="6" t="s">
        <v>15</v>
      </c>
      <c r="E61" s="8">
        <v>2.0460000000000001E-3</v>
      </c>
      <c r="F61" s="9">
        <v>11.25</v>
      </c>
      <c r="G61" s="9">
        <f t="shared" si="0"/>
        <v>0</v>
      </c>
    </row>
    <row r="62" spans="1:7" ht="24.75">
      <c r="A62" s="6" t="s">
        <v>1598</v>
      </c>
      <c r="B62" s="7" t="s">
        <v>1599</v>
      </c>
      <c r="C62" s="6" t="s">
        <v>14</v>
      </c>
      <c r="D62" s="6" t="s">
        <v>15</v>
      </c>
      <c r="E62" s="8">
        <v>1.8414E-3</v>
      </c>
      <c r="F62" s="9">
        <v>51.62</v>
      </c>
      <c r="G62" s="9">
        <f t="shared" si="0"/>
        <v>0</v>
      </c>
    </row>
    <row r="63" spans="1:7" ht="33">
      <c r="A63" s="6" t="s">
        <v>1600</v>
      </c>
      <c r="B63" s="7" t="s">
        <v>1601</v>
      </c>
      <c r="C63" s="6" t="s">
        <v>14</v>
      </c>
      <c r="D63" s="6" t="s">
        <v>15</v>
      </c>
      <c r="E63" s="8">
        <v>1.8414E-3</v>
      </c>
      <c r="F63" s="9">
        <v>201</v>
      </c>
      <c r="G63" s="9">
        <f t="shared" si="0"/>
        <v>0</v>
      </c>
    </row>
    <row r="64" spans="1:7">
      <c r="A64" s="6" t="s">
        <v>1235</v>
      </c>
      <c r="B64" s="7" t="s">
        <v>1236</v>
      </c>
      <c r="C64" s="6" t="s">
        <v>14</v>
      </c>
      <c r="D64" s="6" t="s">
        <v>15</v>
      </c>
      <c r="E64" s="8">
        <v>33.641882554879999</v>
      </c>
      <c r="F64" s="9">
        <v>27.62</v>
      </c>
      <c r="G64" s="9">
        <f t="shared" si="0"/>
        <v>929.14</v>
      </c>
    </row>
    <row r="65" spans="1:7">
      <c r="A65" s="6" t="s">
        <v>605</v>
      </c>
      <c r="B65" s="7" t="s">
        <v>606</v>
      </c>
      <c r="C65" s="6" t="s">
        <v>14</v>
      </c>
      <c r="D65" s="6" t="s">
        <v>15</v>
      </c>
      <c r="E65" s="8">
        <v>1279.3517153</v>
      </c>
      <c r="F65" s="9">
        <v>28.52</v>
      </c>
      <c r="G65" s="9">
        <f t="shared" si="0"/>
        <v>36487.06</v>
      </c>
    </row>
    <row r="66" spans="1:7" ht="24.75">
      <c r="A66" s="6" t="s">
        <v>2239</v>
      </c>
      <c r="B66" s="7" t="s">
        <v>2240</v>
      </c>
      <c r="C66" s="6" t="s">
        <v>14</v>
      </c>
      <c r="D66" s="6" t="s">
        <v>81</v>
      </c>
      <c r="E66" s="8">
        <v>1.6088519999999999</v>
      </c>
      <c r="F66" s="9">
        <v>15.57</v>
      </c>
      <c r="G66" s="9">
        <f t="shared" si="0"/>
        <v>25.07</v>
      </c>
    </row>
    <row r="67" spans="1:7" ht="16.5">
      <c r="A67" s="6" t="s">
        <v>2262</v>
      </c>
      <c r="B67" s="7" t="s">
        <v>2263</v>
      </c>
      <c r="C67" s="6" t="s">
        <v>14</v>
      </c>
      <c r="D67" s="6" t="s">
        <v>840</v>
      </c>
      <c r="E67" s="8">
        <v>1.5738589439999999E-3</v>
      </c>
      <c r="F67" s="9">
        <v>33.26</v>
      </c>
      <c r="G67" s="9">
        <f t="shared" si="0"/>
        <v>0</v>
      </c>
    </row>
    <row r="68" spans="1:7" ht="16.5">
      <c r="A68" s="6" t="s">
        <v>2264</v>
      </c>
      <c r="B68" s="7" t="s">
        <v>2265</v>
      </c>
      <c r="C68" s="6" t="s">
        <v>14</v>
      </c>
      <c r="D68" s="6" t="s">
        <v>810</v>
      </c>
      <c r="E68" s="8">
        <v>6.8515518912000001E-2</v>
      </c>
      <c r="F68" s="9">
        <v>41.04</v>
      </c>
      <c r="G68" s="9">
        <f t="shared" ref="G68:G131" si="1">ROUND(ROUND(E68,2)*ROUND(F68,2),2)</f>
        <v>2.87</v>
      </c>
    </row>
    <row r="69" spans="1:7" ht="16.5">
      <c r="A69" s="6" t="s">
        <v>1625</v>
      </c>
      <c r="B69" s="7" t="s">
        <v>1626</v>
      </c>
      <c r="C69" s="6" t="s">
        <v>14</v>
      </c>
      <c r="D69" s="6" t="s">
        <v>15</v>
      </c>
      <c r="E69" s="8">
        <v>7.0089377856000001E-2</v>
      </c>
      <c r="F69" s="9">
        <v>0.82</v>
      </c>
      <c r="G69" s="9">
        <f t="shared" si="1"/>
        <v>0.06</v>
      </c>
    </row>
    <row r="70" spans="1:7" ht="16.5">
      <c r="A70" s="6" t="s">
        <v>1627</v>
      </c>
      <c r="B70" s="7" t="s">
        <v>1628</v>
      </c>
      <c r="C70" s="6" t="s">
        <v>14</v>
      </c>
      <c r="D70" s="6" t="s">
        <v>15</v>
      </c>
      <c r="E70" s="8">
        <v>7.0089377856000001E-2</v>
      </c>
      <c r="F70" s="9">
        <v>0.22</v>
      </c>
      <c r="G70" s="9">
        <f t="shared" si="1"/>
        <v>0.02</v>
      </c>
    </row>
    <row r="71" spans="1:7" ht="16.5">
      <c r="A71" s="6" t="s">
        <v>1630</v>
      </c>
      <c r="B71" s="7" t="s">
        <v>1631</v>
      </c>
      <c r="C71" s="6" t="s">
        <v>14</v>
      </c>
      <c r="D71" s="6" t="s">
        <v>15</v>
      </c>
      <c r="E71" s="8">
        <v>6.8515518912000001E-2</v>
      </c>
      <c r="F71" s="9">
        <v>1.03</v>
      </c>
      <c r="G71" s="9">
        <f t="shared" si="1"/>
        <v>7.0000000000000007E-2</v>
      </c>
    </row>
    <row r="72" spans="1:7" ht="16.5">
      <c r="A72" s="6" t="s">
        <v>1632</v>
      </c>
      <c r="B72" s="7" t="s">
        <v>1633</v>
      </c>
      <c r="C72" s="6" t="s">
        <v>14</v>
      </c>
      <c r="D72" s="6" t="s">
        <v>15</v>
      </c>
      <c r="E72" s="8">
        <v>6.8515518912000001E-2</v>
      </c>
      <c r="F72" s="9">
        <v>6.75</v>
      </c>
      <c r="G72" s="9">
        <f t="shared" si="1"/>
        <v>0.47</v>
      </c>
    </row>
    <row r="73" spans="1:7" ht="16.5">
      <c r="A73" s="6" t="s">
        <v>1554</v>
      </c>
      <c r="B73" s="7" t="s">
        <v>1555</v>
      </c>
      <c r="C73" s="6" t="s">
        <v>14</v>
      </c>
      <c r="D73" s="6" t="s">
        <v>118</v>
      </c>
      <c r="E73" s="8">
        <v>2.791488E-2</v>
      </c>
      <c r="F73" s="9">
        <v>484.58</v>
      </c>
      <c r="G73" s="9">
        <f t="shared" si="1"/>
        <v>14.54</v>
      </c>
    </row>
    <row r="74" spans="1:7" ht="16.5">
      <c r="A74" s="6" t="s">
        <v>1132</v>
      </c>
      <c r="B74" s="7" t="s">
        <v>1133</v>
      </c>
      <c r="C74" s="6" t="s">
        <v>14</v>
      </c>
      <c r="D74" s="6" t="s">
        <v>118</v>
      </c>
      <c r="E74" s="8">
        <v>4.4936707519999999</v>
      </c>
      <c r="F74" s="9">
        <v>523.38</v>
      </c>
      <c r="G74" s="9">
        <f t="shared" si="1"/>
        <v>2349.98</v>
      </c>
    </row>
    <row r="75" spans="1:7" ht="16.5">
      <c r="A75" s="6" t="s">
        <v>2207</v>
      </c>
      <c r="B75" s="7" t="s">
        <v>2208</v>
      </c>
      <c r="C75" s="6" t="s">
        <v>14</v>
      </c>
      <c r="D75" s="6" t="s">
        <v>118</v>
      </c>
      <c r="E75" s="8">
        <v>0.19447690000000001</v>
      </c>
      <c r="F75" s="9">
        <v>476.56</v>
      </c>
      <c r="G75" s="9">
        <f t="shared" si="1"/>
        <v>90.55</v>
      </c>
    </row>
    <row r="76" spans="1:7" ht="16.5">
      <c r="A76" s="6" t="s">
        <v>2087</v>
      </c>
      <c r="B76" s="7" t="s">
        <v>2088</v>
      </c>
      <c r="C76" s="6" t="s">
        <v>14</v>
      </c>
      <c r="D76" s="6" t="s">
        <v>118</v>
      </c>
      <c r="E76" s="8">
        <v>3.5982363999999998</v>
      </c>
      <c r="F76" s="9">
        <v>415.8</v>
      </c>
      <c r="G76" s="9">
        <f t="shared" si="1"/>
        <v>1496.88</v>
      </c>
    </row>
    <row r="77" spans="1:7">
      <c r="A77" s="6" t="s">
        <v>780</v>
      </c>
      <c r="B77" s="7" t="s">
        <v>781</v>
      </c>
      <c r="C77" s="6" t="s">
        <v>29</v>
      </c>
      <c r="D77" s="6" t="s">
        <v>118</v>
      </c>
      <c r="E77" s="8">
        <v>0.125</v>
      </c>
      <c r="F77" s="9">
        <v>520.89</v>
      </c>
      <c r="G77" s="9">
        <f t="shared" si="1"/>
        <v>67.72</v>
      </c>
    </row>
    <row r="78" spans="1:7" ht="16.5">
      <c r="A78" s="6" t="s">
        <v>632</v>
      </c>
      <c r="B78" s="7" t="s">
        <v>633</v>
      </c>
      <c r="C78" s="6" t="s">
        <v>14</v>
      </c>
      <c r="D78" s="6" t="s">
        <v>58</v>
      </c>
      <c r="E78" s="8">
        <v>4.1306000000000003</v>
      </c>
      <c r="F78" s="9">
        <v>21.52</v>
      </c>
      <c r="G78" s="9">
        <f t="shared" si="1"/>
        <v>88.88</v>
      </c>
    </row>
    <row r="79" spans="1:7" ht="16.5">
      <c r="A79" s="6" t="s">
        <v>634</v>
      </c>
      <c r="B79" s="7" t="s">
        <v>635</v>
      </c>
      <c r="C79" s="6" t="s">
        <v>14</v>
      </c>
      <c r="D79" s="6" t="s">
        <v>58</v>
      </c>
      <c r="E79" s="8">
        <v>1.1252</v>
      </c>
      <c r="F79" s="9">
        <v>17.37</v>
      </c>
      <c r="G79" s="9">
        <f t="shared" si="1"/>
        <v>19.63</v>
      </c>
    </row>
    <row r="80" spans="1:7" ht="24.75">
      <c r="A80" s="6" t="s">
        <v>747</v>
      </c>
      <c r="B80" s="7" t="s">
        <v>748</v>
      </c>
      <c r="C80" s="6" t="s">
        <v>14</v>
      </c>
      <c r="D80" s="6" t="s">
        <v>58</v>
      </c>
      <c r="E80" s="8">
        <v>1</v>
      </c>
      <c r="F80" s="9">
        <v>18.170000000000002</v>
      </c>
      <c r="G80" s="9">
        <f t="shared" si="1"/>
        <v>18.170000000000002</v>
      </c>
    </row>
    <row r="81" spans="1:7" ht="16.5">
      <c r="A81" s="6" t="s">
        <v>590</v>
      </c>
      <c r="B81" s="7" t="s">
        <v>591</v>
      </c>
      <c r="C81" s="6" t="s">
        <v>105</v>
      </c>
      <c r="D81" s="6" t="s">
        <v>58</v>
      </c>
      <c r="E81" s="8">
        <v>25</v>
      </c>
      <c r="F81" s="9">
        <v>16</v>
      </c>
      <c r="G81" s="9">
        <f t="shared" si="1"/>
        <v>400</v>
      </c>
    </row>
    <row r="82" spans="1:7" ht="16.5">
      <c r="A82" s="6" t="s">
        <v>749</v>
      </c>
      <c r="B82" s="7" t="s">
        <v>750</v>
      </c>
      <c r="C82" s="6" t="s">
        <v>14</v>
      </c>
      <c r="D82" s="6" t="s">
        <v>81</v>
      </c>
      <c r="E82" s="8">
        <v>1.95</v>
      </c>
      <c r="F82" s="9">
        <v>61.42</v>
      </c>
      <c r="G82" s="9">
        <f t="shared" si="1"/>
        <v>119.77</v>
      </c>
    </row>
    <row r="83" spans="1:7">
      <c r="A83" s="6" t="s">
        <v>832</v>
      </c>
      <c r="B83" s="7" t="s">
        <v>833</v>
      </c>
      <c r="C83" s="6" t="s">
        <v>14</v>
      </c>
      <c r="D83" s="6" t="s">
        <v>101</v>
      </c>
      <c r="E83" s="8">
        <v>346.18</v>
      </c>
      <c r="F83" s="9">
        <v>9.19</v>
      </c>
      <c r="G83" s="9">
        <f t="shared" si="1"/>
        <v>3181.39</v>
      </c>
    </row>
    <row r="84" spans="1:7">
      <c r="A84" s="6" t="s">
        <v>855</v>
      </c>
      <c r="B84" s="7" t="s">
        <v>856</v>
      </c>
      <c r="C84" s="6" t="s">
        <v>14</v>
      </c>
      <c r="D84" s="6" t="s">
        <v>101</v>
      </c>
      <c r="E84" s="8">
        <v>166.49</v>
      </c>
      <c r="F84" s="9">
        <v>7.86</v>
      </c>
      <c r="G84" s="9">
        <f t="shared" si="1"/>
        <v>1308.6099999999999</v>
      </c>
    </row>
    <row r="85" spans="1:7">
      <c r="A85" s="6" t="s">
        <v>1139</v>
      </c>
      <c r="B85" s="7" t="s">
        <v>1140</v>
      </c>
      <c r="C85" s="6" t="s">
        <v>14</v>
      </c>
      <c r="D85" s="6" t="s">
        <v>101</v>
      </c>
      <c r="E85" s="8">
        <v>173.8</v>
      </c>
      <c r="F85" s="9">
        <v>9.9700000000000006</v>
      </c>
      <c r="G85" s="9">
        <f t="shared" si="1"/>
        <v>1732.79</v>
      </c>
    </row>
    <row r="86" spans="1:7">
      <c r="A86" s="6" t="s">
        <v>1124</v>
      </c>
      <c r="B86" s="7" t="s">
        <v>1125</v>
      </c>
      <c r="C86" s="6" t="s">
        <v>14</v>
      </c>
      <c r="D86" s="6" t="s">
        <v>101</v>
      </c>
      <c r="E86" s="8">
        <v>61.306399194623999</v>
      </c>
      <c r="F86" s="9">
        <v>11.16</v>
      </c>
      <c r="G86" s="9">
        <f t="shared" si="1"/>
        <v>684.22</v>
      </c>
    </row>
    <row r="87" spans="1:7" ht="16.5">
      <c r="A87" s="6" t="s">
        <v>1196</v>
      </c>
      <c r="B87" s="7" t="s">
        <v>1197</v>
      </c>
      <c r="C87" s="6" t="s">
        <v>14</v>
      </c>
      <c r="D87" s="6" t="s">
        <v>58</v>
      </c>
      <c r="E87" s="8">
        <v>30</v>
      </c>
      <c r="F87" s="9">
        <v>152.81</v>
      </c>
      <c r="G87" s="9">
        <f t="shared" si="1"/>
        <v>4584.3</v>
      </c>
    </row>
    <row r="88" spans="1:7" ht="16.5">
      <c r="A88" s="6" t="s">
        <v>1369</v>
      </c>
      <c r="B88" s="7" t="s">
        <v>1370</v>
      </c>
      <c r="C88" s="6" t="s">
        <v>14</v>
      </c>
      <c r="D88" s="6" t="s">
        <v>15</v>
      </c>
      <c r="E88" s="8">
        <v>6.536927333905818</v>
      </c>
      <c r="F88" s="9">
        <v>0.2</v>
      </c>
      <c r="G88" s="9">
        <f t="shared" si="1"/>
        <v>1.31</v>
      </c>
    </row>
    <row r="89" spans="1:7" ht="16.5">
      <c r="A89" s="6" t="s">
        <v>1378</v>
      </c>
      <c r="B89" s="7" t="s">
        <v>1379</v>
      </c>
      <c r="C89" s="6" t="s">
        <v>14</v>
      </c>
      <c r="D89" s="6" t="s">
        <v>15</v>
      </c>
      <c r="E89" s="8">
        <v>394.15343427097599</v>
      </c>
      <c r="F89" s="9">
        <v>0.25</v>
      </c>
      <c r="G89" s="9">
        <f t="shared" si="1"/>
        <v>98.54</v>
      </c>
    </row>
    <row r="90" spans="1:7" ht="16.5">
      <c r="A90" s="6" t="s">
        <v>1383</v>
      </c>
      <c r="B90" s="7" t="s">
        <v>1384</v>
      </c>
      <c r="C90" s="6" t="s">
        <v>14</v>
      </c>
      <c r="D90" s="6" t="s">
        <v>15</v>
      </c>
      <c r="E90" s="8">
        <v>408</v>
      </c>
      <c r="F90" s="9">
        <v>0.18</v>
      </c>
      <c r="G90" s="9">
        <f t="shared" si="1"/>
        <v>73.44</v>
      </c>
    </row>
    <row r="91" spans="1:7" ht="16.5">
      <c r="A91" s="6" t="s">
        <v>1392</v>
      </c>
      <c r="B91" s="7" t="s">
        <v>1393</v>
      </c>
      <c r="C91" s="6" t="s">
        <v>14</v>
      </c>
      <c r="D91" s="6" t="s">
        <v>15</v>
      </c>
      <c r="E91" s="8">
        <v>405.61032</v>
      </c>
      <c r="F91" s="9">
        <v>0.18</v>
      </c>
      <c r="G91" s="9">
        <f t="shared" si="1"/>
        <v>73.010000000000005</v>
      </c>
    </row>
    <row r="92" spans="1:7" ht="16.5">
      <c r="A92" s="6" t="s">
        <v>1441</v>
      </c>
      <c r="B92" s="7" t="s">
        <v>1442</v>
      </c>
      <c r="C92" s="6" t="s">
        <v>14</v>
      </c>
      <c r="D92" s="6" t="s">
        <v>15</v>
      </c>
      <c r="E92" s="8">
        <v>41.99100015989125</v>
      </c>
      <c r="F92" s="9">
        <v>0.27</v>
      </c>
      <c r="G92" s="9">
        <f t="shared" si="1"/>
        <v>11.34</v>
      </c>
    </row>
    <row r="93" spans="1:7" ht="16.5">
      <c r="A93" s="6" t="s">
        <v>1456</v>
      </c>
      <c r="B93" s="7" t="s">
        <v>1457</v>
      </c>
      <c r="C93" s="6" t="s">
        <v>14</v>
      </c>
      <c r="D93" s="6" t="s">
        <v>15</v>
      </c>
      <c r="E93" s="8">
        <v>19.707374900000001</v>
      </c>
      <c r="F93" s="9">
        <v>0.64</v>
      </c>
      <c r="G93" s="9">
        <f t="shared" si="1"/>
        <v>12.61</v>
      </c>
    </row>
    <row r="94" spans="1:7" ht="16.5">
      <c r="A94" s="6" t="s">
        <v>1465</v>
      </c>
      <c r="B94" s="7" t="s">
        <v>1466</v>
      </c>
      <c r="C94" s="6" t="s">
        <v>14</v>
      </c>
      <c r="D94" s="6" t="s">
        <v>15</v>
      </c>
      <c r="E94" s="8">
        <v>87.403485321199994</v>
      </c>
      <c r="F94" s="9">
        <v>0.31</v>
      </c>
      <c r="G94" s="9">
        <f t="shared" si="1"/>
        <v>27.09</v>
      </c>
    </row>
    <row r="95" spans="1:7" ht="16.5">
      <c r="A95" s="6" t="s">
        <v>550</v>
      </c>
      <c r="B95" s="7" t="s">
        <v>551</v>
      </c>
      <c r="C95" s="6" t="s">
        <v>14</v>
      </c>
      <c r="D95" s="6" t="s">
        <v>15</v>
      </c>
      <c r="E95" s="8">
        <v>396</v>
      </c>
      <c r="F95" s="9">
        <v>0.26</v>
      </c>
      <c r="G95" s="9">
        <f t="shared" si="1"/>
        <v>102.96</v>
      </c>
    </row>
    <row r="96" spans="1:7" ht="16.5">
      <c r="A96" s="6" t="s">
        <v>1470</v>
      </c>
      <c r="B96" s="7" t="s">
        <v>1471</v>
      </c>
      <c r="C96" s="6" t="s">
        <v>14</v>
      </c>
      <c r="D96" s="6" t="s">
        <v>15</v>
      </c>
      <c r="E96" s="8">
        <v>3413.131308</v>
      </c>
      <c r="F96" s="9">
        <v>0.34</v>
      </c>
      <c r="G96" s="9">
        <f t="shared" si="1"/>
        <v>1160.46</v>
      </c>
    </row>
    <row r="97" spans="1:7" ht="16.5">
      <c r="A97" s="6" t="s">
        <v>1612</v>
      </c>
      <c r="B97" s="7" t="s">
        <v>1613</v>
      </c>
      <c r="C97" s="6" t="s">
        <v>14</v>
      </c>
      <c r="D97" s="6" t="s">
        <v>15</v>
      </c>
      <c r="E97" s="8">
        <v>33.641882554879999</v>
      </c>
      <c r="F97" s="9">
        <v>0.33</v>
      </c>
      <c r="G97" s="9">
        <f t="shared" si="1"/>
        <v>11.1</v>
      </c>
    </row>
    <row r="98" spans="1:7" ht="16.5">
      <c r="A98" s="6" t="s">
        <v>1617</v>
      </c>
      <c r="B98" s="7" t="s">
        <v>1618</v>
      </c>
      <c r="C98" s="6" t="s">
        <v>14</v>
      </c>
      <c r="D98" s="6" t="s">
        <v>15</v>
      </c>
      <c r="E98" s="8">
        <v>1279.3517153</v>
      </c>
      <c r="F98" s="9">
        <v>0.27</v>
      </c>
      <c r="G98" s="9">
        <f t="shared" si="1"/>
        <v>345.42</v>
      </c>
    </row>
    <row r="99" spans="1:7" ht="16.5">
      <c r="A99" s="6" t="s">
        <v>1793</v>
      </c>
      <c r="B99" s="7" t="s">
        <v>1794</v>
      </c>
      <c r="C99" s="6" t="s">
        <v>14</v>
      </c>
      <c r="D99" s="6" t="s">
        <v>15</v>
      </c>
      <c r="E99" s="8">
        <v>89.7</v>
      </c>
      <c r="F99" s="9">
        <v>0.16</v>
      </c>
      <c r="G99" s="9">
        <f t="shared" si="1"/>
        <v>14.35</v>
      </c>
    </row>
    <row r="100" spans="1:7" ht="16.5">
      <c r="A100" s="6" t="s">
        <v>1806</v>
      </c>
      <c r="B100" s="7" t="s">
        <v>1807</v>
      </c>
      <c r="C100" s="6" t="s">
        <v>14</v>
      </c>
      <c r="D100" s="6" t="s">
        <v>15</v>
      </c>
      <c r="E100" s="8">
        <v>111.70212078</v>
      </c>
      <c r="F100" s="9">
        <v>0.87</v>
      </c>
      <c r="G100" s="9">
        <f t="shared" si="1"/>
        <v>97.18</v>
      </c>
    </row>
    <row r="101" spans="1:7" ht="16.5">
      <c r="A101" s="6" t="s">
        <v>1816</v>
      </c>
      <c r="B101" s="7" t="s">
        <v>1817</v>
      </c>
      <c r="C101" s="6" t="s">
        <v>14</v>
      </c>
      <c r="D101" s="6" t="s">
        <v>15</v>
      </c>
      <c r="E101" s="8">
        <v>183.4250614028</v>
      </c>
      <c r="F101" s="9">
        <v>0.42</v>
      </c>
      <c r="G101" s="9">
        <f t="shared" si="1"/>
        <v>77.040000000000006</v>
      </c>
    </row>
    <row r="102" spans="1:7" ht="16.5">
      <c r="A102" s="6" t="s">
        <v>536</v>
      </c>
      <c r="B102" s="7" t="s">
        <v>537</v>
      </c>
      <c r="C102" s="6" t="s">
        <v>14</v>
      </c>
      <c r="D102" s="6" t="s">
        <v>19</v>
      </c>
      <c r="E102" s="8">
        <v>12</v>
      </c>
      <c r="F102" s="9">
        <v>77.16</v>
      </c>
      <c r="G102" s="9">
        <f t="shared" si="1"/>
        <v>925.92</v>
      </c>
    </row>
    <row r="103" spans="1:7" ht="16.5">
      <c r="A103" s="6" t="s">
        <v>1822</v>
      </c>
      <c r="B103" s="7" t="s">
        <v>1823</v>
      </c>
      <c r="C103" s="6" t="s">
        <v>14</v>
      </c>
      <c r="D103" s="6" t="s">
        <v>15</v>
      </c>
      <c r="E103" s="8">
        <v>140.69999999999999</v>
      </c>
      <c r="F103" s="9">
        <v>1.99</v>
      </c>
      <c r="G103" s="9">
        <f t="shared" si="1"/>
        <v>279.99</v>
      </c>
    </row>
    <row r="104" spans="1:7" ht="16.5">
      <c r="A104" s="6" t="s">
        <v>519</v>
      </c>
      <c r="B104" s="7" t="s">
        <v>520</v>
      </c>
      <c r="C104" s="6" t="s">
        <v>14</v>
      </c>
      <c r="D104" s="6" t="s">
        <v>15</v>
      </c>
      <c r="E104" s="8">
        <v>264.14008000000001</v>
      </c>
      <c r="F104" s="9">
        <v>2.16</v>
      </c>
      <c r="G104" s="9">
        <f t="shared" si="1"/>
        <v>570.54</v>
      </c>
    </row>
    <row r="105" spans="1:7" ht="16.5">
      <c r="A105" s="6" t="s">
        <v>1826</v>
      </c>
      <c r="B105" s="7" t="s">
        <v>1827</v>
      </c>
      <c r="C105" s="6" t="s">
        <v>105</v>
      </c>
      <c r="D105" s="6" t="s">
        <v>15</v>
      </c>
      <c r="E105" s="8">
        <v>0.66666599999999998</v>
      </c>
      <c r="F105" s="9">
        <v>0.92</v>
      </c>
      <c r="G105" s="9">
        <f t="shared" si="1"/>
        <v>0.62</v>
      </c>
    </row>
    <row r="106" spans="1:7" ht="16.5">
      <c r="A106" s="6" t="s">
        <v>2052</v>
      </c>
      <c r="B106" s="7" t="s">
        <v>2053</v>
      </c>
      <c r="C106" s="6" t="s">
        <v>14</v>
      </c>
      <c r="D106" s="6" t="s">
        <v>15</v>
      </c>
      <c r="E106" s="8">
        <v>950.76900000000001</v>
      </c>
      <c r="F106" s="9">
        <v>0.49</v>
      </c>
      <c r="G106" s="9">
        <f t="shared" si="1"/>
        <v>465.88</v>
      </c>
    </row>
    <row r="107" spans="1:7" ht="16.5">
      <c r="A107" s="6" t="s">
        <v>2133</v>
      </c>
      <c r="B107" s="7" t="s">
        <v>2134</v>
      </c>
      <c r="C107" s="6" t="s">
        <v>14</v>
      </c>
      <c r="D107" s="6" t="s">
        <v>15</v>
      </c>
      <c r="E107" s="8">
        <v>8.1809999999999992</v>
      </c>
      <c r="F107" s="9">
        <v>0.33</v>
      </c>
      <c r="G107" s="9">
        <f t="shared" si="1"/>
        <v>2.7</v>
      </c>
    </row>
    <row r="108" spans="1:7" ht="16.5">
      <c r="A108" s="6" t="s">
        <v>2136</v>
      </c>
      <c r="B108" s="7" t="s">
        <v>2137</v>
      </c>
      <c r="C108" s="6" t="s">
        <v>14</v>
      </c>
      <c r="D108" s="6" t="s">
        <v>15</v>
      </c>
      <c r="E108" s="8">
        <v>25.373999999999999</v>
      </c>
      <c r="F108" s="9">
        <v>0.33</v>
      </c>
      <c r="G108" s="9">
        <f t="shared" si="1"/>
        <v>8.3699999999999992</v>
      </c>
    </row>
    <row r="109" spans="1:7" ht="16.5">
      <c r="A109" s="6" t="s">
        <v>2161</v>
      </c>
      <c r="B109" s="7" t="s">
        <v>2162</v>
      </c>
      <c r="C109" s="6" t="s">
        <v>14</v>
      </c>
      <c r="D109" s="6" t="s">
        <v>15</v>
      </c>
      <c r="E109" s="8">
        <v>0.42024</v>
      </c>
      <c r="F109" s="9">
        <v>0.91</v>
      </c>
      <c r="G109" s="9">
        <f t="shared" si="1"/>
        <v>0.38</v>
      </c>
    </row>
    <row r="110" spans="1:7" ht="16.5">
      <c r="A110" s="6" t="s">
        <v>2168</v>
      </c>
      <c r="B110" s="7" t="s">
        <v>2169</v>
      </c>
      <c r="C110" s="6" t="s">
        <v>14</v>
      </c>
      <c r="D110" s="6" t="s">
        <v>15</v>
      </c>
      <c r="E110" s="8">
        <v>1559.652879</v>
      </c>
      <c r="F110" s="9">
        <v>0.23</v>
      </c>
      <c r="G110" s="9">
        <f t="shared" si="1"/>
        <v>358.72</v>
      </c>
    </row>
    <row r="111" spans="1:7" ht="16.5">
      <c r="A111" s="6" t="s">
        <v>2171</v>
      </c>
      <c r="B111" s="7" t="s">
        <v>2172</v>
      </c>
      <c r="C111" s="6" t="s">
        <v>14</v>
      </c>
      <c r="D111" s="6" t="s">
        <v>15</v>
      </c>
      <c r="E111" s="8">
        <v>11.935392</v>
      </c>
      <c r="F111" s="9">
        <v>0.16</v>
      </c>
      <c r="G111" s="9">
        <f t="shared" si="1"/>
        <v>1.91</v>
      </c>
    </row>
    <row r="112" spans="1:7" ht="16.5">
      <c r="A112" s="6" t="s">
        <v>2174</v>
      </c>
      <c r="B112" s="7" t="s">
        <v>2175</v>
      </c>
      <c r="C112" s="6" t="s">
        <v>14</v>
      </c>
      <c r="D112" s="6" t="s">
        <v>15</v>
      </c>
      <c r="E112" s="8">
        <v>2.0460000000000001E-3</v>
      </c>
      <c r="F112" s="9">
        <v>0.16</v>
      </c>
      <c r="G112" s="9">
        <f t="shared" si="1"/>
        <v>0</v>
      </c>
    </row>
    <row r="113" spans="1:7" ht="16.5">
      <c r="A113" s="6" t="s">
        <v>2177</v>
      </c>
      <c r="B113" s="7" t="s">
        <v>2178</v>
      </c>
      <c r="C113" s="6" t="s">
        <v>14</v>
      </c>
      <c r="D113" s="6" t="s">
        <v>15</v>
      </c>
      <c r="E113" s="8">
        <v>7.6999999999999999E-2</v>
      </c>
      <c r="F113" s="9">
        <v>0.57999999999999996</v>
      </c>
      <c r="G113" s="9">
        <f t="shared" si="1"/>
        <v>0.05</v>
      </c>
    </row>
    <row r="114" spans="1:7" ht="16.5">
      <c r="A114" s="6" t="s">
        <v>2180</v>
      </c>
      <c r="B114" s="7" t="s">
        <v>2181</v>
      </c>
      <c r="C114" s="6" t="s">
        <v>14</v>
      </c>
      <c r="D114" s="6" t="s">
        <v>15</v>
      </c>
      <c r="E114" s="8">
        <v>552.92530931226395</v>
      </c>
      <c r="F114" s="9">
        <v>0.18</v>
      </c>
      <c r="G114" s="9">
        <f t="shared" si="1"/>
        <v>99.53</v>
      </c>
    </row>
    <row r="115" spans="1:7" ht="16.5">
      <c r="A115" s="6" t="s">
        <v>2183</v>
      </c>
      <c r="B115" s="7" t="s">
        <v>2184</v>
      </c>
      <c r="C115" s="6" t="s">
        <v>14</v>
      </c>
      <c r="D115" s="6" t="s">
        <v>15</v>
      </c>
      <c r="E115" s="8">
        <v>6.7057131999999999</v>
      </c>
      <c r="F115" s="9">
        <v>0.34</v>
      </c>
      <c r="G115" s="9">
        <f t="shared" si="1"/>
        <v>2.2799999999999998</v>
      </c>
    </row>
    <row r="116" spans="1:7" ht="16.5">
      <c r="A116" s="6" t="s">
        <v>2186</v>
      </c>
      <c r="B116" s="7" t="s">
        <v>2187</v>
      </c>
      <c r="C116" s="6" t="s">
        <v>14</v>
      </c>
      <c r="D116" s="6" t="s">
        <v>15</v>
      </c>
      <c r="E116" s="8">
        <v>8.0722351999999997</v>
      </c>
      <c r="F116" s="9">
        <v>0.37</v>
      </c>
      <c r="G116" s="9">
        <f t="shared" si="1"/>
        <v>2.99</v>
      </c>
    </row>
    <row r="117" spans="1:7" ht="16.5">
      <c r="A117" s="6" t="s">
        <v>2189</v>
      </c>
      <c r="B117" s="7" t="s">
        <v>2190</v>
      </c>
      <c r="C117" s="6" t="s">
        <v>14</v>
      </c>
      <c r="D117" s="6" t="s">
        <v>15</v>
      </c>
      <c r="E117" s="8">
        <v>1.6982999999999999</v>
      </c>
      <c r="F117" s="9">
        <v>0.68</v>
      </c>
      <c r="G117" s="9">
        <f t="shared" si="1"/>
        <v>1.1599999999999999</v>
      </c>
    </row>
    <row r="118" spans="1:7" ht="16.5">
      <c r="A118" s="6" t="s">
        <v>2192</v>
      </c>
      <c r="B118" s="7" t="s">
        <v>2193</v>
      </c>
      <c r="C118" s="6" t="s">
        <v>14</v>
      </c>
      <c r="D118" s="6" t="s">
        <v>15</v>
      </c>
      <c r="E118" s="8">
        <v>182.95454100000001</v>
      </c>
      <c r="F118" s="9">
        <v>0.18</v>
      </c>
      <c r="G118" s="9">
        <f t="shared" si="1"/>
        <v>32.93</v>
      </c>
    </row>
    <row r="119" spans="1:7" ht="16.5">
      <c r="A119" s="6" t="s">
        <v>2195</v>
      </c>
      <c r="B119" s="7" t="s">
        <v>2196</v>
      </c>
      <c r="C119" s="6" t="s">
        <v>14</v>
      </c>
      <c r="D119" s="6" t="s">
        <v>15</v>
      </c>
      <c r="E119" s="8">
        <v>39.522274008831999</v>
      </c>
      <c r="F119" s="9">
        <v>0.33</v>
      </c>
      <c r="G119" s="9">
        <f t="shared" si="1"/>
        <v>13.04</v>
      </c>
    </row>
    <row r="120" spans="1:7" ht="16.5">
      <c r="A120" s="6" t="s">
        <v>2198</v>
      </c>
      <c r="B120" s="7" t="s">
        <v>2199</v>
      </c>
      <c r="C120" s="6" t="s">
        <v>14</v>
      </c>
      <c r="D120" s="6" t="s">
        <v>15</v>
      </c>
      <c r="E120" s="8">
        <v>20.199255999999998</v>
      </c>
      <c r="F120" s="9">
        <v>0.22</v>
      </c>
      <c r="G120" s="9">
        <f t="shared" si="1"/>
        <v>4.4400000000000004</v>
      </c>
    </row>
    <row r="121" spans="1:7" ht="16.5">
      <c r="A121" s="6" t="s">
        <v>2219</v>
      </c>
      <c r="B121" s="7" t="s">
        <v>2220</v>
      </c>
      <c r="C121" s="6" t="s">
        <v>14</v>
      </c>
      <c r="D121" s="6" t="s">
        <v>15</v>
      </c>
      <c r="E121" s="8">
        <v>3114.4449642447998</v>
      </c>
      <c r="F121" s="9">
        <v>0.49</v>
      </c>
      <c r="G121" s="9">
        <f t="shared" si="1"/>
        <v>1526.08</v>
      </c>
    </row>
    <row r="122" spans="1:7">
      <c r="A122" s="6" t="s">
        <v>2230</v>
      </c>
      <c r="B122" s="7" t="s">
        <v>2231</v>
      </c>
      <c r="C122" s="6" t="s">
        <v>14</v>
      </c>
      <c r="D122" s="6" t="s">
        <v>15</v>
      </c>
      <c r="E122" s="8">
        <v>75.024703720000005</v>
      </c>
      <c r="F122" s="9">
        <v>0.34</v>
      </c>
      <c r="G122" s="9">
        <f t="shared" si="1"/>
        <v>25.51</v>
      </c>
    </row>
    <row r="123" spans="1:7" ht="16.5">
      <c r="A123" s="6" t="s">
        <v>2338</v>
      </c>
      <c r="B123" s="7" t="s">
        <v>2339</v>
      </c>
      <c r="C123" s="6" t="s">
        <v>14</v>
      </c>
      <c r="D123" s="6" t="s">
        <v>15</v>
      </c>
      <c r="E123" s="8">
        <v>9829.0263087948424</v>
      </c>
      <c r="F123" s="9">
        <v>0.34</v>
      </c>
      <c r="G123" s="9">
        <f t="shared" si="1"/>
        <v>3341.87</v>
      </c>
    </row>
    <row r="124" spans="1:7" ht="16.5">
      <c r="A124" s="6" t="s">
        <v>2355</v>
      </c>
      <c r="B124" s="7" t="s">
        <v>2356</v>
      </c>
      <c r="C124" s="6" t="s">
        <v>14</v>
      </c>
      <c r="D124" s="6" t="s">
        <v>15</v>
      </c>
      <c r="E124" s="8">
        <v>14.6</v>
      </c>
      <c r="F124" s="9">
        <v>0.62</v>
      </c>
      <c r="G124" s="9">
        <f t="shared" si="1"/>
        <v>9.0500000000000007</v>
      </c>
    </row>
    <row r="125" spans="1:7" ht="16.5">
      <c r="A125" s="6" t="s">
        <v>2358</v>
      </c>
      <c r="B125" s="7" t="s">
        <v>2359</v>
      </c>
      <c r="C125" s="6" t="s">
        <v>14</v>
      </c>
      <c r="D125" s="6" t="s">
        <v>15</v>
      </c>
      <c r="E125" s="8">
        <v>164.81833599999999</v>
      </c>
      <c r="F125" s="9">
        <v>0.26</v>
      </c>
      <c r="G125" s="9">
        <f t="shared" si="1"/>
        <v>42.85</v>
      </c>
    </row>
    <row r="126" spans="1:7" ht="16.5">
      <c r="A126" s="6" t="s">
        <v>545</v>
      </c>
      <c r="B126" s="7" t="s">
        <v>546</v>
      </c>
      <c r="C126" s="6" t="s">
        <v>14</v>
      </c>
      <c r="D126" s="6" t="s">
        <v>15</v>
      </c>
      <c r="E126" s="8">
        <v>396</v>
      </c>
      <c r="F126" s="9">
        <v>0.59</v>
      </c>
      <c r="G126" s="9">
        <f t="shared" si="1"/>
        <v>233.64</v>
      </c>
    </row>
    <row r="127" spans="1:7" ht="24.75">
      <c r="A127" s="6" t="s">
        <v>751</v>
      </c>
      <c r="B127" s="7" t="s">
        <v>752</v>
      </c>
      <c r="C127" s="6" t="s">
        <v>14</v>
      </c>
      <c r="D127" s="6" t="s">
        <v>58</v>
      </c>
      <c r="E127" s="8">
        <v>1</v>
      </c>
      <c r="F127" s="9">
        <v>22.43</v>
      </c>
      <c r="G127" s="9">
        <f t="shared" si="1"/>
        <v>22.43</v>
      </c>
    </row>
    <row r="128" spans="1:7" ht="24.75">
      <c r="A128" s="6" t="s">
        <v>636</v>
      </c>
      <c r="B128" s="7" t="s">
        <v>637</v>
      </c>
      <c r="C128" s="6" t="s">
        <v>14</v>
      </c>
      <c r="D128" s="6" t="s">
        <v>58</v>
      </c>
      <c r="E128" s="8">
        <v>3.7835999999999999</v>
      </c>
      <c r="F128" s="9">
        <v>16.62</v>
      </c>
      <c r="G128" s="9">
        <f t="shared" si="1"/>
        <v>62.82</v>
      </c>
    </row>
    <row r="129" spans="1:7" ht="24.75">
      <c r="A129" s="6" t="s">
        <v>753</v>
      </c>
      <c r="B129" s="7" t="s">
        <v>754</v>
      </c>
      <c r="C129" s="6" t="s">
        <v>14</v>
      </c>
      <c r="D129" s="6" t="s">
        <v>58</v>
      </c>
      <c r="E129" s="8">
        <v>1</v>
      </c>
      <c r="F129" s="9">
        <v>20.78</v>
      </c>
      <c r="G129" s="9">
        <f t="shared" si="1"/>
        <v>20.78</v>
      </c>
    </row>
    <row r="130" spans="1:7">
      <c r="A130" s="6" t="s">
        <v>887</v>
      </c>
      <c r="B130" s="7" t="s">
        <v>888</v>
      </c>
      <c r="C130" s="6" t="s">
        <v>170</v>
      </c>
      <c r="D130" s="6" t="s">
        <v>889</v>
      </c>
      <c r="E130" s="8">
        <v>5.13</v>
      </c>
      <c r="F130" s="9">
        <v>658.14</v>
      </c>
      <c r="G130" s="9">
        <f t="shared" si="1"/>
        <v>3376.26</v>
      </c>
    </row>
    <row r="131" spans="1:7">
      <c r="A131" s="6" t="s">
        <v>1288</v>
      </c>
      <c r="B131" s="7" t="s">
        <v>1289</v>
      </c>
      <c r="C131" s="6" t="s">
        <v>14</v>
      </c>
      <c r="D131" s="6" t="s">
        <v>15</v>
      </c>
      <c r="E131" s="8">
        <v>89.7</v>
      </c>
      <c r="F131" s="9">
        <v>29.67</v>
      </c>
      <c r="G131" s="9">
        <f t="shared" si="1"/>
        <v>2661.4</v>
      </c>
    </row>
    <row r="132" spans="1:7" ht="16.5">
      <c r="A132" s="6" t="s">
        <v>755</v>
      </c>
      <c r="B132" s="7" t="s">
        <v>756</v>
      </c>
      <c r="C132" s="6" t="s">
        <v>14</v>
      </c>
      <c r="D132" s="6" t="s">
        <v>58</v>
      </c>
      <c r="E132" s="8">
        <v>1</v>
      </c>
      <c r="F132" s="9">
        <v>23.94</v>
      </c>
      <c r="G132" s="9">
        <f t="shared" ref="G132:G195" si="2">ROUND(ROUND(E132,2)*ROUND(F132,2),2)</f>
        <v>23.94</v>
      </c>
    </row>
    <row r="133" spans="1:7" ht="16.5">
      <c r="A133" s="6" t="s">
        <v>638</v>
      </c>
      <c r="B133" s="7" t="s">
        <v>639</v>
      </c>
      <c r="C133" s="6" t="s">
        <v>14</v>
      </c>
      <c r="D133" s="6" t="s">
        <v>58</v>
      </c>
      <c r="E133" s="8">
        <v>3.0036</v>
      </c>
      <c r="F133" s="9">
        <v>26.32</v>
      </c>
      <c r="G133" s="9">
        <f t="shared" si="2"/>
        <v>78.959999999999994</v>
      </c>
    </row>
    <row r="134" spans="1:7">
      <c r="A134" s="6" t="s">
        <v>739</v>
      </c>
      <c r="B134" s="7" t="s">
        <v>740</v>
      </c>
      <c r="C134" s="6" t="s">
        <v>14</v>
      </c>
      <c r="D134" s="6" t="s">
        <v>15</v>
      </c>
      <c r="E134" s="8">
        <v>111.70212078</v>
      </c>
      <c r="F134" s="9">
        <v>29.25</v>
      </c>
      <c r="G134" s="9">
        <f t="shared" si="2"/>
        <v>3267.23</v>
      </c>
    </row>
    <row r="135" spans="1:7" ht="16.5">
      <c r="A135" s="6" t="s">
        <v>640</v>
      </c>
      <c r="B135" s="7" t="s">
        <v>641</v>
      </c>
      <c r="C135" s="6" t="s">
        <v>14</v>
      </c>
      <c r="D135" s="6" t="s">
        <v>81</v>
      </c>
      <c r="E135" s="8">
        <v>12.0694</v>
      </c>
      <c r="F135" s="9">
        <v>9.34</v>
      </c>
      <c r="G135" s="9">
        <f t="shared" si="2"/>
        <v>112.73</v>
      </c>
    </row>
    <row r="136" spans="1:7" ht="16.5">
      <c r="A136" s="6" t="s">
        <v>642</v>
      </c>
      <c r="B136" s="7" t="s">
        <v>643</v>
      </c>
      <c r="C136" s="6" t="s">
        <v>14</v>
      </c>
      <c r="D136" s="6" t="s">
        <v>81</v>
      </c>
      <c r="E136" s="8">
        <v>14.326599999999999</v>
      </c>
      <c r="F136" s="9">
        <v>12.4</v>
      </c>
      <c r="G136" s="9">
        <f t="shared" si="2"/>
        <v>177.69</v>
      </c>
    </row>
    <row r="137" spans="1:7" ht="16.5">
      <c r="A137" s="6" t="s">
        <v>757</v>
      </c>
      <c r="B137" s="7" t="s">
        <v>758</v>
      </c>
      <c r="C137" s="6" t="s">
        <v>14</v>
      </c>
      <c r="D137" s="6" t="s">
        <v>81</v>
      </c>
      <c r="E137" s="8">
        <v>6.05</v>
      </c>
      <c r="F137" s="9">
        <v>17.79</v>
      </c>
      <c r="G137" s="9">
        <f t="shared" si="2"/>
        <v>107.63</v>
      </c>
    </row>
    <row r="138" spans="1:7">
      <c r="A138" s="6" t="s">
        <v>778</v>
      </c>
      <c r="B138" s="7" t="s">
        <v>779</v>
      </c>
      <c r="C138" s="6" t="s">
        <v>14</v>
      </c>
      <c r="D138" s="6" t="s">
        <v>15</v>
      </c>
      <c r="E138" s="8">
        <v>183.4250614028</v>
      </c>
      <c r="F138" s="9">
        <v>28.12</v>
      </c>
      <c r="G138" s="9">
        <f t="shared" si="2"/>
        <v>5158.05</v>
      </c>
    </row>
    <row r="139" spans="1:7" ht="16.5">
      <c r="A139" s="6" t="s">
        <v>2109</v>
      </c>
      <c r="B139" s="7" t="s">
        <v>2110</v>
      </c>
      <c r="C139" s="6" t="s">
        <v>14</v>
      </c>
      <c r="D139" s="6" t="s">
        <v>58</v>
      </c>
      <c r="E139" s="8">
        <v>0.37519999999999998</v>
      </c>
      <c r="F139" s="9">
        <v>11.47</v>
      </c>
      <c r="G139" s="9">
        <f t="shared" si="2"/>
        <v>4.3600000000000003</v>
      </c>
    </row>
    <row r="140" spans="1:7">
      <c r="A140" s="6" t="s">
        <v>1290</v>
      </c>
      <c r="B140" s="7" t="s">
        <v>1291</v>
      </c>
      <c r="C140" s="6" t="s">
        <v>14</v>
      </c>
      <c r="D140" s="6" t="s">
        <v>15</v>
      </c>
      <c r="E140" s="8">
        <v>140.69999999999999</v>
      </c>
      <c r="F140" s="9">
        <v>121.41</v>
      </c>
      <c r="G140" s="9">
        <f t="shared" si="2"/>
        <v>17082.39</v>
      </c>
    </row>
    <row r="141" spans="1:7">
      <c r="A141" s="6" t="s">
        <v>12</v>
      </c>
      <c r="B141" s="7" t="s">
        <v>13</v>
      </c>
      <c r="C141" s="6" t="s">
        <v>14</v>
      </c>
      <c r="D141" s="6" t="s">
        <v>15</v>
      </c>
      <c r="E141" s="8">
        <v>264.14008000000001</v>
      </c>
      <c r="F141" s="9">
        <v>131.88</v>
      </c>
      <c r="G141" s="9">
        <f t="shared" si="2"/>
        <v>34834.78</v>
      </c>
    </row>
    <row r="142" spans="1:7" ht="16.5">
      <c r="A142" s="6" t="s">
        <v>1107</v>
      </c>
      <c r="B142" s="7" t="s">
        <v>1108</v>
      </c>
      <c r="C142" s="6" t="s">
        <v>105</v>
      </c>
      <c r="D142" s="6" t="s">
        <v>15</v>
      </c>
      <c r="E142" s="8">
        <v>0.66666599999999998</v>
      </c>
      <c r="F142" s="9">
        <v>97.11</v>
      </c>
      <c r="G142" s="9">
        <f t="shared" si="2"/>
        <v>65.06</v>
      </c>
    </row>
    <row r="143" spans="1:7" ht="16.5">
      <c r="A143" s="6" t="s">
        <v>1303</v>
      </c>
      <c r="B143" s="7" t="s">
        <v>1304</v>
      </c>
      <c r="C143" s="6" t="s">
        <v>14</v>
      </c>
      <c r="D143" s="6" t="s">
        <v>840</v>
      </c>
      <c r="E143" s="8">
        <v>3.7298100000000001</v>
      </c>
      <c r="F143" s="9">
        <v>90.07</v>
      </c>
      <c r="G143" s="9">
        <f t="shared" si="2"/>
        <v>335.96</v>
      </c>
    </row>
    <row r="144" spans="1:7" ht="16.5">
      <c r="A144" s="6" t="s">
        <v>1305</v>
      </c>
      <c r="B144" s="7" t="s">
        <v>1306</v>
      </c>
      <c r="C144" s="6" t="s">
        <v>14</v>
      </c>
      <c r="D144" s="6" t="s">
        <v>810</v>
      </c>
      <c r="E144" s="8">
        <v>2.9483259999999998</v>
      </c>
      <c r="F144" s="9">
        <v>214.08</v>
      </c>
      <c r="G144" s="9">
        <f t="shared" si="2"/>
        <v>631.54</v>
      </c>
    </row>
    <row r="145" spans="1:7" ht="16.5">
      <c r="A145" s="6" t="s">
        <v>1833</v>
      </c>
      <c r="B145" s="7" t="s">
        <v>1834</v>
      </c>
      <c r="C145" s="6" t="s">
        <v>14</v>
      </c>
      <c r="D145" s="6" t="s">
        <v>15</v>
      </c>
      <c r="E145" s="8">
        <v>6.6781360000000003</v>
      </c>
      <c r="F145" s="9">
        <v>45.36</v>
      </c>
      <c r="G145" s="9">
        <f t="shared" si="2"/>
        <v>303</v>
      </c>
    </row>
    <row r="146" spans="1:7" ht="16.5">
      <c r="A146" s="6" t="s">
        <v>1835</v>
      </c>
      <c r="B146" s="7" t="s">
        <v>1836</v>
      </c>
      <c r="C146" s="6" t="s">
        <v>14</v>
      </c>
      <c r="D146" s="6" t="s">
        <v>15</v>
      </c>
      <c r="E146" s="8">
        <v>6.6781360000000003</v>
      </c>
      <c r="F146" s="9">
        <v>11.98</v>
      </c>
      <c r="G146" s="9">
        <f t="shared" si="2"/>
        <v>80.03</v>
      </c>
    </row>
    <row r="147" spans="1:7" ht="16.5">
      <c r="A147" s="6" t="s">
        <v>1838</v>
      </c>
      <c r="B147" s="7" t="s">
        <v>1839</v>
      </c>
      <c r="C147" s="6" t="s">
        <v>14</v>
      </c>
      <c r="D147" s="6" t="s">
        <v>15</v>
      </c>
      <c r="E147" s="8">
        <v>2.9483259999999998</v>
      </c>
      <c r="F147" s="9">
        <v>56.7</v>
      </c>
      <c r="G147" s="9">
        <f t="shared" si="2"/>
        <v>167.27</v>
      </c>
    </row>
    <row r="148" spans="1:7" ht="16.5">
      <c r="A148" s="6" t="s">
        <v>1840</v>
      </c>
      <c r="B148" s="7" t="s">
        <v>1841</v>
      </c>
      <c r="C148" s="6" t="s">
        <v>14</v>
      </c>
      <c r="D148" s="6" t="s">
        <v>15</v>
      </c>
      <c r="E148" s="8">
        <v>2.9483259999999998</v>
      </c>
      <c r="F148" s="9">
        <v>67.31</v>
      </c>
      <c r="G148" s="9">
        <f t="shared" si="2"/>
        <v>198.56</v>
      </c>
    </row>
    <row r="149" spans="1:7" ht="16.5">
      <c r="A149" s="6" t="s">
        <v>341</v>
      </c>
      <c r="B149" s="7" t="s">
        <v>342</v>
      </c>
      <c r="C149" s="6" t="s">
        <v>14</v>
      </c>
      <c r="D149" s="6" t="s">
        <v>118</v>
      </c>
      <c r="E149" s="8">
        <v>10.396000000000001</v>
      </c>
      <c r="F149" s="9">
        <v>87.42</v>
      </c>
      <c r="G149" s="9">
        <f t="shared" si="2"/>
        <v>909.17</v>
      </c>
    </row>
    <row r="150" spans="1:7">
      <c r="A150" s="6" t="s">
        <v>1014</v>
      </c>
      <c r="B150" s="7" t="s">
        <v>1015</v>
      </c>
      <c r="C150" s="6" t="s">
        <v>170</v>
      </c>
      <c r="D150" s="6" t="s">
        <v>171</v>
      </c>
      <c r="E150" s="8">
        <v>17.399999999999999</v>
      </c>
      <c r="F150" s="9">
        <v>17.78</v>
      </c>
      <c r="G150" s="9">
        <f t="shared" si="2"/>
        <v>309.37</v>
      </c>
    </row>
    <row r="151" spans="1:7">
      <c r="A151" s="6" t="s">
        <v>1972</v>
      </c>
      <c r="B151" s="7" t="s">
        <v>1973</v>
      </c>
      <c r="C151" s="6" t="s">
        <v>170</v>
      </c>
      <c r="D151" s="6" t="s">
        <v>951</v>
      </c>
      <c r="E151" s="8">
        <v>193.12</v>
      </c>
      <c r="F151" s="9">
        <v>3.78</v>
      </c>
      <c r="G151" s="9">
        <f t="shared" si="2"/>
        <v>729.99</v>
      </c>
    </row>
    <row r="152" spans="1:7">
      <c r="A152" s="6" t="s">
        <v>949</v>
      </c>
      <c r="B152" s="7" t="s">
        <v>950</v>
      </c>
      <c r="C152" s="6" t="s">
        <v>170</v>
      </c>
      <c r="D152" s="6" t="s">
        <v>951</v>
      </c>
      <c r="E152" s="8">
        <v>18</v>
      </c>
      <c r="F152" s="9">
        <v>3.79</v>
      </c>
      <c r="G152" s="9">
        <f t="shared" si="2"/>
        <v>68.22</v>
      </c>
    </row>
    <row r="153" spans="1:7">
      <c r="A153" s="6" t="s">
        <v>1850</v>
      </c>
      <c r="B153" s="7" t="s">
        <v>1851</v>
      </c>
      <c r="C153" s="6" t="s">
        <v>170</v>
      </c>
      <c r="D153" s="6" t="s">
        <v>951</v>
      </c>
      <c r="E153" s="8">
        <v>19.14</v>
      </c>
      <c r="F153" s="9">
        <v>3.96</v>
      </c>
      <c r="G153" s="9">
        <f t="shared" si="2"/>
        <v>75.790000000000006</v>
      </c>
    </row>
    <row r="154" spans="1:7">
      <c r="A154" s="6" t="s">
        <v>952</v>
      </c>
      <c r="B154" s="7" t="s">
        <v>953</v>
      </c>
      <c r="C154" s="6" t="s">
        <v>170</v>
      </c>
      <c r="D154" s="6" t="s">
        <v>951</v>
      </c>
      <c r="E154" s="8">
        <v>220.69</v>
      </c>
      <c r="F154" s="9">
        <v>3.89</v>
      </c>
      <c r="G154" s="9">
        <f t="shared" si="2"/>
        <v>858.48</v>
      </c>
    </row>
    <row r="155" spans="1:7">
      <c r="A155" s="6" t="s">
        <v>1087</v>
      </c>
      <c r="B155" s="7" t="s">
        <v>1088</v>
      </c>
      <c r="C155" s="6" t="s">
        <v>14</v>
      </c>
      <c r="D155" s="6" t="s">
        <v>81</v>
      </c>
      <c r="E155" s="8">
        <v>20.748000000000001</v>
      </c>
      <c r="F155" s="9">
        <v>46.57</v>
      </c>
      <c r="G155" s="9">
        <f t="shared" si="2"/>
        <v>966.33</v>
      </c>
    </row>
    <row r="156" spans="1:7" ht="16.5">
      <c r="A156" s="6" t="s">
        <v>981</v>
      </c>
      <c r="B156" s="7" t="s">
        <v>982</v>
      </c>
      <c r="C156" s="6" t="s">
        <v>14</v>
      </c>
      <c r="D156" s="6" t="s">
        <v>48</v>
      </c>
      <c r="E156" s="8">
        <v>79.887150000000005</v>
      </c>
      <c r="F156" s="9">
        <v>246.32</v>
      </c>
      <c r="G156" s="9">
        <f t="shared" si="2"/>
        <v>19678.5</v>
      </c>
    </row>
    <row r="157" spans="1:7" ht="16.5">
      <c r="A157" s="6" t="s">
        <v>1127</v>
      </c>
      <c r="B157" s="7" t="s">
        <v>1128</v>
      </c>
      <c r="C157" s="6" t="s">
        <v>14</v>
      </c>
      <c r="D157" s="6" t="s">
        <v>48</v>
      </c>
      <c r="E157" s="8">
        <v>13.536</v>
      </c>
      <c r="F157" s="9">
        <v>192.54</v>
      </c>
      <c r="G157" s="9">
        <f t="shared" si="2"/>
        <v>2606.9899999999998</v>
      </c>
    </row>
    <row r="158" spans="1:7" ht="16.5">
      <c r="A158" s="6" t="s">
        <v>1089</v>
      </c>
      <c r="B158" s="7" t="s">
        <v>1090</v>
      </c>
      <c r="C158" s="6" t="s">
        <v>14</v>
      </c>
      <c r="D158" s="6" t="s">
        <v>48</v>
      </c>
      <c r="E158" s="8">
        <v>4.968</v>
      </c>
      <c r="F158" s="9">
        <v>137.91</v>
      </c>
      <c r="G158" s="9">
        <f t="shared" si="2"/>
        <v>685.41</v>
      </c>
    </row>
    <row r="159" spans="1:7" ht="33">
      <c r="A159" s="6" t="s">
        <v>644</v>
      </c>
      <c r="B159" s="7" t="s">
        <v>645</v>
      </c>
      <c r="C159" s="6" t="s">
        <v>14</v>
      </c>
      <c r="D159" s="6" t="s">
        <v>81</v>
      </c>
      <c r="E159" s="8">
        <v>12.0694</v>
      </c>
      <c r="F159" s="9">
        <v>12.46</v>
      </c>
      <c r="G159" s="9">
        <f t="shared" si="2"/>
        <v>150.38999999999999</v>
      </c>
    </row>
    <row r="160" spans="1:7" ht="33">
      <c r="A160" s="6" t="s">
        <v>646</v>
      </c>
      <c r="B160" s="7" t="s">
        <v>647</v>
      </c>
      <c r="C160" s="6" t="s">
        <v>14</v>
      </c>
      <c r="D160" s="6" t="s">
        <v>81</v>
      </c>
      <c r="E160" s="8">
        <v>14.326599999999999</v>
      </c>
      <c r="F160" s="9">
        <v>4.6399999999999997</v>
      </c>
      <c r="G160" s="9">
        <f t="shared" si="2"/>
        <v>66.489999999999995</v>
      </c>
    </row>
    <row r="161" spans="1:7" ht="16.5">
      <c r="A161" s="6" t="s">
        <v>890</v>
      </c>
      <c r="B161" s="7" t="s">
        <v>891</v>
      </c>
      <c r="C161" s="6" t="s">
        <v>170</v>
      </c>
      <c r="D161" s="6" t="s">
        <v>171</v>
      </c>
      <c r="E161" s="8">
        <v>179.55</v>
      </c>
      <c r="F161" s="9">
        <v>124.65</v>
      </c>
      <c r="G161" s="9">
        <f t="shared" si="2"/>
        <v>22380.91</v>
      </c>
    </row>
    <row r="162" spans="1:7">
      <c r="A162" s="6" t="s">
        <v>892</v>
      </c>
      <c r="B162" s="7" t="s">
        <v>893</v>
      </c>
      <c r="C162" s="6" t="s">
        <v>170</v>
      </c>
      <c r="D162" s="6" t="s">
        <v>171</v>
      </c>
      <c r="E162" s="8">
        <v>113.6</v>
      </c>
      <c r="F162" s="9">
        <v>186.75</v>
      </c>
      <c r="G162" s="9">
        <f t="shared" si="2"/>
        <v>21214.799999999999</v>
      </c>
    </row>
    <row r="163" spans="1:7" ht="16.5">
      <c r="A163" s="6" t="s">
        <v>1141</v>
      </c>
      <c r="B163" s="7" t="s">
        <v>1142</v>
      </c>
      <c r="C163" s="6" t="s">
        <v>14</v>
      </c>
      <c r="D163" s="6" t="s">
        <v>118</v>
      </c>
      <c r="E163" s="8">
        <v>2.508</v>
      </c>
      <c r="F163" s="9">
        <v>582.91</v>
      </c>
      <c r="G163" s="9">
        <f t="shared" si="2"/>
        <v>1463.1</v>
      </c>
    </row>
    <row r="164" spans="1:7" ht="16.5">
      <c r="A164" s="6" t="s">
        <v>922</v>
      </c>
      <c r="B164" s="7" t="s">
        <v>923</v>
      </c>
      <c r="C164" s="6" t="s">
        <v>14</v>
      </c>
      <c r="D164" s="6" t="s">
        <v>840</v>
      </c>
      <c r="E164" s="8">
        <v>4.6626133999999997</v>
      </c>
      <c r="F164" s="9">
        <v>27.49</v>
      </c>
      <c r="G164" s="9">
        <f t="shared" si="2"/>
        <v>128.1</v>
      </c>
    </row>
    <row r="165" spans="1:7" ht="16.5">
      <c r="A165" s="6" t="s">
        <v>924</v>
      </c>
      <c r="B165" s="7" t="s">
        <v>925</v>
      </c>
      <c r="C165" s="6" t="s">
        <v>14</v>
      </c>
      <c r="D165" s="6" t="s">
        <v>810</v>
      </c>
      <c r="E165" s="8">
        <v>3.4096218</v>
      </c>
      <c r="F165" s="9">
        <v>28.7</v>
      </c>
      <c r="G165" s="9">
        <f t="shared" si="2"/>
        <v>97.87</v>
      </c>
    </row>
    <row r="166" spans="1:7" ht="16.5">
      <c r="A166" s="6" t="s">
        <v>1990</v>
      </c>
      <c r="B166" s="7" t="s">
        <v>1991</v>
      </c>
      <c r="C166" s="6" t="s">
        <v>14</v>
      </c>
      <c r="D166" s="6" t="s">
        <v>15</v>
      </c>
      <c r="E166" s="8">
        <v>8.0722351999999997</v>
      </c>
      <c r="F166" s="9">
        <v>0.49</v>
      </c>
      <c r="G166" s="9">
        <f t="shared" si="2"/>
        <v>3.95</v>
      </c>
    </row>
    <row r="167" spans="1:7" ht="16.5">
      <c r="A167" s="6" t="s">
        <v>1992</v>
      </c>
      <c r="B167" s="7" t="s">
        <v>1993</v>
      </c>
      <c r="C167" s="6" t="s">
        <v>14</v>
      </c>
      <c r="D167" s="6" t="s">
        <v>15</v>
      </c>
      <c r="E167" s="8">
        <v>8.0722351999999997</v>
      </c>
      <c r="F167" s="9">
        <v>0.11</v>
      </c>
      <c r="G167" s="9">
        <f t="shared" si="2"/>
        <v>0.89</v>
      </c>
    </row>
    <row r="168" spans="1:7" ht="16.5">
      <c r="A168" s="6" t="s">
        <v>1995</v>
      </c>
      <c r="B168" s="7" t="s">
        <v>1996</v>
      </c>
      <c r="C168" s="6" t="s">
        <v>14</v>
      </c>
      <c r="D168" s="6" t="s">
        <v>15</v>
      </c>
      <c r="E168" s="8">
        <v>3.4096218</v>
      </c>
      <c r="F168" s="9">
        <v>0.46</v>
      </c>
      <c r="G168" s="9">
        <f t="shared" si="2"/>
        <v>1.57</v>
      </c>
    </row>
    <row r="169" spans="1:7" ht="16.5">
      <c r="A169" s="6" t="s">
        <v>1997</v>
      </c>
      <c r="B169" s="7" t="s">
        <v>1998</v>
      </c>
      <c r="C169" s="6" t="s">
        <v>14</v>
      </c>
      <c r="D169" s="6" t="s">
        <v>15</v>
      </c>
      <c r="E169" s="8">
        <v>3.4096218</v>
      </c>
      <c r="F169" s="9">
        <v>0.75</v>
      </c>
      <c r="G169" s="9">
        <f t="shared" si="2"/>
        <v>2.56</v>
      </c>
    </row>
    <row r="170" spans="1:7" ht="16.5">
      <c r="A170" s="6" t="s">
        <v>1097</v>
      </c>
      <c r="B170" s="7" t="s">
        <v>1098</v>
      </c>
      <c r="C170" s="6" t="s">
        <v>14</v>
      </c>
      <c r="D170" s="6" t="s">
        <v>840</v>
      </c>
      <c r="E170" s="8">
        <v>1.4229000000000001</v>
      </c>
      <c r="F170" s="9">
        <v>193.61</v>
      </c>
      <c r="G170" s="9">
        <f t="shared" si="2"/>
        <v>274.93</v>
      </c>
    </row>
    <row r="171" spans="1:7" ht="16.5">
      <c r="A171" s="6" t="s">
        <v>1099</v>
      </c>
      <c r="B171" s="7" t="s">
        <v>1100</v>
      </c>
      <c r="C171" s="6" t="s">
        <v>14</v>
      </c>
      <c r="D171" s="6" t="s">
        <v>810</v>
      </c>
      <c r="E171" s="8">
        <v>0.27539999999999998</v>
      </c>
      <c r="F171" s="9">
        <v>367.64</v>
      </c>
      <c r="G171" s="9">
        <f t="shared" si="2"/>
        <v>102.94</v>
      </c>
    </row>
    <row r="172" spans="1:7" ht="16.5">
      <c r="A172" s="6" t="s">
        <v>2008</v>
      </c>
      <c r="B172" s="7" t="s">
        <v>2009</v>
      </c>
      <c r="C172" s="6" t="s">
        <v>14</v>
      </c>
      <c r="D172" s="6" t="s">
        <v>15</v>
      </c>
      <c r="E172" s="8">
        <v>1.6982999999999999</v>
      </c>
      <c r="F172" s="9">
        <v>100.42</v>
      </c>
      <c r="G172" s="9">
        <f t="shared" si="2"/>
        <v>170.71</v>
      </c>
    </row>
    <row r="173" spans="1:7" ht="16.5">
      <c r="A173" s="6" t="s">
        <v>2010</v>
      </c>
      <c r="B173" s="7" t="s">
        <v>2011</v>
      </c>
      <c r="C173" s="6" t="s">
        <v>14</v>
      </c>
      <c r="D173" s="6" t="s">
        <v>15</v>
      </c>
      <c r="E173" s="8">
        <v>1.6982999999999999</v>
      </c>
      <c r="F173" s="9">
        <v>14.3</v>
      </c>
      <c r="G173" s="9">
        <f t="shared" si="2"/>
        <v>24.31</v>
      </c>
    </row>
    <row r="174" spans="1:7" ht="16.5">
      <c r="A174" s="6" t="s">
        <v>2012</v>
      </c>
      <c r="B174" s="7" t="s">
        <v>2013</v>
      </c>
      <c r="C174" s="6" t="s">
        <v>14</v>
      </c>
      <c r="D174" s="6" t="s">
        <v>15</v>
      </c>
      <c r="E174" s="8">
        <v>1.6982999999999999</v>
      </c>
      <c r="F174" s="9">
        <v>35.39</v>
      </c>
      <c r="G174" s="9">
        <f t="shared" si="2"/>
        <v>60.16</v>
      </c>
    </row>
    <row r="175" spans="1:7" ht="16.5">
      <c r="A175" s="6" t="s">
        <v>2015</v>
      </c>
      <c r="B175" s="7" t="s">
        <v>2016</v>
      </c>
      <c r="C175" s="6" t="s">
        <v>14</v>
      </c>
      <c r="D175" s="6" t="s">
        <v>15</v>
      </c>
      <c r="E175" s="8">
        <v>0.27539999999999998</v>
      </c>
      <c r="F175" s="9">
        <v>161.41999999999999</v>
      </c>
      <c r="G175" s="9">
        <f t="shared" si="2"/>
        <v>45.2</v>
      </c>
    </row>
    <row r="176" spans="1:7" ht="24.75">
      <c r="A176" s="6" t="s">
        <v>2017</v>
      </c>
      <c r="B176" s="7" t="s">
        <v>2018</v>
      </c>
      <c r="C176" s="6" t="s">
        <v>14</v>
      </c>
      <c r="D176" s="6" t="s">
        <v>15</v>
      </c>
      <c r="E176" s="8">
        <v>0.27539999999999998</v>
      </c>
      <c r="F176" s="9">
        <v>12.61</v>
      </c>
      <c r="G176" s="9">
        <f t="shared" si="2"/>
        <v>3.53</v>
      </c>
    </row>
    <row r="177" spans="1:7" ht="24.75">
      <c r="A177" s="6" t="s">
        <v>1445</v>
      </c>
      <c r="B177" s="7" t="s">
        <v>1446</v>
      </c>
      <c r="C177" s="6" t="s">
        <v>14</v>
      </c>
      <c r="D177" s="6" t="s">
        <v>810</v>
      </c>
      <c r="E177" s="8">
        <v>7.6999999999999999E-2</v>
      </c>
      <c r="F177" s="9">
        <v>290.97000000000003</v>
      </c>
      <c r="G177" s="9">
        <f t="shared" si="2"/>
        <v>23.28</v>
      </c>
    </row>
    <row r="178" spans="1:7" ht="24.75">
      <c r="A178" s="6" t="s">
        <v>2029</v>
      </c>
      <c r="B178" s="7" t="s">
        <v>2030</v>
      </c>
      <c r="C178" s="6" t="s">
        <v>14</v>
      </c>
      <c r="D178" s="6" t="s">
        <v>15</v>
      </c>
      <c r="E178" s="8">
        <v>7.6999999999999999E-2</v>
      </c>
      <c r="F178" s="9">
        <v>27.32</v>
      </c>
      <c r="G178" s="9">
        <f t="shared" si="2"/>
        <v>2.19</v>
      </c>
    </row>
    <row r="179" spans="1:7" ht="33">
      <c r="A179" s="6" t="s">
        <v>2031</v>
      </c>
      <c r="B179" s="7" t="s">
        <v>2032</v>
      </c>
      <c r="C179" s="6" t="s">
        <v>14</v>
      </c>
      <c r="D179" s="6" t="s">
        <v>15</v>
      </c>
      <c r="E179" s="8">
        <v>7.6999999999999999E-2</v>
      </c>
      <c r="F179" s="9">
        <v>4.05</v>
      </c>
      <c r="G179" s="9">
        <f t="shared" si="2"/>
        <v>0.32</v>
      </c>
    </row>
    <row r="180" spans="1:7" ht="24.75">
      <c r="A180" s="6" t="s">
        <v>2033</v>
      </c>
      <c r="B180" s="7" t="s">
        <v>2034</v>
      </c>
      <c r="C180" s="6" t="s">
        <v>14</v>
      </c>
      <c r="D180" s="6" t="s">
        <v>15</v>
      </c>
      <c r="E180" s="8">
        <v>7.6999999999999999E-2</v>
      </c>
      <c r="F180" s="9">
        <v>10.029999999999999</v>
      </c>
      <c r="G180" s="9">
        <f t="shared" si="2"/>
        <v>0.8</v>
      </c>
    </row>
    <row r="181" spans="1:7" ht="24.75">
      <c r="A181" s="6" t="s">
        <v>2035</v>
      </c>
      <c r="B181" s="7" t="s">
        <v>2036</v>
      </c>
      <c r="C181" s="6" t="s">
        <v>14</v>
      </c>
      <c r="D181" s="6" t="s">
        <v>15</v>
      </c>
      <c r="E181" s="8">
        <v>7.6999999999999999E-2</v>
      </c>
      <c r="F181" s="9">
        <v>46.24</v>
      </c>
      <c r="G181" s="9">
        <f t="shared" si="2"/>
        <v>3.7</v>
      </c>
    </row>
    <row r="182" spans="1:7" ht="33">
      <c r="A182" s="6" t="s">
        <v>2037</v>
      </c>
      <c r="B182" s="7" t="s">
        <v>2038</v>
      </c>
      <c r="C182" s="6" t="s">
        <v>14</v>
      </c>
      <c r="D182" s="6" t="s">
        <v>15</v>
      </c>
      <c r="E182" s="8">
        <v>7.6999999999999999E-2</v>
      </c>
      <c r="F182" s="9">
        <v>165.18</v>
      </c>
      <c r="G182" s="9">
        <f t="shared" si="2"/>
        <v>13.21</v>
      </c>
    </row>
    <row r="183" spans="1:7" ht="16.5">
      <c r="A183" s="6" t="s">
        <v>759</v>
      </c>
      <c r="B183" s="7" t="s">
        <v>760</v>
      </c>
      <c r="C183" s="6" t="s">
        <v>14</v>
      </c>
      <c r="D183" s="6" t="s">
        <v>58</v>
      </c>
      <c r="E183" s="8">
        <v>1</v>
      </c>
      <c r="F183" s="9">
        <v>101.11</v>
      </c>
      <c r="G183" s="9">
        <f t="shared" si="2"/>
        <v>101.11</v>
      </c>
    </row>
    <row r="184" spans="1:7">
      <c r="A184" s="6" t="s">
        <v>900</v>
      </c>
      <c r="B184" s="7" t="s">
        <v>901</v>
      </c>
      <c r="C184" s="6" t="s">
        <v>14</v>
      </c>
      <c r="D184" s="6" t="s">
        <v>15</v>
      </c>
      <c r="E184" s="8">
        <v>950.76900000000001</v>
      </c>
      <c r="F184" s="9">
        <v>28.88</v>
      </c>
      <c r="G184" s="9">
        <f t="shared" si="2"/>
        <v>27458.240000000002</v>
      </c>
    </row>
    <row r="185" spans="1:7" ht="16.5">
      <c r="A185" s="6" t="s">
        <v>704</v>
      </c>
      <c r="B185" s="7" t="s">
        <v>705</v>
      </c>
      <c r="C185" s="6" t="s">
        <v>14</v>
      </c>
      <c r="D185" s="6" t="s">
        <v>58</v>
      </c>
      <c r="E185" s="8">
        <v>0.37519999999999998</v>
      </c>
      <c r="F185" s="9">
        <v>52.1</v>
      </c>
      <c r="G185" s="9">
        <f t="shared" si="2"/>
        <v>19.8</v>
      </c>
    </row>
    <row r="186" spans="1:7" ht="16.5">
      <c r="A186" s="6" t="s">
        <v>2055</v>
      </c>
      <c r="B186" s="7" t="s">
        <v>2056</v>
      </c>
      <c r="C186" s="6" t="s">
        <v>14</v>
      </c>
      <c r="D186" s="6" t="s">
        <v>58</v>
      </c>
      <c r="E186" s="8">
        <v>0.37519999999999998</v>
      </c>
      <c r="F186" s="9">
        <v>40.799999999999997</v>
      </c>
      <c r="G186" s="9">
        <f t="shared" si="2"/>
        <v>15.5</v>
      </c>
    </row>
    <row r="187" spans="1:7" ht="16.5">
      <c r="A187" s="6" t="s">
        <v>648</v>
      </c>
      <c r="B187" s="7" t="s">
        <v>649</v>
      </c>
      <c r="C187" s="6" t="s">
        <v>14</v>
      </c>
      <c r="D187" s="6" t="s">
        <v>58</v>
      </c>
      <c r="E187" s="8">
        <v>0.75</v>
      </c>
      <c r="F187" s="9">
        <v>73.63</v>
      </c>
      <c r="G187" s="9">
        <f t="shared" si="2"/>
        <v>55.22</v>
      </c>
    </row>
    <row r="188" spans="1:7" ht="16.5">
      <c r="A188" s="6" t="s">
        <v>2065</v>
      </c>
      <c r="B188" s="7" t="s">
        <v>2066</v>
      </c>
      <c r="C188" s="6" t="s">
        <v>14</v>
      </c>
      <c r="D188" s="6" t="s">
        <v>58</v>
      </c>
      <c r="E188" s="8">
        <v>0.75</v>
      </c>
      <c r="F188" s="9">
        <v>62.33</v>
      </c>
      <c r="G188" s="9">
        <f t="shared" si="2"/>
        <v>46.75</v>
      </c>
    </row>
    <row r="189" spans="1:7" ht="24.75">
      <c r="A189" s="6" t="s">
        <v>650</v>
      </c>
      <c r="B189" s="7" t="s">
        <v>651</v>
      </c>
      <c r="C189" s="6" t="s">
        <v>14</v>
      </c>
      <c r="D189" s="6" t="s">
        <v>48</v>
      </c>
      <c r="E189" s="8">
        <v>2.2799999999999998</v>
      </c>
      <c r="F189" s="9">
        <v>683.07</v>
      </c>
      <c r="G189" s="9">
        <f t="shared" si="2"/>
        <v>1557.4</v>
      </c>
    </row>
    <row r="190" spans="1:7" ht="24.75">
      <c r="A190" s="6" t="s">
        <v>2241</v>
      </c>
      <c r="B190" s="7" t="s">
        <v>2242</v>
      </c>
      <c r="C190" s="6" t="s">
        <v>14</v>
      </c>
      <c r="D190" s="6" t="s">
        <v>58</v>
      </c>
      <c r="E190" s="8">
        <v>0.75180000000000002</v>
      </c>
      <c r="F190" s="9">
        <v>15.11</v>
      </c>
      <c r="G190" s="9">
        <f t="shared" si="2"/>
        <v>11.33</v>
      </c>
    </row>
    <row r="191" spans="1:7" ht="24.75">
      <c r="A191" s="6" t="s">
        <v>706</v>
      </c>
      <c r="B191" s="7" t="s">
        <v>707</v>
      </c>
      <c r="C191" s="6" t="s">
        <v>14</v>
      </c>
      <c r="D191" s="6" t="s">
        <v>58</v>
      </c>
      <c r="E191" s="8">
        <v>0.75180000000000002</v>
      </c>
      <c r="F191" s="9">
        <v>9.76</v>
      </c>
      <c r="G191" s="9">
        <f t="shared" si="2"/>
        <v>7.32</v>
      </c>
    </row>
    <row r="192" spans="1:7" ht="16.5">
      <c r="A192" s="6" t="s">
        <v>2243</v>
      </c>
      <c r="B192" s="7" t="s">
        <v>2244</v>
      </c>
      <c r="C192" s="6" t="s">
        <v>14</v>
      </c>
      <c r="D192" s="6" t="s">
        <v>58</v>
      </c>
      <c r="E192" s="8">
        <v>0.88712400000000002</v>
      </c>
      <c r="F192" s="9">
        <v>9.34</v>
      </c>
      <c r="G192" s="9">
        <f t="shared" si="2"/>
        <v>8.31</v>
      </c>
    </row>
    <row r="193" spans="1:7" ht="16.5">
      <c r="A193" s="6" t="s">
        <v>654</v>
      </c>
      <c r="B193" s="7" t="s">
        <v>655</v>
      </c>
      <c r="C193" s="6" t="s">
        <v>14</v>
      </c>
      <c r="D193" s="6" t="s">
        <v>48</v>
      </c>
      <c r="E193" s="8">
        <v>0.30599999999999999</v>
      </c>
      <c r="F193" s="9">
        <v>19.78</v>
      </c>
      <c r="G193" s="9">
        <f t="shared" si="2"/>
        <v>6.13</v>
      </c>
    </row>
    <row r="194" spans="1:7" ht="16.5">
      <c r="A194" s="6" t="s">
        <v>656</v>
      </c>
      <c r="B194" s="7" t="s">
        <v>657</v>
      </c>
      <c r="C194" s="6" t="s">
        <v>14</v>
      </c>
      <c r="D194" s="6" t="s">
        <v>48</v>
      </c>
      <c r="E194" s="8">
        <v>63.502000000000002</v>
      </c>
      <c r="F194" s="9">
        <v>32.96</v>
      </c>
      <c r="G194" s="9">
        <f t="shared" si="2"/>
        <v>2092.96</v>
      </c>
    </row>
    <row r="195" spans="1:7" ht="24.75">
      <c r="A195" s="6" t="s">
        <v>808</v>
      </c>
      <c r="B195" s="7" t="s">
        <v>809</v>
      </c>
      <c r="C195" s="6" t="s">
        <v>14</v>
      </c>
      <c r="D195" s="6" t="s">
        <v>810</v>
      </c>
      <c r="E195" s="8">
        <v>53.886600000000001</v>
      </c>
      <c r="F195" s="9">
        <v>1.99</v>
      </c>
      <c r="G195" s="9">
        <f t="shared" si="2"/>
        <v>107.24</v>
      </c>
    </row>
    <row r="196" spans="1:7" ht="24.75">
      <c r="A196" s="6" t="s">
        <v>2091</v>
      </c>
      <c r="B196" s="7" t="s">
        <v>2092</v>
      </c>
      <c r="C196" s="6" t="s">
        <v>14</v>
      </c>
      <c r="D196" s="6" t="s">
        <v>15</v>
      </c>
      <c r="E196" s="8">
        <v>53.886600000000001</v>
      </c>
      <c r="F196" s="9">
        <v>0.09</v>
      </c>
      <c r="G196" s="9">
        <f t="shared" ref="G196:G259" si="3">ROUND(ROUND(E196,2)*ROUND(F196,2),2)</f>
        <v>4.8499999999999996</v>
      </c>
    </row>
    <row r="197" spans="1:7" ht="24.75">
      <c r="A197" s="6" t="s">
        <v>2093</v>
      </c>
      <c r="B197" s="7" t="s">
        <v>2094</v>
      </c>
      <c r="C197" s="6" t="s">
        <v>14</v>
      </c>
      <c r="D197" s="6" t="s">
        <v>15</v>
      </c>
      <c r="E197" s="8">
        <v>53.886600000000001</v>
      </c>
      <c r="F197" s="9">
        <v>0.02</v>
      </c>
      <c r="G197" s="9">
        <f t="shared" si="3"/>
        <v>1.08</v>
      </c>
    </row>
    <row r="198" spans="1:7" ht="24.75">
      <c r="A198" s="6" t="s">
        <v>2095</v>
      </c>
      <c r="B198" s="7" t="s">
        <v>2096</v>
      </c>
      <c r="C198" s="6" t="s">
        <v>14</v>
      </c>
      <c r="D198" s="6" t="s">
        <v>15</v>
      </c>
      <c r="E198" s="8">
        <v>53.886600000000001</v>
      </c>
      <c r="F198" s="9">
        <v>0.06</v>
      </c>
      <c r="G198" s="9">
        <f t="shared" si="3"/>
        <v>3.23</v>
      </c>
    </row>
    <row r="199" spans="1:7" ht="24.75">
      <c r="A199" s="6" t="s">
        <v>2097</v>
      </c>
      <c r="B199" s="7" t="s">
        <v>2098</v>
      </c>
      <c r="C199" s="6" t="s">
        <v>14</v>
      </c>
      <c r="D199" s="6" t="s">
        <v>15</v>
      </c>
      <c r="E199" s="8">
        <v>53.886600000000001</v>
      </c>
      <c r="F199" s="9">
        <v>1.82</v>
      </c>
      <c r="G199" s="9">
        <f t="shared" si="3"/>
        <v>98.08</v>
      </c>
    </row>
    <row r="200" spans="1:7" ht="16.5">
      <c r="A200" s="6" t="s">
        <v>2111</v>
      </c>
      <c r="B200" s="7" t="s">
        <v>2112</v>
      </c>
      <c r="C200" s="6" t="s">
        <v>14</v>
      </c>
      <c r="D200" s="6" t="s">
        <v>58</v>
      </c>
      <c r="E200" s="8">
        <v>0.37519999999999998</v>
      </c>
      <c r="F200" s="9">
        <v>150.06</v>
      </c>
      <c r="G200" s="9">
        <f t="shared" si="3"/>
        <v>57.02</v>
      </c>
    </row>
    <row r="201" spans="1:7" ht="33">
      <c r="A201" s="6" t="s">
        <v>708</v>
      </c>
      <c r="B201" s="7" t="s">
        <v>709</v>
      </c>
      <c r="C201" s="6" t="s">
        <v>14</v>
      </c>
      <c r="D201" s="6" t="s">
        <v>58</v>
      </c>
      <c r="E201" s="8">
        <v>0.37519999999999998</v>
      </c>
      <c r="F201" s="9">
        <v>254.36</v>
      </c>
      <c r="G201" s="9">
        <f t="shared" si="3"/>
        <v>96.66</v>
      </c>
    </row>
    <row r="202" spans="1:7" ht="24.75">
      <c r="A202" s="6" t="s">
        <v>658</v>
      </c>
      <c r="B202" s="7" t="s">
        <v>659</v>
      </c>
      <c r="C202" s="6" t="s">
        <v>14</v>
      </c>
      <c r="D202" s="6" t="s">
        <v>58</v>
      </c>
      <c r="E202" s="8">
        <v>5.2763999999999998</v>
      </c>
      <c r="F202" s="9">
        <v>16.2</v>
      </c>
      <c r="G202" s="9">
        <f t="shared" si="3"/>
        <v>85.54</v>
      </c>
    </row>
    <row r="203" spans="1:7" ht="16.5">
      <c r="A203" s="6" t="s">
        <v>660</v>
      </c>
      <c r="B203" s="7" t="s">
        <v>661</v>
      </c>
      <c r="C203" s="6" t="s">
        <v>14</v>
      </c>
      <c r="D203" s="6" t="s">
        <v>58</v>
      </c>
      <c r="E203" s="8">
        <v>0.75600000000000001</v>
      </c>
      <c r="F203" s="9">
        <v>139.79</v>
      </c>
      <c r="G203" s="9">
        <f t="shared" si="3"/>
        <v>106.24</v>
      </c>
    </row>
    <row r="204" spans="1:7" ht="16.5">
      <c r="A204" s="6" t="s">
        <v>761</v>
      </c>
      <c r="B204" s="7" t="s">
        <v>762</v>
      </c>
      <c r="C204" s="6" t="s">
        <v>14</v>
      </c>
      <c r="D204" s="6" t="s">
        <v>58</v>
      </c>
      <c r="E204" s="8">
        <v>1</v>
      </c>
      <c r="F204" s="9">
        <v>12.94</v>
      </c>
      <c r="G204" s="9">
        <f t="shared" si="3"/>
        <v>12.94</v>
      </c>
    </row>
    <row r="205" spans="1:7" ht="16.5">
      <c r="A205" s="6" t="s">
        <v>1782</v>
      </c>
      <c r="B205" s="7" t="s">
        <v>1783</v>
      </c>
      <c r="C205" s="6" t="s">
        <v>170</v>
      </c>
      <c r="D205" s="6" t="s">
        <v>889</v>
      </c>
      <c r="E205" s="8">
        <v>10.26</v>
      </c>
      <c r="F205" s="9">
        <v>61.64</v>
      </c>
      <c r="G205" s="9">
        <f t="shared" si="3"/>
        <v>632.42999999999995</v>
      </c>
    </row>
    <row r="206" spans="1:7" ht="16.5">
      <c r="A206" s="6" t="s">
        <v>652</v>
      </c>
      <c r="B206" s="7" t="s">
        <v>653</v>
      </c>
      <c r="C206" s="6" t="s">
        <v>14</v>
      </c>
      <c r="D206" s="6" t="s">
        <v>58</v>
      </c>
      <c r="E206" s="8">
        <v>0.75600000000000001</v>
      </c>
      <c r="F206" s="9">
        <v>8.77</v>
      </c>
      <c r="G206" s="9">
        <f t="shared" si="3"/>
        <v>6.67</v>
      </c>
    </row>
    <row r="207" spans="1:7">
      <c r="A207" s="6" t="s">
        <v>1245</v>
      </c>
      <c r="B207" s="7" t="s">
        <v>1246</v>
      </c>
      <c r="C207" s="6" t="s">
        <v>14</v>
      </c>
      <c r="D207" s="6" t="s">
        <v>15</v>
      </c>
      <c r="E207" s="8">
        <v>8.1809999999999992</v>
      </c>
      <c r="F207" s="9">
        <v>27.79</v>
      </c>
      <c r="G207" s="9">
        <f t="shared" si="3"/>
        <v>227.32</v>
      </c>
    </row>
    <row r="208" spans="1:7">
      <c r="A208" s="6" t="s">
        <v>1683</v>
      </c>
      <c r="B208" s="7" t="s">
        <v>1684</v>
      </c>
      <c r="C208" s="6" t="s">
        <v>14</v>
      </c>
      <c r="D208" s="6" t="s">
        <v>15</v>
      </c>
      <c r="E208" s="8">
        <v>25.373999999999999</v>
      </c>
      <c r="F208" s="9">
        <v>28.27</v>
      </c>
      <c r="G208" s="9">
        <f t="shared" si="3"/>
        <v>717.21</v>
      </c>
    </row>
    <row r="209" spans="1:7" ht="16.5">
      <c r="A209" s="6" t="s">
        <v>838</v>
      </c>
      <c r="B209" s="7" t="s">
        <v>839</v>
      </c>
      <c r="C209" s="6" t="s">
        <v>14</v>
      </c>
      <c r="D209" s="6" t="s">
        <v>840</v>
      </c>
      <c r="E209" s="8">
        <v>129.818612</v>
      </c>
      <c r="F209" s="9">
        <v>27.53</v>
      </c>
      <c r="G209" s="9">
        <f t="shared" si="3"/>
        <v>3573.94</v>
      </c>
    </row>
    <row r="210" spans="1:7" ht="16.5">
      <c r="A210" s="6" t="s">
        <v>841</v>
      </c>
      <c r="B210" s="7" t="s">
        <v>842</v>
      </c>
      <c r="C210" s="6" t="s">
        <v>14</v>
      </c>
      <c r="D210" s="6" t="s">
        <v>810</v>
      </c>
      <c r="E210" s="8">
        <v>53.135928999999997</v>
      </c>
      <c r="F210" s="9">
        <v>30.32</v>
      </c>
      <c r="G210" s="9">
        <f t="shared" si="3"/>
        <v>1611.2</v>
      </c>
    </row>
    <row r="211" spans="1:7" ht="16.5">
      <c r="A211" s="6" t="s">
        <v>2141</v>
      </c>
      <c r="B211" s="7" t="s">
        <v>2142</v>
      </c>
      <c r="C211" s="6" t="s">
        <v>14</v>
      </c>
      <c r="D211" s="6" t="s">
        <v>15</v>
      </c>
      <c r="E211" s="8">
        <v>182.95454100000001</v>
      </c>
      <c r="F211" s="9">
        <v>0.92</v>
      </c>
      <c r="G211" s="9">
        <f t="shared" si="3"/>
        <v>168.31</v>
      </c>
    </row>
    <row r="212" spans="1:7" ht="16.5">
      <c r="A212" s="6" t="s">
        <v>2143</v>
      </c>
      <c r="B212" s="7" t="s">
        <v>2144</v>
      </c>
      <c r="C212" s="6" t="s">
        <v>14</v>
      </c>
      <c r="D212" s="6" t="s">
        <v>15</v>
      </c>
      <c r="E212" s="8">
        <v>182.95454100000001</v>
      </c>
      <c r="F212" s="9">
        <v>0.21</v>
      </c>
      <c r="G212" s="9">
        <f t="shared" si="3"/>
        <v>38.42</v>
      </c>
    </row>
    <row r="213" spans="1:7" ht="16.5">
      <c r="A213" s="6" t="s">
        <v>2146</v>
      </c>
      <c r="B213" s="7" t="s">
        <v>2147</v>
      </c>
      <c r="C213" s="6" t="s">
        <v>14</v>
      </c>
      <c r="D213" s="6" t="s">
        <v>15</v>
      </c>
      <c r="E213" s="8">
        <v>53.135928999999997</v>
      </c>
      <c r="F213" s="9">
        <v>1.1499999999999999</v>
      </c>
      <c r="G213" s="9">
        <f t="shared" si="3"/>
        <v>61.11</v>
      </c>
    </row>
    <row r="214" spans="1:7" ht="16.5">
      <c r="A214" s="6" t="s">
        <v>2148</v>
      </c>
      <c r="B214" s="7" t="s">
        <v>2149</v>
      </c>
      <c r="C214" s="6" t="s">
        <v>14</v>
      </c>
      <c r="D214" s="6" t="s">
        <v>15</v>
      </c>
      <c r="E214" s="8">
        <v>53.135928999999997</v>
      </c>
      <c r="F214" s="9">
        <v>1.64</v>
      </c>
      <c r="G214" s="9">
        <f t="shared" si="3"/>
        <v>87.15</v>
      </c>
    </row>
    <row r="215" spans="1:7">
      <c r="A215" s="6" t="s">
        <v>1005</v>
      </c>
      <c r="B215" s="7" t="s">
        <v>1006</v>
      </c>
      <c r="C215" s="6" t="s">
        <v>14</v>
      </c>
      <c r="D215" s="6" t="s">
        <v>15</v>
      </c>
      <c r="E215" s="8">
        <v>0.42024</v>
      </c>
      <c r="F215" s="9">
        <v>41.16</v>
      </c>
      <c r="G215" s="9">
        <f t="shared" si="3"/>
        <v>17.29</v>
      </c>
    </row>
    <row r="216" spans="1:7">
      <c r="A216" s="6" t="s">
        <v>785</v>
      </c>
      <c r="B216" s="7" t="s">
        <v>786</v>
      </c>
      <c r="C216" s="6" t="s">
        <v>14</v>
      </c>
      <c r="D216" s="6" t="s">
        <v>15</v>
      </c>
      <c r="E216" s="8">
        <v>1559.652879</v>
      </c>
      <c r="F216" s="9">
        <v>25.03</v>
      </c>
      <c r="G216" s="9">
        <f t="shared" si="3"/>
        <v>39038.04</v>
      </c>
    </row>
    <row r="217" spans="1:7">
      <c r="A217" s="6" t="s">
        <v>1564</v>
      </c>
      <c r="B217" s="7" t="s">
        <v>1565</v>
      </c>
      <c r="C217" s="6" t="s">
        <v>14</v>
      </c>
      <c r="D217" s="6" t="s">
        <v>15</v>
      </c>
      <c r="E217" s="8">
        <v>11.935392</v>
      </c>
      <c r="F217" s="9">
        <v>35.47</v>
      </c>
      <c r="G217" s="9">
        <f t="shared" si="3"/>
        <v>423.51</v>
      </c>
    </row>
    <row r="218" spans="1:7">
      <c r="A218" s="6" t="s">
        <v>1589</v>
      </c>
      <c r="B218" s="7" t="s">
        <v>1590</v>
      </c>
      <c r="C218" s="6" t="s">
        <v>14</v>
      </c>
      <c r="D218" s="6" t="s">
        <v>15</v>
      </c>
      <c r="E218" s="8">
        <v>2.0460000000000001E-3</v>
      </c>
      <c r="F218" s="9">
        <v>34.4</v>
      </c>
      <c r="G218" s="9">
        <f t="shared" si="3"/>
        <v>0</v>
      </c>
    </row>
    <row r="219" spans="1:7">
      <c r="A219" s="6" t="s">
        <v>2027</v>
      </c>
      <c r="B219" s="7" t="s">
        <v>2028</v>
      </c>
      <c r="C219" s="6" t="s">
        <v>14</v>
      </c>
      <c r="D219" s="6" t="s">
        <v>15</v>
      </c>
      <c r="E219" s="8">
        <v>7.6999999999999999E-2</v>
      </c>
      <c r="F219" s="9">
        <v>38.15</v>
      </c>
      <c r="G219" s="9">
        <f t="shared" si="3"/>
        <v>3.05</v>
      </c>
    </row>
    <row r="220" spans="1:7" ht="16.5">
      <c r="A220" s="6" t="s">
        <v>1418</v>
      </c>
      <c r="B220" s="7" t="s">
        <v>1419</v>
      </c>
      <c r="C220" s="6" t="s">
        <v>14</v>
      </c>
      <c r="D220" s="6" t="s">
        <v>15</v>
      </c>
      <c r="E220" s="8">
        <v>552.92530931226395</v>
      </c>
      <c r="F220" s="9">
        <v>26.7</v>
      </c>
      <c r="G220" s="9">
        <f t="shared" si="3"/>
        <v>14763.23</v>
      </c>
    </row>
    <row r="221" spans="1:7">
      <c r="A221" s="6" t="s">
        <v>1831</v>
      </c>
      <c r="B221" s="7" t="s">
        <v>1832</v>
      </c>
      <c r="C221" s="6" t="s">
        <v>14</v>
      </c>
      <c r="D221" s="6" t="s">
        <v>15</v>
      </c>
      <c r="E221" s="8">
        <v>6.7057131999999999</v>
      </c>
      <c r="F221" s="9">
        <v>32.729999999999997</v>
      </c>
      <c r="G221" s="9">
        <f t="shared" si="3"/>
        <v>219.62</v>
      </c>
    </row>
    <row r="222" spans="1:7">
      <c r="A222" s="6" t="s">
        <v>1988</v>
      </c>
      <c r="B222" s="7" t="s">
        <v>1989</v>
      </c>
      <c r="C222" s="6" t="s">
        <v>14</v>
      </c>
      <c r="D222" s="6" t="s">
        <v>15</v>
      </c>
      <c r="E222" s="8">
        <v>8.0722351999999997</v>
      </c>
      <c r="F222" s="9">
        <v>26.89</v>
      </c>
      <c r="G222" s="9">
        <f t="shared" si="3"/>
        <v>217</v>
      </c>
    </row>
    <row r="223" spans="1:7">
      <c r="A223" s="6" t="s">
        <v>2006</v>
      </c>
      <c r="B223" s="7" t="s">
        <v>2007</v>
      </c>
      <c r="C223" s="6" t="s">
        <v>14</v>
      </c>
      <c r="D223" s="6" t="s">
        <v>15</v>
      </c>
      <c r="E223" s="8">
        <v>1.6982999999999999</v>
      </c>
      <c r="F223" s="9">
        <v>43.5</v>
      </c>
      <c r="G223" s="9">
        <f t="shared" si="3"/>
        <v>73.95</v>
      </c>
    </row>
    <row r="224" spans="1:7">
      <c r="A224" s="6" t="s">
        <v>2139</v>
      </c>
      <c r="B224" s="7" t="s">
        <v>2140</v>
      </c>
      <c r="C224" s="6" t="s">
        <v>14</v>
      </c>
      <c r="D224" s="6" t="s">
        <v>15</v>
      </c>
      <c r="E224" s="8">
        <v>182.95454100000001</v>
      </c>
      <c r="F224" s="9">
        <v>26.4</v>
      </c>
      <c r="G224" s="9">
        <f t="shared" si="3"/>
        <v>4829.88</v>
      </c>
    </row>
    <row r="225" spans="1:7">
      <c r="A225" s="6" t="s">
        <v>1623</v>
      </c>
      <c r="B225" s="7" t="s">
        <v>1624</v>
      </c>
      <c r="C225" s="6" t="s">
        <v>14</v>
      </c>
      <c r="D225" s="6" t="s">
        <v>15</v>
      </c>
      <c r="E225" s="8">
        <v>39.522274008831999</v>
      </c>
      <c r="F225" s="9">
        <v>32.22</v>
      </c>
      <c r="G225" s="9">
        <f t="shared" si="3"/>
        <v>1273.33</v>
      </c>
    </row>
    <row r="226" spans="1:7">
      <c r="A226" s="6" t="s">
        <v>2279</v>
      </c>
      <c r="B226" s="7" t="s">
        <v>2280</v>
      </c>
      <c r="C226" s="6" t="s">
        <v>14</v>
      </c>
      <c r="D226" s="6" t="s">
        <v>15</v>
      </c>
      <c r="E226" s="8">
        <v>20.199255999999998</v>
      </c>
      <c r="F226" s="9">
        <v>30.18</v>
      </c>
      <c r="G226" s="9">
        <f t="shared" si="3"/>
        <v>609.64</v>
      </c>
    </row>
    <row r="227" spans="1:7" ht="24.75">
      <c r="A227" s="6" t="s">
        <v>662</v>
      </c>
      <c r="B227" s="7" t="s">
        <v>663</v>
      </c>
      <c r="C227" s="6" t="s">
        <v>14</v>
      </c>
      <c r="D227" s="6" t="s">
        <v>48</v>
      </c>
      <c r="E227" s="8">
        <v>19.654599999999999</v>
      </c>
      <c r="F227" s="9">
        <v>178.29</v>
      </c>
      <c r="G227" s="9">
        <f t="shared" si="3"/>
        <v>3503.4</v>
      </c>
    </row>
    <row r="228" spans="1:7" ht="16.5">
      <c r="A228" s="6" t="s">
        <v>664</v>
      </c>
      <c r="B228" s="7" t="s">
        <v>665</v>
      </c>
      <c r="C228" s="6" t="s">
        <v>14</v>
      </c>
      <c r="D228" s="6" t="s">
        <v>48</v>
      </c>
      <c r="E228" s="8">
        <v>15.323</v>
      </c>
      <c r="F228" s="9">
        <v>158.38999999999999</v>
      </c>
      <c r="G228" s="9">
        <f t="shared" si="3"/>
        <v>2426.5300000000002</v>
      </c>
    </row>
    <row r="229" spans="1:7" ht="16.5">
      <c r="A229" s="6" t="s">
        <v>666</v>
      </c>
      <c r="B229" s="7" t="s">
        <v>667</v>
      </c>
      <c r="C229" s="6" t="s">
        <v>14</v>
      </c>
      <c r="D229" s="6" t="s">
        <v>48</v>
      </c>
      <c r="E229" s="8">
        <v>14.479200000000001</v>
      </c>
      <c r="F229" s="9">
        <v>151.16</v>
      </c>
      <c r="G229" s="9">
        <f t="shared" si="3"/>
        <v>2188.8000000000002</v>
      </c>
    </row>
    <row r="230" spans="1:7" ht="16.5">
      <c r="A230" s="6" t="s">
        <v>668</v>
      </c>
      <c r="B230" s="7" t="s">
        <v>669</v>
      </c>
      <c r="C230" s="6" t="s">
        <v>14</v>
      </c>
      <c r="D230" s="6" t="s">
        <v>48</v>
      </c>
      <c r="E230" s="8">
        <v>12.579599999999999</v>
      </c>
      <c r="F230" s="9">
        <v>107.01</v>
      </c>
      <c r="G230" s="9">
        <f t="shared" si="3"/>
        <v>1346.19</v>
      </c>
    </row>
    <row r="231" spans="1:7" ht="24.75">
      <c r="A231" s="6" t="s">
        <v>670</v>
      </c>
      <c r="B231" s="7" t="s">
        <v>671</v>
      </c>
      <c r="C231" s="6" t="s">
        <v>14</v>
      </c>
      <c r="D231" s="6" t="s">
        <v>48</v>
      </c>
      <c r="E231" s="8">
        <v>1.3169999999999999</v>
      </c>
      <c r="F231" s="9">
        <v>100.66</v>
      </c>
      <c r="G231" s="9">
        <f t="shared" si="3"/>
        <v>132.87</v>
      </c>
    </row>
    <row r="232" spans="1:7" ht="16.5">
      <c r="A232" s="6" t="s">
        <v>672</v>
      </c>
      <c r="B232" s="7" t="s">
        <v>673</v>
      </c>
      <c r="C232" s="6" t="s">
        <v>14</v>
      </c>
      <c r="D232" s="6" t="s">
        <v>48</v>
      </c>
      <c r="E232" s="8">
        <v>1.026</v>
      </c>
      <c r="F232" s="9">
        <v>191.17</v>
      </c>
      <c r="G232" s="9">
        <f t="shared" si="3"/>
        <v>196.91</v>
      </c>
    </row>
    <row r="233" spans="1:7" ht="16.5">
      <c r="A233" s="6" t="s">
        <v>674</v>
      </c>
      <c r="B233" s="7" t="s">
        <v>675</v>
      </c>
      <c r="C233" s="6" t="s">
        <v>14</v>
      </c>
      <c r="D233" s="6" t="s">
        <v>48</v>
      </c>
      <c r="E233" s="8">
        <v>0.96899999999999997</v>
      </c>
      <c r="F233" s="9">
        <v>130.72999999999999</v>
      </c>
      <c r="G233" s="9">
        <f t="shared" si="3"/>
        <v>126.81</v>
      </c>
    </row>
    <row r="234" spans="1:7" ht="16.5">
      <c r="A234" s="6" t="s">
        <v>676</v>
      </c>
      <c r="B234" s="7" t="s">
        <v>677</v>
      </c>
      <c r="C234" s="6" t="s">
        <v>14</v>
      </c>
      <c r="D234" s="6" t="s">
        <v>48</v>
      </c>
      <c r="E234" s="8">
        <v>0.84299999999999997</v>
      </c>
      <c r="F234" s="9">
        <v>85.74</v>
      </c>
      <c r="G234" s="9">
        <f t="shared" si="3"/>
        <v>72.02</v>
      </c>
    </row>
    <row r="235" spans="1:7">
      <c r="A235" s="6" t="s">
        <v>818</v>
      </c>
      <c r="B235" s="7" t="s">
        <v>819</v>
      </c>
      <c r="C235" s="6" t="s">
        <v>14</v>
      </c>
      <c r="D235" s="6" t="s">
        <v>15</v>
      </c>
      <c r="E235" s="8">
        <v>3114.4449642447998</v>
      </c>
      <c r="F235" s="9">
        <v>28.88</v>
      </c>
      <c r="G235" s="9">
        <f t="shared" si="3"/>
        <v>89945.03</v>
      </c>
    </row>
    <row r="236" spans="1:7" ht="16.5">
      <c r="A236" s="6" t="s">
        <v>1556</v>
      </c>
      <c r="B236" s="7" t="s">
        <v>1557</v>
      </c>
      <c r="C236" s="6" t="s">
        <v>14</v>
      </c>
      <c r="D236" s="6" t="s">
        <v>118</v>
      </c>
      <c r="E236" s="8">
        <v>1.6808960000000001E-2</v>
      </c>
      <c r="F236" s="9">
        <v>2478.2199999999998</v>
      </c>
      <c r="G236" s="9">
        <f t="shared" si="3"/>
        <v>49.56</v>
      </c>
    </row>
    <row r="237" spans="1:7">
      <c r="A237" s="6" t="s">
        <v>1035</v>
      </c>
      <c r="B237" s="7" t="s">
        <v>1036</v>
      </c>
      <c r="C237" s="6" t="s">
        <v>14</v>
      </c>
      <c r="D237" s="6" t="s">
        <v>15</v>
      </c>
      <c r="E237" s="8">
        <v>75.024703720000005</v>
      </c>
      <c r="F237" s="9">
        <v>30.37</v>
      </c>
      <c r="G237" s="9">
        <f t="shared" si="3"/>
        <v>2278.36</v>
      </c>
    </row>
    <row r="238" spans="1:7">
      <c r="A238" s="6" t="s">
        <v>609</v>
      </c>
      <c r="B238" s="7" t="s">
        <v>610</v>
      </c>
      <c r="C238" s="6" t="s">
        <v>14</v>
      </c>
      <c r="D238" s="6" t="s">
        <v>48</v>
      </c>
      <c r="E238" s="8">
        <v>1.44</v>
      </c>
      <c r="F238" s="9">
        <v>23.83</v>
      </c>
      <c r="G238" s="9">
        <f t="shared" si="3"/>
        <v>34.32</v>
      </c>
    </row>
    <row r="239" spans="1:7" ht="16.5">
      <c r="A239" s="6" t="s">
        <v>678</v>
      </c>
      <c r="B239" s="7" t="s">
        <v>679</v>
      </c>
      <c r="C239" s="6" t="s">
        <v>14</v>
      </c>
      <c r="D239" s="6" t="s">
        <v>48</v>
      </c>
      <c r="E239" s="8">
        <v>132.38120000000001</v>
      </c>
      <c r="F239" s="9">
        <v>13.48</v>
      </c>
      <c r="G239" s="9">
        <f t="shared" si="3"/>
        <v>1784.48</v>
      </c>
    </row>
    <row r="240" spans="1:7" ht="24.75">
      <c r="A240" s="6" t="s">
        <v>710</v>
      </c>
      <c r="B240" s="7" t="s">
        <v>711</v>
      </c>
      <c r="C240" s="6" t="s">
        <v>14</v>
      </c>
      <c r="D240" s="6" t="s">
        <v>58</v>
      </c>
      <c r="E240" s="8">
        <v>0.75180000000000002</v>
      </c>
      <c r="F240" s="9">
        <v>137.88</v>
      </c>
      <c r="G240" s="9">
        <f t="shared" si="3"/>
        <v>103.41</v>
      </c>
    </row>
    <row r="241" spans="1:7" ht="24.75">
      <c r="A241" s="6" t="s">
        <v>712</v>
      </c>
      <c r="B241" s="7" t="s">
        <v>713</v>
      </c>
      <c r="C241" s="6" t="s">
        <v>14</v>
      </c>
      <c r="D241" s="6" t="s">
        <v>58</v>
      </c>
      <c r="E241" s="8">
        <v>0.37519999999999998</v>
      </c>
      <c r="F241" s="9">
        <v>427.21</v>
      </c>
      <c r="G241" s="9">
        <f t="shared" si="3"/>
        <v>162.34</v>
      </c>
    </row>
    <row r="242" spans="1:7" ht="16.5">
      <c r="A242" s="6" t="s">
        <v>680</v>
      </c>
      <c r="B242" s="7" t="s">
        <v>681</v>
      </c>
      <c r="C242" s="6" t="s">
        <v>14</v>
      </c>
      <c r="D242" s="6" t="s">
        <v>48</v>
      </c>
      <c r="E242" s="8">
        <v>1.9019999999999999</v>
      </c>
      <c r="F242" s="9">
        <v>552.22</v>
      </c>
      <c r="G242" s="9">
        <f t="shared" si="3"/>
        <v>1049.22</v>
      </c>
    </row>
    <row r="243" spans="1:7" ht="16.5">
      <c r="A243" s="6" t="s">
        <v>1558</v>
      </c>
      <c r="B243" s="7" t="s">
        <v>1559</v>
      </c>
      <c r="C243" s="6" t="s">
        <v>14</v>
      </c>
      <c r="D243" s="6" t="s">
        <v>48</v>
      </c>
      <c r="E243" s="8">
        <v>0.30391200000000002</v>
      </c>
      <c r="F243" s="9">
        <v>6.57</v>
      </c>
      <c r="G243" s="9">
        <f t="shared" si="3"/>
        <v>1.97</v>
      </c>
    </row>
    <row r="244" spans="1:7" ht="16.5">
      <c r="A244" s="6" t="s">
        <v>1543</v>
      </c>
      <c r="B244" s="7" t="s">
        <v>1544</v>
      </c>
      <c r="C244" s="6" t="s">
        <v>14</v>
      </c>
      <c r="D244" s="6" t="s">
        <v>118</v>
      </c>
      <c r="E244" s="8">
        <v>7.2038400000000004E-3</v>
      </c>
      <c r="F244" s="9">
        <v>273.56</v>
      </c>
      <c r="G244" s="9">
        <f t="shared" si="3"/>
        <v>2.74</v>
      </c>
    </row>
    <row r="245" spans="1:7" ht="16.5">
      <c r="A245" s="6" t="s">
        <v>592</v>
      </c>
      <c r="B245" s="7" t="s">
        <v>593</v>
      </c>
      <c r="C245" s="6" t="s">
        <v>105</v>
      </c>
      <c r="D245" s="6" t="s">
        <v>48</v>
      </c>
      <c r="E245" s="8">
        <v>250</v>
      </c>
      <c r="F245" s="9">
        <v>18</v>
      </c>
      <c r="G245" s="9">
        <f t="shared" si="3"/>
        <v>4500</v>
      </c>
    </row>
    <row r="246" spans="1:7" ht="16.5">
      <c r="A246" s="6" t="s">
        <v>594</v>
      </c>
      <c r="B246" s="7" t="s">
        <v>595</v>
      </c>
      <c r="C246" s="6" t="s">
        <v>105</v>
      </c>
      <c r="D246" s="6" t="s">
        <v>48</v>
      </c>
      <c r="E246" s="8">
        <v>67.989999999999995</v>
      </c>
      <c r="F246" s="9">
        <v>8.5</v>
      </c>
      <c r="G246" s="9">
        <f t="shared" si="3"/>
        <v>577.91999999999996</v>
      </c>
    </row>
    <row r="247" spans="1:7" ht="16.5">
      <c r="A247" s="6" t="s">
        <v>1016</v>
      </c>
      <c r="B247" s="7" t="s">
        <v>1017</v>
      </c>
      <c r="C247" s="6" t="s">
        <v>170</v>
      </c>
      <c r="D247" s="6" t="s">
        <v>171</v>
      </c>
      <c r="E247" s="8">
        <v>17.399999999999999</v>
      </c>
      <c r="F247" s="9">
        <v>16.59</v>
      </c>
      <c r="G247" s="9">
        <f t="shared" si="3"/>
        <v>288.67</v>
      </c>
    </row>
    <row r="248" spans="1:7">
      <c r="A248" s="6" t="s">
        <v>1018</v>
      </c>
      <c r="B248" s="7" t="s">
        <v>1019</v>
      </c>
      <c r="C248" s="6" t="s">
        <v>170</v>
      </c>
      <c r="D248" s="6" t="s">
        <v>171</v>
      </c>
      <c r="E248" s="8">
        <v>17.399999999999999</v>
      </c>
      <c r="F248" s="9">
        <v>7.76</v>
      </c>
      <c r="G248" s="9">
        <f t="shared" si="3"/>
        <v>135.02000000000001</v>
      </c>
    </row>
    <row r="249" spans="1:7" ht="16.5">
      <c r="A249" s="6" t="s">
        <v>849</v>
      </c>
      <c r="B249" s="7" t="s">
        <v>850</v>
      </c>
      <c r="C249" s="6" t="s">
        <v>14</v>
      </c>
      <c r="D249" s="6" t="s">
        <v>840</v>
      </c>
      <c r="E249" s="8">
        <v>7.4216559999999996</v>
      </c>
      <c r="F249" s="9">
        <v>80.8</v>
      </c>
      <c r="G249" s="9">
        <f t="shared" si="3"/>
        <v>599.54</v>
      </c>
    </row>
    <row r="250" spans="1:7" ht="16.5">
      <c r="A250" s="6" t="s">
        <v>851</v>
      </c>
      <c r="B250" s="7" t="s">
        <v>852</v>
      </c>
      <c r="C250" s="6" t="s">
        <v>14</v>
      </c>
      <c r="D250" s="6" t="s">
        <v>810</v>
      </c>
      <c r="E250" s="8">
        <v>12.7776</v>
      </c>
      <c r="F250" s="9">
        <v>200.05</v>
      </c>
      <c r="G250" s="9">
        <f t="shared" si="3"/>
        <v>2556.64</v>
      </c>
    </row>
    <row r="251" spans="1:7" ht="16.5">
      <c r="A251" s="6" t="s">
        <v>2281</v>
      </c>
      <c r="B251" s="7" t="s">
        <v>2282</v>
      </c>
      <c r="C251" s="6" t="s">
        <v>14</v>
      </c>
      <c r="D251" s="6" t="s">
        <v>15</v>
      </c>
      <c r="E251" s="8">
        <v>20.199255999999998</v>
      </c>
      <c r="F251" s="9">
        <v>40.04</v>
      </c>
      <c r="G251" s="9">
        <f t="shared" si="3"/>
        <v>808.81</v>
      </c>
    </row>
    <row r="252" spans="1:7" ht="16.5">
      <c r="A252" s="6" t="s">
        <v>2283</v>
      </c>
      <c r="B252" s="7" t="s">
        <v>2284</v>
      </c>
      <c r="C252" s="6" t="s">
        <v>14</v>
      </c>
      <c r="D252" s="6" t="s">
        <v>15</v>
      </c>
      <c r="E252" s="8">
        <v>20.199255999999998</v>
      </c>
      <c r="F252" s="9">
        <v>10.58</v>
      </c>
      <c r="G252" s="9">
        <f t="shared" si="3"/>
        <v>213.72</v>
      </c>
    </row>
    <row r="253" spans="1:7" ht="16.5">
      <c r="A253" s="6" t="s">
        <v>2286</v>
      </c>
      <c r="B253" s="7" t="s">
        <v>2287</v>
      </c>
      <c r="C253" s="6" t="s">
        <v>14</v>
      </c>
      <c r="D253" s="6" t="s">
        <v>15</v>
      </c>
      <c r="E253" s="8">
        <v>12.7776</v>
      </c>
      <c r="F253" s="9">
        <v>71.5</v>
      </c>
      <c r="G253" s="9">
        <f t="shared" si="3"/>
        <v>913.77</v>
      </c>
    </row>
    <row r="254" spans="1:7" ht="24.75">
      <c r="A254" s="6" t="s">
        <v>2288</v>
      </c>
      <c r="B254" s="7" t="s">
        <v>2289</v>
      </c>
      <c r="C254" s="6" t="s">
        <v>14</v>
      </c>
      <c r="D254" s="6" t="s">
        <v>15</v>
      </c>
      <c r="E254" s="8">
        <v>12.7776</v>
      </c>
      <c r="F254" s="9">
        <v>47.75</v>
      </c>
      <c r="G254" s="9">
        <f t="shared" si="3"/>
        <v>610.25</v>
      </c>
    </row>
    <row r="255" spans="1:7" ht="16.5">
      <c r="A255" s="6" t="s">
        <v>682</v>
      </c>
      <c r="B255" s="7" t="s">
        <v>683</v>
      </c>
      <c r="C255" s="6" t="s">
        <v>14</v>
      </c>
      <c r="D255" s="6" t="s">
        <v>58</v>
      </c>
      <c r="E255" s="8">
        <v>1.1312</v>
      </c>
      <c r="F255" s="9">
        <v>82.34</v>
      </c>
      <c r="G255" s="9">
        <f t="shared" si="3"/>
        <v>93.04</v>
      </c>
    </row>
    <row r="256" spans="1:7" ht="16.5">
      <c r="A256" s="6" t="s">
        <v>2245</v>
      </c>
      <c r="B256" s="7" t="s">
        <v>2246</v>
      </c>
      <c r="C256" s="6" t="s">
        <v>14</v>
      </c>
      <c r="D256" s="6" t="s">
        <v>81</v>
      </c>
      <c r="E256" s="8">
        <v>1.6088519999999999</v>
      </c>
      <c r="F256" s="9">
        <v>8.09</v>
      </c>
      <c r="G256" s="9">
        <f t="shared" si="3"/>
        <v>13.02</v>
      </c>
    </row>
    <row r="257" spans="1:7" ht="16.5">
      <c r="A257" s="6" t="s">
        <v>684</v>
      </c>
      <c r="B257" s="7" t="s">
        <v>685</v>
      </c>
      <c r="C257" s="6" t="s">
        <v>14</v>
      </c>
      <c r="D257" s="6" t="s">
        <v>118</v>
      </c>
      <c r="E257" s="8">
        <v>0.34100000000000003</v>
      </c>
      <c r="F257" s="9">
        <v>27.26</v>
      </c>
      <c r="G257" s="9">
        <f t="shared" si="3"/>
        <v>9.27</v>
      </c>
    </row>
    <row r="258" spans="1:7" ht="33">
      <c r="A258" s="6" t="s">
        <v>1537</v>
      </c>
      <c r="B258" s="7" t="s">
        <v>1538</v>
      </c>
      <c r="C258" s="6" t="s">
        <v>14</v>
      </c>
      <c r="D258" s="6" t="s">
        <v>840</v>
      </c>
      <c r="E258" s="8">
        <v>1.8497360000000001E-2</v>
      </c>
      <c r="F258" s="9">
        <v>62.63</v>
      </c>
      <c r="G258" s="9">
        <f t="shared" si="3"/>
        <v>1.25</v>
      </c>
    </row>
    <row r="259" spans="1:7" ht="33">
      <c r="A259" s="6" t="s">
        <v>1539</v>
      </c>
      <c r="B259" s="7" t="s">
        <v>1540</v>
      </c>
      <c r="C259" s="6" t="s">
        <v>14</v>
      </c>
      <c r="D259" s="6" t="s">
        <v>810</v>
      </c>
      <c r="E259" s="8">
        <v>9.0798400000000005E-3</v>
      </c>
      <c r="F259" s="9">
        <v>145.5</v>
      </c>
      <c r="G259" s="9">
        <f t="shared" si="3"/>
        <v>1.46</v>
      </c>
    </row>
    <row r="260" spans="1:7" ht="33">
      <c r="A260" s="6" t="s">
        <v>2306</v>
      </c>
      <c r="B260" s="7" t="s">
        <v>2307</v>
      </c>
      <c r="C260" s="6" t="s">
        <v>14</v>
      </c>
      <c r="D260" s="6" t="s">
        <v>15</v>
      </c>
      <c r="E260" s="8">
        <v>2.75772E-2</v>
      </c>
      <c r="F260" s="9">
        <v>23.65</v>
      </c>
      <c r="G260" s="9">
        <f t="shared" ref="G260:G298" si="4">ROUND(ROUND(E260,2)*ROUND(F260,2),2)</f>
        <v>0.71</v>
      </c>
    </row>
    <row r="261" spans="1:7" ht="33">
      <c r="A261" s="6" t="s">
        <v>2308</v>
      </c>
      <c r="B261" s="7" t="s">
        <v>2309</v>
      </c>
      <c r="C261" s="6" t="s">
        <v>14</v>
      </c>
      <c r="D261" s="6" t="s">
        <v>15</v>
      </c>
      <c r="E261" s="8">
        <v>2.75772E-2</v>
      </c>
      <c r="F261" s="9">
        <v>6.25</v>
      </c>
      <c r="G261" s="9">
        <f t="shared" si="4"/>
        <v>0.19</v>
      </c>
    </row>
    <row r="262" spans="1:7" ht="33">
      <c r="A262" s="6" t="s">
        <v>2311</v>
      </c>
      <c r="B262" s="7" t="s">
        <v>2312</v>
      </c>
      <c r="C262" s="6" t="s">
        <v>14</v>
      </c>
      <c r="D262" s="6" t="s">
        <v>15</v>
      </c>
      <c r="E262" s="8">
        <v>9.0798400000000005E-3</v>
      </c>
      <c r="F262" s="9">
        <v>29.56</v>
      </c>
      <c r="G262" s="9">
        <f t="shared" si="4"/>
        <v>0.3</v>
      </c>
    </row>
    <row r="263" spans="1:7" ht="33">
      <c r="A263" s="6" t="s">
        <v>2313</v>
      </c>
      <c r="B263" s="7" t="s">
        <v>2314</v>
      </c>
      <c r="C263" s="6" t="s">
        <v>14</v>
      </c>
      <c r="D263" s="6" t="s">
        <v>15</v>
      </c>
      <c r="E263" s="8">
        <v>9.0798400000000005E-3</v>
      </c>
      <c r="F263" s="9">
        <v>53.31</v>
      </c>
      <c r="G263" s="9">
        <f t="shared" si="4"/>
        <v>0.53</v>
      </c>
    </row>
    <row r="264" spans="1:7" ht="16.5">
      <c r="A264" s="6" t="s">
        <v>1947</v>
      </c>
      <c r="B264" s="7" t="s">
        <v>1948</v>
      </c>
      <c r="C264" s="6" t="s">
        <v>14</v>
      </c>
      <c r="D264" s="6" t="s">
        <v>840</v>
      </c>
      <c r="E264" s="8">
        <v>31.681306596496</v>
      </c>
      <c r="F264" s="9">
        <v>32.36</v>
      </c>
      <c r="G264" s="9">
        <f t="shared" si="4"/>
        <v>1025.1600000000001</v>
      </c>
    </row>
    <row r="265" spans="1:7" ht="16.5">
      <c r="A265" s="6" t="s">
        <v>1949</v>
      </c>
      <c r="B265" s="7" t="s">
        <v>1950</v>
      </c>
      <c r="C265" s="6" t="s">
        <v>14</v>
      </c>
      <c r="D265" s="6" t="s">
        <v>810</v>
      </c>
      <c r="E265" s="8">
        <v>7.7708780344799999</v>
      </c>
      <c r="F265" s="9">
        <v>33.75</v>
      </c>
      <c r="G265" s="9">
        <f t="shared" si="4"/>
        <v>262.24</v>
      </c>
    </row>
    <row r="266" spans="1:7" ht="16.5">
      <c r="A266" s="6" t="s">
        <v>2322</v>
      </c>
      <c r="B266" s="7" t="s">
        <v>2323</v>
      </c>
      <c r="C266" s="6" t="s">
        <v>14</v>
      </c>
      <c r="D266" s="6" t="s">
        <v>15</v>
      </c>
      <c r="E266" s="8">
        <v>39.452184630975999</v>
      </c>
      <c r="F266" s="9">
        <v>0.12</v>
      </c>
      <c r="G266" s="9">
        <f t="shared" si="4"/>
        <v>4.7300000000000004</v>
      </c>
    </row>
    <row r="267" spans="1:7" ht="16.5">
      <c r="A267" s="6" t="s">
        <v>2324</v>
      </c>
      <c r="B267" s="7" t="s">
        <v>2325</v>
      </c>
      <c r="C267" s="6" t="s">
        <v>14</v>
      </c>
      <c r="D267" s="6" t="s">
        <v>15</v>
      </c>
      <c r="E267" s="8">
        <v>39.452184630975999</v>
      </c>
      <c r="F267" s="9">
        <v>0.02</v>
      </c>
      <c r="G267" s="9">
        <f t="shared" si="4"/>
        <v>0.79</v>
      </c>
    </row>
    <row r="268" spans="1:7" ht="16.5">
      <c r="A268" s="6" t="s">
        <v>2327</v>
      </c>
      <c r="B268" s="7" t="s">
        <v>2328</v>
      </c>
      <c r="C268" s="6" t="s">
        <v>14</v>
      </c>
      <c r="D268" s="6" t="s">
        <v>15</v>
      </c>
      <c r="E268" s="8">
        <v>7.7708780344799999</v>
      </c>
      <c r="F268" s="9">
        <v>0.08</v>
      </c>
      <c r="G268" s="9">
        <f t="shared" si="4"/>
        <v>0.62</v>
      </c>
    </row>
    <row r="269" spans="1:7" ht="16.5">
      <c r="A269" s="6" t="s">
        <v>2329</v>
      </c>
      <c r="B269" s="7" t="s">
        <v>2330</v>
      </c>
      <c r="C269" s="6" t="s">
        <v>14</v>
      </c>
      <c r="D269" s="6" t="s">
        <v>15</v>
      </c>
      <c r="E269" s="8">
        <v>7.7708780344799999</v>
      </c>
      <c r="F269" s="9">
        <v>1.31</v>
      </c>
      <c r="G269" s="9">
        <f t="shared" si="4"/>
        <v>10.18</v>
      </c>
    </row>
    <row r="270" spans="1:7">
      <c r="A270" s="6" t="s">
        <v>607</v>
      </c>
      <c r="B270" s="7" t="s">
        <v>608</v>
      </c>
      <c r="C270" s="6" t="s">
        <v>14</v>
      </c>
      <c r="D270" s="6" t="s">
        <v>15</v>
      </c>
      <c r="E270" s="8">
        <v>9829.0263087948424</v>
      </c>
      <c r="F270" s="9">
        <v>22.1</v>
      </c>
      <c r="G270" s="9">
        <f t="shared" si="4"/>
        <v>217221.56</v>
      </c>
    </row>
    <row r="271" spans="1:7">
      <c r="A271" s="6" t="s">
        <v>1475</v>
      </c>
      <c r="B271" s="7" t="s">
        <v>1476</v>
      </c>
      <c r="C271" s="6" t="s">
        <v>14</v>
      </c>
      <c r="D271" s="6" t="s">
        <v>58</v>
      </c>
      <c r="E271" s="8">
        <v>0.75039999999999996</v>
      </c>
      <c r="F271" s="9">
        <v>13.08</v>
      </c>
      <c r="G271" s="9">
        <f t="shared" si="4"/>
        <v>9.81</v>
      </c>
    </row>
    <row r="272" spans="1:7" ht="16.5">
      <c r="A272" s="6" t="s">
        <v>1198</v>
      </c>
      <c r="B272" s="7" t="s">
        <v>1199</v>
      </c>
      <c r="C272" s="6" t="s">
        <v>14</v>
      </c>
      <c r="D272" s="6" t="s">
        <v>58</v>
      </c>
      <c r="E272" s="8">
        <v>30</v>
      </c>
      <c r="F272" s="9">
        <v>220.61</v>
      </c>
      <c r="G272" s="9">
        <f t="shared" si="4"/>
        <v>6618.3</v>
      </c>
    </row>
    <row r="273" spans="1:7" ht="16.5">
      <c r="A273" s="6" t="s">
        <v>2057</v>
      </c>
      <c r="B273" s="7" t="s">
        <v>2058</v>
      </c>
      <c r="C273" s="6" t="s">
        <v>14</v>
      </c>
      <c r="D273" s="6" t="s">
        <v>58</v>
      </c>
      <c r="E273" s="8">
        <v>4.8912000000000004</v>
      </c>
      <c r="F273" s="9">
        <v>11.3</v>
      </c>
      <c r="G273" s="9">
        <f t="shared" si="4"/>
        <v>55.26</v>
      </c>
    </row>
    <row r="274" spans="1:7" ht="16.5">
      <c r="A274" s="6" t="s">
        <v>2247</v>
      </c>
      <c r="B274" s="7" t="s">
        <v>2248</v>
      </c>
      <c r="C274" s="6" t="s">
        <v>14</v>
      </c>
      <c r="D274" s="6" t="s">
        <v>58</v>
      </c>
      <c r="E274" s="8">
        <v>0.66910199999999997</v>
      </c>
      <c r="F274" s="9">
        <v>12.82</v>
      </c>
      <c r="G274" s="9">
        <f t="shared" si="4"/>
        <v>8.59</v>
      </c>
    </row>
    <row r="275" spans="1:7">
      <c r="A275" s="6" t="s">
        <v>1295</v>
      </c>
      <c r="B275" s="7" t="s">
        <v>1296</v>
      </c>
      <c r="C275" s="6" t="s">
        <v>14</v>
      </c>
      <c r="D275" s="6" t="s">
        <v>15</v>
      </c>
      <c r="E275" s="8">
        <v>14.6</v>
      </c>
      <c r="F275" s="9">
        <v>32.86</v>
      </c>
      <c r="G275" s="9">
        <f t="shared" si="4"/>
        <v>479.76</v>
      </c>
    </row>
    <row r="276" spans="1:7">
      <c r="A276" s="6" t="s">
        <v>919</v>
      </c>
      <c r="B276" s="7" t="s">
        <v>920</v>
      </c>
      <c r="C276" s="6" t="s">
        <v>14</v>
      </c>
      <c r="D276" s="6" t="s">
        <v>15</v>
      </c>
      <c r="E276" s="8">
        <v>164.81833599999999</v>
      </c>
      <c r="F276" s="9">
        <v>28.26</v>
      </c>
      <c r="G276" s="9">
        <f t="shared" si="4"/>
        <v>4657.8100000000004</v>
      </c>
    </row>
    <row r="277" spans="1:7" ht="24.75">
      <c r="A277" s="6" t="s">
        <v>686</v>
      </c>
      <c r="B277" s="7" t="s">
        <v>687</v>
      </c>
      <c r="C277" s="6" t="s">
        <v>14</v>
      </c>
      <c r="D277" s="6" t="s">
        <v>48</v>
      </c>
      <c r="E277" s="8">
        <v>63.502000000000002</v>
      </c>
      <c r="F277" s="9">
        <v>67.11</v>
      </c>
      <c r="G277" s="9">
        <f t="shared" si="4"/>
        <v>4261.49</v>
      </c>
    </row>
    <row r="278" spans="1:7" ht="16.5">
      <c r="A278" s="6" t="s">
        <v>688</v>
      </c>
      <c r="B278" s="7" t="s">
        <v>689</v>
      </c>
      <c r="C278" s="6" t="s">
        <v>14</v>
      </c>
      <c r="D278" s="6" t="s">
        <v>58</v>
      </c>
      <c r="E278" s="8">
        <v>1.8872</v>
      </c>
      <c r="F278" s="9">
        <v>32.130000000000003</v>
      </c>
      <c r="G278" s="9">
        <f t="shared" si="4"/>
        <v>60.73</v>
      </c>
    </row>
    <row r="279" spans="1:7" ht="16.5">
      <c r="A279" s="6" t="s">
        <v>2368</v>
      </c>
      <c r="B279" s="7" t="s">
        <v>2369</v>
      </c>
      <c r="C279" s="6" t="s">
        <v>14</v>
      </c>
      <c r="D279" s="6" t="s">
        <v>58</v>
      </c>
      <c r="E279" s="8">
        <v>1.8872</v>
      </c>
      <c r="F279" s="9">
        <v>20.83</v>
      </c>
      <c r="G279" s="9">
        <f t="shared" si="4"/>
        <v>39.369999999999997</v>
      </c>
    </row>
    <row r="280" spans="1:7" ht="16.5">
      <c r="A280" s="6" t="s">
        <v>714</v>
      </c>
      <c r="B280" s="7" t="s">
        <v>715</v>
      </c>
      <c r="C280" s="6" t="s">
        <v>14</v>
      </c>
      <c r="D280" s="6" t="s">
        <v>58</v>
      </c>
      <c r="E280" s="8">
        <v>1.8788</v>
      </c>
      <c r="F280" s="9">
        <v>49.64</v>
      </c>
      <c r="G280" s="9">
        <f t="shared" si="4"/>
        <v>93.32</v>
      </c>
    </row>
    <row r="281" spans="1:7" ht="16.5">
      <c r="A281" s="6" t="s">
        <v>2372</v>
      </c>
      <c r="B281" s="7" t="s">
        <v>2373</v>
      </c>
      <c r="C281" s="6" t="s">
        <v>14</v>
      </c>
      <c r="D281" s="6" t="s">
        <v>58</v>
      </c>
      <c r="E281" s="8">
        <v>1.8788</v>
      </c>
      <c r="F281" s="9">
        <v>38.340000000000003</v>
      </c>
      <c r="G281" s="9">
        <f t="shared" si="4"/>
        <v>72.08</v>
      </c>
    </row>
    <row r="282" spans="1:7" ht="16.5">
      <c r="A282" s="6" t="s">
        <v>2113</v>
      </c>
      <c r="B282" s="7" t="s">
        <v>2114</v>
      </c>
      <c r="C282" s="6" t="s">
        <v>14</v>
      </c>
      <c r="D282" s="6" t="s">
        <v>58</v>
      </c>
      <c r="E282" s="8">
        <v>0.37519999999999998</v>
      </c>
      <c r="F282" s="9">
        <v>69.430000000000007</v>
      </c>
      <c r="G282" s="9">
        <f t="shared" si="4"/>
        <v>26.38</v>
      </c>
    </row>
    <row r="283" spans="1:7" ht="16.5">
      <c r="A283" s="6" t="s">
        <v>1477</v>
      </c>
      <c r="B283" s="7" t="s">
        <v>1478</v>
      </c>
      <c r="C283" s="6" t="s">
        <v>14</v>
      </c>
      <c r="D283" s="6" t="s">
        <v>58</v>
      </c>
      <c r="E283" s="8">
        <v>0.37519999999999998</v>
      </c>
      <c r="F283" s="9">
        <v>81.28</v>
      </c>
      <c r="G283" s="9">
        <f t="shared" si="4"/>
        <v>30.89</v>
      </c>
    </row>
    <row r="284" spans="1:7" ht="24.75">
      <c r="A284" s="6" t="s">
        <v>690</v>
      </c>
      <c r="B284" s="7" t="s">
        <v>691</v>
      </c>
      <c r="C284" s="6" t="s">
        <v>14</v>
      </c>
      <c r="D284" s="6" t="s">
        <v>48</v>
      </c>
      <c r="E284" s="8">
        <v>63.502000000000002</v>
      </c>
      <c r="F284" s="9">
        <v>22.33</v>
      </c>
      <c r="G284" s="9">
        <f t="shared" si="4"/>
        <v>1417.96</v>
      </c>
    </row>
    <row r="285" spans="1:7">
      <c r="A285" s="6" t="s">
        <v>1156</v>
      </c>
      <c r="B285" s="7" t="s">
        <v>1157</v>
      </c>
      <c r="C285" s="6" t="s">
        <v>29</v>
      </c>
      <c r="D285" s="6" t="s">
        <v>118</v>
      </c>
      <c r="E285" s="8">
        <v>5.5</v>
      </c>
      <c r="F285" s="9">
        <v>55.25</v>
      </c>
      <c r="G285" s="9">
        <f t="shared" si="4"/>
        <v>303.88</v>
      </c>
    </row>
    <row r="286" spans="1:7" ht="24.75">
      <c r="A286" s="6" t="s">
        <v>787</v>
      </c>
      <c r="B286" s="7" t="s">
        <v>788</v>
      </c>
      <c r="C286" s="6" t="s">
        <v>14</v>
      </c>
      <c r="D286" s="6" t="s">
        <v>789</v>
      </c>
      <c r="E286" s="8">
        <v>416.54354000000001</v>
      </c>
      <c r="F286" s="9">
        <v>13.52</v>
      </c>
      <c r="G286" s="9">
        <f t="shared" si="4"/>
        <v>5631.62</v>
      </c>
    </row>
    <row r="287" spans="1:7" ht="16.5">
      <c r="A287" s="6" t="s">
        <v>716</v>
      </c>
      <c r="B287" s="7" t="s">
        <v>717</v>
      </c>
      <c r="C287" s="6" t="s">
        <v>14</v>
      </c>
      <c r="D287" s="6" t="s">
        <v>81</v>
      </c>
      <c r="E287" s="8">
        <v>1.9922</v>
      </c>
      <c r="F287" s="9">
        <v>35.53</v>
      </c>
      <c r="G287" s="9">
        <f t="shared" si="4"/>
        <v>70.7</v>
      </c>
    </row>
    <row r="288" spans="1:7" ht="16.5">
      <c r="A288" s="6" t="s">
        <v>718</v>
      </c>
      <c r="B288" s="7" t="s">
        <v>719</v>
      </c>
      <c r="C288" s="6" t="s">
        <v>14</v>
      </c>
      <c r="D288" s="6" t="s">
        <v>81</v>
      </c>
      <c r="E288" s="8">
        <v>1.2403999999999999</v>
      </c>
      <c r="F288" s="9">
        <v>20.53</v>
      </c>
      <c r="G288" s="9">
        <f t="shared" si="4"/>
        <v>25.46</v>
      </c>
    </row>
    <row r="289" spans="1:7" ht="16.5">
      <c r="A289" s="6" t="s">
        <v>2249</v>
      </c>
      <c r="B289" s="7" t="s">
        <v>2250</v>
      </c>
      <c r="C289" s="6" t="s">
        <v>14</v>
      </c>
      <c r="D289" s="6" t="s">
        <v>81</v>
      </c>
      <c r="E289" s="8">
        <v>1.6088519999999999</v>
      </c>
      <c r="F289" s="9">
        <v>23.24</v>
      </c>
      <c r="G289" s="9">
        <f t="shared" si="4"/>
        <v>37.42</v>
      </c>
    </row>
    <row r="290" spans="1:7" ht="16.5">
      <c r="A290" s="6" t="s">
        <v>1077</v>
      </c>
      <c r="B290" s="7" t="s">
        <v>1078</v>
      </c>
      <c r="C290" s="6" t="s">
        <v>14</v>
      </c>
      <c r="D290" s="6" t="s">
        <v>840</v>
      </c>
      <c r="E290" s="8">
        <v>10.390878338047999</v>
      </c>
      <c r="F290" s="9">
        <v>0.45</v>
      </c>
      <c r="G290" s="9">
        <f t="shared" si="4"/>
        <v>4.68</v>
      </c>
    </row>
    <row r="291" spans="1:7" ht="16.5">
      <c r="A291" s="6" t="s">
        <v>1079</v>
      </c>
      <c r="B291" s="7" t="s">
        <v>1080</v>
      </c>
      <c r="C291" s="6" t="s">
        <v>14</v>
      </c>
      <c r="D291" s="6" t="s">
        <v>810</v>
      </c>
      <c r="E291" s="8">
        <v>6.5180651910399998</v>
      </c>
      <c r="F291" s="9">
        <v>1.23</v>
      </c>
      <c r="G291" s="9">
        <f t="shared" si="4"/>
        <v>8.02</v>
      </c>
    </row>
    <row r="292" spans="1:7" ht="16.5">
      <c r="A292" s="6" t="s">
        <v>2398</v>
      </c>
      <c r="B292" s="7" t="s">
        <v>2399</v>
      </c>
      <c r="C292" s="6" t="s">
        <v>14</v>
      </c>
      <c r="D292" s="6" t="s">
        <v>15</v>
      </c>
      <c r="E292" s="8">
        <v>16.908943529087999</v>
      </c>
      <c r="F292" s="9">
        <v>0.37</v>
      </c>
      <c r="G292" s="9">
        <f t="shared" si="4"/>
        <v>6.26</v>
      </c>
    </row>
    <row r="293" spans="1:7" ht="16.5">
      <c r="A293" s="6" t="s">
        <v>2400</v>
      </c>
      <c r="B293" s="7" t="s">
        <v>2401</v>
      </c>
      <c r="C293" s="6" t="s">
        <v>14</v>
      </c>
      <c r="D293" s="6" t="s">
        <v>15</v>
      </c>
      <c r="E293" s="8">
        <v>16.908943529087999</v>
      </c>
      <c r="F293" s="9">
        <v>0.08</v>
      </c>
      <c r="G293" s="9">
        <f t="shared" si="4"/>
        <v>1.35</v>
      </c>
    </row>
    <row r="294" spans="1:7" ht="16.5">
      <c r="A294" s="6" t="s">
        <v>2403</v>
      </c>
      <c r="B294" s="7" t="s">
        <v>2404</v>
      </c>
      <c r="C294" s="6" t="s">
        <v>14</v>
      </c>
      <c r="D294" s="6" t="s">
        <v>15</v>
      </c>
      <c r="E294" s="8">
        <v>6.5180651910399998</v>
      </c>
      <c r="F294" s="9">
        <v>0.28000000000000003</v>
      </c>
      <c r="G294" s="9">
        <f t="shared" si="4"/>
        <v>1.83</v>
      </c>
    </row>
    <row r="295" spans="1:7" ht="16.5">
      <c r="A295" s="6" t="s">
        <v>2405</v>
      </c>
      <c r="B295" s="7" t="s">
        <v>2406</v>
      </c>
      <c r="C295" s="6" t="s">
        <v>14</v>
      </c>
      <c r="D295" s="6" t="s">
        <v>15</v>
      </c>
      <c r="E295" s="8">
        <v>6.5180651910399998</v>
      </c>
      <c r="F295" s="9">
        <v>0.5</v>
      </c>
      <c r="G295" s="9">
        <f t="shared" si="4"/>
        <v>3.26</v>
      </c>
    </row>
    <row r="296" spans="1:7" ht="16.5">
      <c r="A296" s="6" t="s">
        <v>1200</v>
      </c>
      <c r="B296" s="7" t="s">
        <v>1201</v>
      </c>
      <c r="C296" s="6" t="s">
        <v>14</v>
      </c>
      <c r="D296" s="6" t="s">
        <v>58</v>
      </c>
      <c r="E296" s="8">
        <v>30</v>
      </c>
      <c r="F296" s="9">
        <v>72.62</v>
      </c>
      <c r="G296" s="9">
        <f t="shared" si="4"/>
        <v>2178.6</v>
      </c>
    </row>
    <row r="297" spans="1:7" ht="16.5">
      <c r="A297" s="6" t="s">
        <v>2115</v>
      </c>
      <c r="B297" s="7" t="s">
        <v>2116</v>
      </c>
      <c r="C297" s="6" t="s">
        <v>14</v>
      </c>
      <c r="D297" s="6" t="s">
        <v>58</v>
      </c>
      <c r="E297" s="8">
        <v>0.37519999999999998</v>
      </c>
      <c r="F297" s="9">
        <v>10.32</v>
      </c>
      <c r="G297" s="9">
        <f t="shared" si="4"/>
        <v>3.92</v>
      </c>
    </row>
    <row r="298" spans="1:7" ht="16.5">
      <c r="A298" s="6" t="s">
        <v>1479</v>
      </c>
      <c r="B298" s="7" t="s">
        <v>1480</v>
      </c>
      <c r="C298" s="6" t="s">
        <v>14</v>
      </c>
      <c r="D298" s="6" t="s">
        <v>58</v>
      </c>
      <c r="E298" s="8">
        <v>0.37519999999999998</v>
      </c>
      <c r="F298" s="9">
        <v>28.54</v>
      </c>
      <c r="G298" s="9">
        <f t="shared" si="4"/>
        <v>10.85</v>
      </c>
    </row>
  </sheetData>
  <mergeCells count="2">
    <mergeCell ref="A1:G1"/>
    <mergeCell ref="B2:F2"/>
  </mergeCells>
  <pageMargins left="0.5" right="0.5" top="0.5" bottom="0.5" header="0" footer="0"/>
  <pageSetup paperSize="9" scale="85"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15</vt:i4>
      </vt:variant>
      <vt:variant>
        <vt:lpstr>Intervalos Nomeados</vt:lpstr>
      </vt:variant>
      <vt:variant>
        <vt:i4>16</vt:i4>
      </vt:variant>
    </vt:vector>
  </HeadingPairs>
  <TitlesOfParts>
    <vt:vector size="31" baseType="lpstr">
      <vt:lpstr>PLANILHA ORCAMENTARIA</vt:lpstr>
      <vt:lpstr>CUSTO DIRETO</vt:lpstr>
      <vt:lpstr>RESUMO</vt:lpstr>
      <vt:lpstr>COMPOSICOES</vt:lpstr>
      <vt:lpstr>COMPOSICOES PROPRIAS</vt:lpstr>
      <vt:lpstr>COMPOSICOES AUXILIARES</vt:lpstr>
      <vt:lpstr>SINTETICO SERVICOS</vt:lpstr>
      <vt:lpstr>SINTETICO PROPRIAS</vt:lpstr>
      <vt:lpstr>SINTETICO AUXILIARES</vt:lpstr>
      <vt:lpstr>SINTETICO MAO DE OBRA</vt:lpstr>
      <vt:lpstr>SINTETICO MATERIAIS</vt:lpstr>
      <vt:lpstr>QUANTITATIVOS</vt:lpstr>
      <vt:lpstr>CURVA ABC SERVICOS</vt:lpstr>
      <vt:lpstr>CURVA ABC INSUMOS</vt:lpstr>
      <vt:lpstr>ENCARGOS SOCIAIS</vt:lpstr>
      <vt:lpstr>JR_PAGE_ANCHOR_0_1</vt:lpstr>
      <vt:lpstr>JR_PAGE_ANCHOR_1_1</vt:lpstr>
      <vt:lpstr>JR_PAGE_ANCHOR_10_1</vt:lpstr>
      <vt:lpstr>JR_PAGE_ANCHOR_11_1</vt:lpstr>
      <vt:lpstr>JR_PAGE_ANCHOR_12_1</vt:lpstr>
      <vt:lpstr>JR_PAGE_ANCHOR_13_1</vt:lpstr>
      <vt:lpstr>JR_PAGE_ANCHOR_14_1</vt:lpstr>
      <vt:lpstr>JR_PAGE_ANCHOR_2_1</vt:lpstr>
      <vt:lpstr>JR_PAGE_ANCHOR_3_1</vt:lpstr>
      <vt:lpstr>JR_PAGE_ANCHOR_4_1</vt:lpstr>
      <vt:lpstr>JR_PAGE_ANCHOR_5_1</vt:lpstr>
      <vt:lpstr>JR_PAGE_ANCHOR_6_1</vt:lpstr>
      <vt:lpstr>JR_PAGE_ANCHOR_7_1</vt:lpstr>
      <vt:lpstr>JR_PAGE_ANCHOR_8_1</vt:lpstr>
      <vt:lpstr>JR_PAGE_ANCHOR_9_1</vt:lpstr>
      <vt:lpstr>VALOR_TOTAL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2024-12-05T16:47:17Z</dcterms:modified>
</cp:coreProperties>
</file>